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drawings/drawing3.xml" ContentType="application/vnd.openxmlformats-officedocument.drawing+xml"/>
  <Override PartName="/xl/charts/chart7.xml" ContentType="application/vnd.openxmlformats-officedocument.drawingml.chart+xml"/>
  <Override PartName="/xl/drawings/drawing4.xml" ContentType="application/vnd.openxmlformats-officedocument.drawing+xml"/>
  <Override PartName="/xl/charts/chart8.xml" ContentType="application/vnd.openxmlformats-officedocument.drawingml.chart+xml"/>
  <Override PartName="/xl/drawings/drawing5.xml" ContentType="application/vnd.openxmlformats-officedocument.drawing+xml"/>
  <Override PartName="/xl/charts/chart9.xml" ContentType="application/vnd.openxmlformats-officedocument.drawingml.chart+xml"/>
  <Override PartName="/xl/drawings/drawing6.xml" ContentType="application/vnd.openxmlformats-officedocument.drawing+xml"/>
  <Override PartName="/xl/charts/chart10.xml" ContentType="application/vnd.openxmlformats-officedocument.drawingml.chart+xml"/>
  <Override PartName="/xl/drawings/drawing7.xml" ContentType="application/vnd.openxmlformats-officedocument.drawing+xml"/>
  <Override PartName="/xl/charts/chart11.xml" ContentType="application/vnd.openxmlformats-officedocument.drawingml.chart+xml"/>
  <Override PartName="/xl/drawings/drawing8.xml" ContentType="application/vnd.openxmlformats-officedocument.drawing+xml"/>
  <Override PartName="/xl/charts/chart12.xml" ContentType="application/vnd.openxmlformats-officedocument.drawingml.chart+xml"/>
  <Override PartName="/xl/drawings/drawing9.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drawings/drawing10.xml" ContentType="application/vnd.openxmlformats-officedocument.drawing+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drawings/drawing11.xml" ContentType="application/vnd.openxmlformats-officedocument.drawing+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drawings/drawing12.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drawings/drawing13.xml" ContentType="application/vnd.openxmlformats-officedocument.drawing+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drawings/drawing14.xml" ContentType="application/vnd.openxmlformats-officedocument.drawing+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30" yWindow="150" windowWidth="16275" windowHeight="10950" tabRatio="771" firstSheet="2" activeTab="14"/>
  </bookViews>
  <sheets>
    <sheet name="Information web" sheetId="1" r:id="rId1"/>
    <sheet name="Historic emissions" sheetId="2" r:id="rId2"/>
    <sheet name="Total web" sheetId="3" r:id="rId3"/>
    <sheet name="2° 2005 vs. 2050" sheetId="10" r:id="rId4"/>
    <sheet name="2° vs. 6°" sheetId="11" r:id="rId5"/>
    <sheet name="4° vs. 6°" sheetId="17" r:id="rId6"/>
    <sheet name="2° vs. 4°" sheetId="14" r:id="rId7"/>
    <sheet name="Country Mapping" sheetId="12" r:id="rId8"/>
    <sheet name="Liste" sheetId="21" r:id="rId9"/>
    <sheet name="2v6_yr" sheetId="13" r:id="rId10"/>
    <sheet name="4v6_yr" sheetId="16" r:id="rId11"/>
    <sheet name="2v4_yr" sheetId="15" r:id="rId12"/>
    <sheet name="CO2_data_2v6" sheetId="18" r:id="rId13"/>
    <sheet name="CO2_data_4v6" sheetId="23" r:id="rId14"/>
    <sheet name="CO2_data_2v4" sheetId="24" r:id="rId15"/>
    <sheet name="CO2_data_2alt" sheetId="19" r:id="rId16"/>
    <sheet name="CO2_data_4alt" sheetId="20" r:id="rId17"/>
    <sheet name="Emissions reductions by sector" sheetId="4" r:id="rId18"/>
    <sheet name="Emissions reductions by tech" sheetId="5" r:id="rId19"/>
    <sheet name="Tabelle1" sheetId="25" r:id="rId20"/>
  </sheets>
  <externalReferences>
    <externalReference r:id="rId21"/>
    <externalReference r:id="rId22"/>
  </externalReferences>
  <definedNames>
    <definedName name="_xlnm._FilterDatabase" localSheetId="3" hidden="1">'2° 2005 vs. 2050'!$A$1:$K$11</definedName>
    <definedName name="_xlnm._FilterDatabase" localSheetId="6" hidden="1">'2° vs. 4°'!$A$1:$K$11</definedName>
    <definedName name="_xlnm._FilterDatabase" localSheetId="4" hidden="1">'2° vs. 6°'!$A$1:$K$11</definedName>
    <definedName name="_xlnm._FilterDatabase" localSheetId="5" hidden="1">'4° vs. 6°'!$A$1:$K$11</definedName>
    <definedName name="_xlnm._FilterDatabase" localSheetId="2" hidden="1">'Total web'!$A$2:$L$32</definedName>
    <definedName name="_xlnm.Print_Area" localSheetId="2">'Total web'!$A$2:$N$36</definedName>
    <definedName name="ele_twh...data">OFFSET(#REF!,,,COUNTA(#REF!),COUNTA(#REF!))</definedName>
    <definedName name="Testname1">OFFSET(#REF!,,,COUNTA(#REF!),COUNTA(#REF!))</definedName>
    <definedName name="Testname2">OFFSET(#REF!,,,COUNT(#REF!),COUNT(#REF!))</definedName>
  </definedNames>
  <calcPr calcId="145621"/>
</workbook>
</file>

<file path=xl/calcChain.xml><?xml version="1.0" encoding="utf-8"?>
<calcChain xmlns="http://schemas.openxmlformats.org/spreadsheetml/2006/main">
  <c r="K79" i="18" l="1"/>
  <c r="L34" i="3" l="1"/>
  <c r="N35" i="3"/>
  <c r="N36" i="3"/>
  <c r="N34" i="3"/>
  <c r="D34" i="3"/>
  <c r="E34" i="3"/>
  <c r="F34" i="3"/>
  <c r="G34" i="3"/>
  <c r="H34" i="3"/>
  <c r="I34" i="3"/>
  <c r="J34" i="3"/>
  <c r="K34" i="3"/>
  <c r="D35" i="3"/>
  <c r="E35" i="3"/>
  <c r="F35" i="3"/>
  <c r="G35" i="3"/>
  <c r="H35" i="3"/>
  <c r="I35" i="3"/>
  <c r="J35" i="3"/>
  <c r="K35" i="3"/>
  <c r="L35" i="3"/>
  <c r="D36" i="3"/>
  <c r="E36" i="3"/>
  <c r="F36" i="3"/>
  <c r="G36" i="3"/>
  <c r="H36" i="3"/>
  <c r="I36" i="3"/>
  <c r="J36" i="3"/>
  <c r="K36" i="3"/>
  <c r="L36" i="3"/>
  <c r="C36" i="3"/>
  <c r="C35" i="3"/>
  <c r="C34" i="3"/>
  <c r="W50" i="18" l="1"/>
  <c r="X50" i="18"/>
  <c r="Y50" i="18"/>
  <c r="Z50" i="18"/>
  <c r="AA50" i="18"/>
  <c r="AB50" i="18"/>
  <c r="AC50" i="18"/>
  <c r="AD50" i="18"/>
  <c r="AE50" i="18"/>
  <c r="W51" i="18"/>
  <c r="X51" i="18"/>
  <c r="Y51" i="18"/>
  <c r="Z51" i="18"/>
  <c r="AA51" i="18"/>
  <c r="AB51" i="18"/>
  <c r="AC51" i="18"/>
  <c r="AD51" i="18"/>
  <c r="AE51" i="18"/>
  <c r="W52" i="18"/>
  <c r="X52" i="18"/>
  <c r="Y52" i="18"/>
  <c r="Z52" i="18"/>
  <c r="AA52" i="18"/>
  <c r="AB52" i="18"/>
  <c r="AC52" i="18"/>
  <c r="AD52" i="18"/>
  <c r="AE52" i="18"/>
  <c r="W53" i="18"/>
  <c r="X53" i="18"/>
  <c r="Y53" i="18"/>
  <c r="Z53" i="18"/>
  <c r="AA53" i="18"/>
  <c r="AB53" i="18"/>
  <c r="AC53" i="18"/>
  <c r="AD53" i="18"/>
  <c r="AE53" i="18"/>
  <c r="W54" i="18"/>
  <c r="X54" i="18"/>
  <c r="Y54" i="18"/>
  <c r="Z54" i="18"/>
  <c r="AA54" i="18"/>
  <c r="AB54" i="18"/>
  <c r="AC54" i="18"/>
  <c r="AD54" i="18"/>
  <c r="AE54" i="18"/>
  <c r="W55" i="18"/>
  <c r="X55" i="18"/>
  <c r="Y55" i="18"/>
  <c r="Z55" i="18"/>
  <c r="AA55" i="18"/>
  <c r="AB55" i="18"/>
  <c r="AC55" i="18"/>
  <c r="AD55" i="18"/>
  <c r="AE55" i="18"/>
  <c r="W56" i="18"/>
  <c r="X56" i="18"/>
  <c r="Y56" i="18"/>
  <c r="Z56" i="18"/>
  <c r="AA56" i="18"/>
  <c r="AB56" i="18"/>
  <c r="AC56" i="18"/>
  <c r="AD56" i="18"/>
  <c r="AE56" i="18"/>
  <c r="W57" i="18"/>
  <c r="X57" i="18"/>
  <c r="Y57" i="18"/>
  <c r="Z57" i="18"/>
  <c r="AA57" i="18"/>
  <c r="AB57" i="18"/>
  <c r="AC57" i="18"/>
  <c r="AD57" i="18"/>
  <c r="AE57" i="18"/>
  <c r="W58" i="18"/>
  <c r="X58" i="18"/>
  <c r="Y58" i="18"/>
  <c r="Z58" i="18"/>
  <c r="AA58" i="18"/>
  <c r="AB58" i="18"/>
  <c r="AC58" i="18"/>
  <c r="AD58" i="18"/>
  <c r="AE58" i="18"/>
  <c r="W59" i="18"/>
  <c r="X59" i="18"/>
  <c r="Y59" i="18"/>
  <c r="Z59" i="18"/>
  <c r="AA59" i="18"/>
  <c r="AB59" i="18"/>
  <c r="AC59" i="18"/>
  <c r="AD59" i="18"/>
  <c r="AE59" i="18"/>
  <c r="W60" i="18"/>
  <c r="X60" i="18"/>
  <c r="Y60" i="18"/>
  <c r="Z60" i="18"/>
  <c r="AA60" i="18"/>
  <c r="AB60" i="18"/>
  <c r="AC60" i="18"/>
  <c r="AD60" i="18"/>
  <c r="AE60" i="18"/>
  <c r="W61" i="18"/>
  <c r="X61" i="18"/>
  <c r="Y61" i="18"/>
  <c r="Z61" i="18"/>
  <c r="AA61" i="18"/>
  <c r="AB61" i="18"/>
  <c r="AC61" i="18"/>
  <c r="AD61" i="18"/>
  <c r="AE61" i="18"/>
  <c r="W62" i="18"/>
  <c r="X62" i="18"/>
  <c r="Y62" i="18"/>
  <c r="Z62" i="18"/>
  <c r="AA62" i="18"/>
  <c r="AB62" i="18"/>
  <c r="AC62" i="18"/>
  <c r="AD62" i="18"/>
  <c r="AE62" i="18"/>
  <c r="W63" i="18"/>
  <c r="X63" i="18"/>
  <c r="Y63" i="18"/>
  <c r="Z63" i="18"/>
  <c r="AA63" i="18"/>
  <c r="AB63" i="18"/>
  <c r="AC63" i="18"/>
  <c r="AD63" i="18"/>
  <c r="AE63" i="18"/>
  <c r="W64" i="18"/>
  <c r="X64" i="18"/>
  <c r="Y64" i="18"/>
  <c r="Z64" i="18"/>
  <c r="AA64" i="18"/>
  <c r="AB64" i="18"/>
  <c r="AC64" i="18"/>
  <c r="AD64" i="18"/>
  <c r="AE64" i="18"/>
  <c r="W65" i="18"/>
  <c r="X65" i="18"/>
  <c r="Y65" i="18"/>
  <c r="Z65" i="18"/>
  <c r="AA65" i="18"/>
  <c r="AB65" i="18"/>
  <c r="AC65" i="18"/>
  <c r="AD65" i="18"/>
  <c r="AE65" i="18"/>
  <c r="W66" i="18"/>
  <c r="X66" i="18"/>
  <c r="Y66" i="18"/>
  <c r="Z66" i="18"/>
  <c r="AA66" i="18"/>
  <c r="AB66" i="18"/>
  <c r="AC66" i="18"/>
  <c r="AD66" i="18"/>
  <c r="AE66" i="18"/>
  <c r="W67" i="18"/>
  <c r="X67" i="18"/>
  <c r="Y67" i="18"/>
  <c r="Z67" i="18"/>
  <c r="AA67" i="18"/>
  <c r="AB67" i="18"/>
  <c r="AC67" i="18"/>
  <c r="AD67" i="18"/>
  <c r="AE67" i="18"/>
  <c r="W68" i="18"/>
  <c r="X68" i="18"/>
  <c r="Y68" i="18"/>
  <c r="Z68" i="18"/>
  <c r="AA68" i="18"/>
  <c r="AB68" i="18"/>
  <c r="AC68" i="18"/>
  <c r="AD68" i="18"/>
  <c r="AE68" i="18"/>
  <c r="W69" i="18"/>
  <c r="X69" i="18"/>
  <c r="Y69" i="18"/>
  <c r="Z69" i="18"/>
  <c r="AA69" i="18"/>
  <c r="AB69" i="18"/>
  <c r="AC69" i="18"/>
  <c r="AD69" i="18"/>
  <c r="AE69" i="18"/>
  <c r="W70" i="18"/>
  <c r="X70" i="18"/>
  <c r="Y70" i="18"/>
  <c r="Z70" i="18"/>
  <c r="AA70" i="18"/>
  <c r="AB70" i="18"/>
  <c r="AC70" i="18"/>
  <c r="AD70" i="18"/>
  <c r="AE70" i="18"/>
  <c r="W71" i="18"/>
  <c r="X71" i="18"/>
  <c r="Y71" i="18"/>
  <c r="Z71" i="18"/>
  <c r="AA71" i="18"/>
  <c r="AB71" i="18"/>
  <c r="AC71" i="18"/>
  <c r="AD71" i="18"/>
  <c r="AE71" i="18"/>
  <c r="V71" i="18"/>
  <c r="V51" i="18"/>
  <c r="V52" i="18"/>
  <c r="V53" i="18"/>
  <c r="V54" i="18"/>
  <c r="V55" i="18"/>
  <c r="V56" i="18"/>
  <c r="V57" i="18"/>
  <c r="V58" i="18"/>
  <c r="V59" i="18"/>
  <c r="V60" i="18"/>
  <c r="V61" i="18"/>
  <c r="V62" i="18"/>
  <c r="V63" i="18"/>
  <c r="V64" i="18"/>
  <c r="V65" i="18"/>
  <c r="V66" i="18"/>
  <c r="V67" i="18"/>
  <c r="V68" i="18"/>
  <c r="V69" i="18"/>
  <c r="V70" i="18"/>
  <c r="V50" i="18"/>
  <c r="L24" i="20" l="1" a="1"/>
  <c r="L24" i="20" s="1"/>
  <c r="L31" i="20"/>
  <c r="L33" i="20"/>
  <c r="B23" i="20" a="1"/>
  <c r="D26" i="20" s="1"/>
  <c r="L24" i="19" a="1"/>
  <c r="L31" i="19" s="1"/>
  <c r="B23" i="19" a="1"/>
  <c r="E23" i="19" s="1"/>
  <c r="L52" i="24" a="1"/>
  <c r="L55" i="24" s="1"/>
  <c r="L27" i="24" a="1"/>
  <c r="L28" i="24" s="1"/>
  <c r="L27" i="24"/>
  <c r="B26" i="24" a="1"/>
  <c r="D26" i="24" s="1"/>
  <c r="L125" i="24" a="1"/>
  <c r="L129" i="24" s="1"/>
  <c r="L101" i="24" a="1"/>
  <c r="L120" i="24" s="1"/>
  <c r="L77" i="24" a="1"/>
  <c r="L84" i="24" s="1"/>
  <c r="L125" i="23" a="1"/>
  <c r="L125" i="23" s="1"/>
  <c r="L77" i="23" a="1"/>
  <c r="L85" i="23" s="1"/>
  <c r="L52" i="23" a="1"/>
  <c r="L60" i="23" s="1"/>
  <c r="L27" i="23" a="1"/>
  <c r="L28" i="23" s="1"/>
  <c r="B26" i="23" a="1"/>
  <c r="C26" i="23" s="1"/>
  <c r="L101" i="23" a="1"/>
  <c r="L101" i="23" s="1"/>
  <c r="L125" i="18" a="1"/>
  <c r="L129" i="18" s="1"/>
  <c r="L101" i="18" a="1"/>
  <c r="L101" i="18" s="1"/>
  <c r="B26" i="18" a="1"/>
  <c r="F29" i="18" s="1"/>
  <c r="L27" i="18" a="1"/>
  <c r="L27" i="18" s="1"/>
  <c r="L28" i="18"/>
  <c r="L52" i="18" a="1"/>
  <c r="L71" i="18" s="1"/>
  <c r="L77" i="18" a="1"/>
  <c r="L80" i="18" s="1"/>
  <c r="L29" i="18" l="1"/>
  <c r="B26" i="23"/>
  <c r="L121" i="18"/>
  <c r="L79" i="23"/>
  <c r="L33" i="23"/>
  <c r="F29" i="24"/>
  <c r="E40" i="19"/>
  <c r="I35" i="19"/>
  <c r="J30" i="19"/>
  <c r="H26" i="19"/>
  <c r="L52" i="18"/>
  <c r="L43" i="24"/>
  <c r="C39" i="19"/>
  <c r="B35" i="19"/>
  <c r="H30" i="19"/>
  <c r="F26" i="19"/>
  <c r="B39" i="19"/>
  <c r="J34" i="19"/>
  <c r="D30" i="19"/>
  <c r="E25" i="19"/>
  <c r="J37" i="19"/>
  <c r="E33" i="19"/>
  <c r="D29" i="19"/>
  <c r="H24" i="19"/>
  <c r="G40" i="19"/>
  <c r="E36" i="19"/>
  <c r="K31" i="19"/>
  <c r="G27" i="19"/>
  <c r="I38" i="19"/>
  <c r="H33" i="19"/>
  <c r="E29" i="19"/>
  <c r="J41" i="19"/>
  <c r="G37" i="19"/>
  <c r="B33" i="19"/>
  <c r="B28" i="19"/>
  <c r="J23" i="19"/>
  <c r="C25" i="19"/>
  <c r="I43" i="24"/>
  <c r="F41" i="19"/>
  <c r="F36" i="19"/>
  <c r="B32" i="19"/>
  <c r="J27" i="19"/>
  <c r="H23" i="19"/>
  <c r="E36" i="23"/>
  <c r="H41" i="24"/>
  <c r="K27" i="24"/>
  <c r="J45" i="23"/>
  <c r="E33" i="23"/>
  <c r="L34" i="23"/>
  <c r="I39" i="24"/>
  <c r="E26" i="24"/>
  <c r="D41" i="19"/>
  <c r="F38" i="19"/>
  <c r="H35" i="19"/>
  <c r="J32" i="19"/>
  <c r="C30" i="19"/>
  <c r="D27" i="19"/>
  <c r="G24" i="19"/>
  <c r="L39" i="20"/>
  <c r="D45" i="23"/>
  <c r="F32" i="23"/>
  <c r="L134" i="18"/>
  <c r="H42" i="23"/>
  <c r="B30" i="23"/>
  <c r="D34" i="24"/>
  <c r="B40" i="19"/>
  <c r="E37" i="19"/>
  <c r="F34" i="19"/>
  <c r="I31" i="19"/>
  <c r="B29" i="19"/>
  <c r="B26" i="19"/>
  <c r="D23" i="19"/>
  <c r="I33" i="23"/>
  <c r="K37" i="24"/>
  <c r="B36" i="24"/>
  <c r="E29" i="18"/>
  <c r="L127" i="18"/>
  <c r="K39" i="23"/>
  <c r="E27" i="23"/>
  <c r="L94" i="23"/>
  <c r="F47" i="24"/>
  <c r="I32" i="24"/>
  <c r="K39" i="19"/>
  <c r="B37" i="19"/>
  <c r="D34" i="19"/>
  <c r="G31" i="19"/>
  <c r="I28" i="19"/>
  <c r="K25" i="19"/>
  <c r="C23" i="19"/>
  <c r="L136" i="18"/>
  <c r="K42" i="23"/>
  <c r="C30" i="23"/>
  <c r="D28" i="18"/>
  <c r="L125" i="18"/>
  <c r="B37" i="23"/>
  <c r="G26" i="23"/>
  <c r="L83" i="23"/>
  <c r="E45" i="24"/>
  <c r="B31" i="24"/>
  <c r="L86" i="18"/>
  <c r="L128" i="18"/>
  <c r="L84" i="23"/>
  <c r="L121" i="24"/>
  <c r="I46" i="24"/>
  <c r="K44" i="24"/>
  <c r="B43" i="24"/>
  <c r="C41" i="24"/>
  <c r="E39" i="24"/>
  <c r="G37" i="24"/>
  <c r="G35" i="24"/>
  <c r="J33" i="24"/>
  <c r="C32" i="24"/>
  <c r="H30" i="24"/>
  <c r="C29" i="24"/>
  <c r="E27" i="24"/>
  <c r="L44" i="24"/>
  <c r="G41" i="19"/>
  <c r="D40" i="19"/>
  <c r="J38" i="19"/>
  <c r="F37" i="19"/>
  <c r="B36" i="19"/>
  <c r="H34" i="19"/>
  <c r="D33" i="19"/>
  <c r="J31" i="19"/>
  <c r="F30" i="19"/>
  <c r="C29" i="19"/>
  <c r="I27" i="19"/>
  <c r="E26" i="19"/>
  <c r="I24" i="19"/>
  <c r="G23" i="19"/>
  <c r="L38" i="20"/>
  <c r="C45" i="24"/>
  <c r="E41" i="24"/>
  <c r="H37" i="24"/>
  <c r="E32" i="24"/>
  <c r="E29" i="24"/>
  <c r="L85" i="18"/>
  <c r="H44" i="24"/>
  <c r="K40" i="24"/>
  <c r="C39" i="24"/>
  <c r="F35" i="24"/>
  <c r="H33" i="24"/>
  <c r="B32" i="24"/>
  <c r="G30" i="24"/>
  <c r="I28" i="24"/>
  <c r="L84" i="18"/>
  <c r="K31" i="24"/>
  <c r="C41" i="19"/>
  <c r="I39" i="19"/>
  <c r="D38" i="19"/>
  <c r="J36" i="19"/>
  <c r="G35" i="19"/>
  <c r="C34" i="19"/>
  <c r="I32" i="19"/>
  <c r="F31" i="19"/>
  <c r="B30" i="19"/>
  <c r="F28" i="19"/>
  <c r="C27" i="19"/>
  <c r="H25" i="19"/>
  <c r="F24" i="19"/>
  <c r="L91" i="18"/>
  <c r="B47" i="24"/>
  <c r="C43" i="24"/>
  <c r="F39" i="24"/>
  <c r="I35" i="24"/>
  <c r="K33" i="24"/>
  <c r="K30" i="24"/>
  <c r="J27" i="24"/>
  <c r="H46" i="24"/>
  <c r="I42" i="24"/>
  <c r="B37" i="24"/>
  <c r="D27" i="24"/>
  <c r="L94" i="18"/>
  <c r="L82" i="18"/>
  <c r="B41" i="18"/>
  <c r="L143" i="18"/>
  <c r="L105" i="23"/>
  <c r="I39" i="23"/>
  <c r="B29" i="23"/>
  <c r="L65" i="23"/>
  <c r="L136" i="23"/>
  <c r="K47" i="24"/>
  <c r="I45" i="24"/>
  <c r="K43" i="24"/>
  <c r="C42" i="24"/>
  <c r="D40" i="24"/>
  <c r="E38" i="24"/>
  <c r="H36" i="24"/>
  <c r="H34" i="24"/>
  <c r="K32" i="24"/>
  <c r="F31" i="24"/>
  <c r="I29" i="24"/>
  <c r="D28" i="24"/>
  <c r="H26" i="24"/>
  <c r="L63" i="24"/>
  <c r="B41" i="19"/>
  <c r="F39" i="19"/>
  <c r="C38" i="19"/>
  <c r="H36" i="19"/>
  <c r="F35" i="19"/>
  <c r="K33" i="19"/>
  <c r="H32" i="19"/>
  <c r="C31" i="19"/>
  <c r="H29" i="19"/>
  <c r="E28" i="19"/>
  <c r="K26" i="19"/>
  <c r="G25" i="19"/>
  <c r="D24" i="19"/>
  <c r="L24" i="19"/>
  <c r="L92" i="18"/>
  <c r="F46" i="24"/>
  <c r="E44" i="24"/>
  <c r="G42" i="24"/>
  <c r="I40" i="24"/>
  <c r="K38" i="24"/>
  <c r="K36" i="24"/>
  <c r="D35" i="24"/>
  <c r="F33" i="24"/>
  <c r="D30" i="24"/>
  <c r="G28" i="24"/>
  <c r="B27" i="24"/>
  <c r="L95" i="18"/>
  <c r="L83" i="18"/>
  <c r="C46" i="24"/>
  <c r="B44" i="24"/>
  <c r="F42" i="24"/>
  <c r="E40" i="24"/>
  <c r="F38" i="24"/>
  <c r="I36" i="24"/>
  <c r="I34" i="24"/>
  <c r="E33" i="24"/>
  <c r="G31" i="24"/>
  <c r="K29" i="24"/>
  <c r="E28" i="24"/>
  <c r="K26" i="24"/>
  <c r="L93" i="18"/>
  <c r="L79" i="18"/>
  <c r="K37" i="18"/>
  <c r="L138" i="18"/>
  <c r="L104" i="23"/>
  <c r="L53" i="23"/>
  <c r="L134" i="23"/>
  <c r="G47" i="24"/>
  <c r="G45" i="24"/>
  <c r="J43" i="24"/>
  <c r="J41" i="24"/>
  <c r="B40" i="24"/>
  <c r="D38" i="24"/>
  <c r="E36" i="24"/>
  <c r="E34" i="24"/>
  <c r="J32" i="24"/>
  <c r="C31" i="24"/>
  <c r="H29" i="24"/>
  <c r="C28" i="24"/>
  <c r="G26" i="24"/>
  <c r="L62" i="24"/>
  <c r="H40" i="19"/>
  <c r="D39" i="19"/>
  <c r="K37" i="19"/>
  <c r="G36" i="19"/>
  <c r="C35" i="19"/>
  <c r="J33" i="19"/>
  <c r="F32" i="19"/>
  <c r="K30" i="19"/>
  <c r="G29" i="19"/>
  <c r="D28" i="19"/>
  <c r="J26" i="19"/>
  <c r="F25" i="19"/>
  <c r="B24" i="19"/>
  <c r="B45" i="23"/>
  <c r="B42" i="23"/>
  <c r="F39" i="23"/>
  <c r="C36" i="23"/>
  <c r="I32" i="23"/>
  <c r="I29" i="23"/>
  <c r="F26" i="23"/>
  <c r="J47" i="24"/>
  <c r="D46" i="24"/>
  <c r="J44" i="24"/>
  <c r="E43" i="24"/>
  <c r="K41" i="24"/>
  <c r="H40" i="24"/>
  <c r="D39" i="24"/>
  <c r="J37" i="24"/>
  <c r="G36" i="24"/>
  <c r="C35" i="24"/>
  <c r="L34" i="20"/>
  <c r="L136" i="24"/>
  <c r="K46" i="23"/>
  <c r="B44" i="23"/>
  <c r="K40" i="23"/>
  <c r="E38" i="23"/>
  <c r="J34" i="23"/>
  <c r="F31" i="23"/>
  <c r="F28" i="23"/>
  <c r="L44" i="23"/>
  <c r="L129" i="23"/>
  <c r="L135" i="24"/>
  <c r="E47" i="24"/>
  <c r="H45" i="24"/>
  <c r="D44" i="24"/>
  <c r="K42" i="24"/>
  <c r="G41" i="24"/>
  <c r="C40" i="24"/>
  <c r="I38" i="24"/>
  <c r="E37" i="24"/>
  <c r="J35" i="24"/>
  <c r="G34" i="24"/>
  <c r="B33" i="24"/>
  <c r="J31" i="24"/>
  <c r="E30" i="24"/>
  <c r="B29" i="24"/>
  <c r="F27" i="24"/>
  <c r="C26" i="24"/>
  <c r="J40" i="19"/>
  <c r="H39" i="19"/>
  <c r="E38" i="19"/>
  <c r="D37" i="19"/>
  <c r="K35" i="19"/>
  <c r="I34" i="19"/>
  <c r="G33" i="19"/>
  <c r="E32" i="19"/>
  <c r="B31" i="19"/>
  <c r="K29" i="19"/>
  <c r="H28" i="19"/>
  <c r="F27" i="19"/>
  <c r="D26" i="19"/>
  <c r="B25" i="19"/>
  <c r="I23" i="19"/>
  <c r="K36" i="20"/>
  <c r="L29" i="20"/>
  <c r="L44" i="18"/>
  <c r="J41" i="23"/>
  <c r="J28" i="23"/>
  <c r="L90" i="18"/>
  <c r="L78" i="18"/>
  <c r="L37" i="18"/>
  <c r="E45" i="18"/>
  <c r="H33" i="18"/>
  <c r="L87" i="18"/>
  <c r="L77" i="18"/>
  <c r="L35" i="18"/>
  <c r="D42" i="18"/>
  <c r="G32" i="18"/>
  <c r="L117" i="23"/>
  <c r="E46" i="23"/>
  <c r="I43" i="23"/>
  <c r="J40" i="23"/>
  <c r="G37" i="23"/>
  <c r="H34" i="23"/>
  <c r="D31" i="23"/>
  <c r="I27" i="23"/>
  <c r="L42" i="23"/>
  <c r="L127" i="24"/>
  <c r="K41" i="19"/>
  <c r="B23" i="20"/>
  <c r="L27" i="20"/>
  <c r="J37" i="18"/>
  <c r="G46" i="18"/>
  <c r="J36" i="18"/>
  <c r="E47" i="23"/>
  <c r="J44" i="23"/>
  <c r="I38" i="23"/>
  <c r="I35" i="23"/>
  <c r="L144" i="24"/>
  <c r="L41" i="18"/>
  <c r="F46" i="18"/>
  <c r="I33" i="18"/>
  <c r="D47" i="23"/>
  <c r="C44" i="23"/>
  <c r="H41" i="23"/>
  <c r="G38" i="23"/>
  <c r="C35" i="23"/>
  <c r="C32" i="23"/>
  <c r="L32" i="18"/>
  <c r="C42" i="18"/>
  <c r="L116" i="23"/>
  <c r="C46" i="23"/>
  <c r="C43" i="23"/>
  <c r="G40" i="23"/>
  <c r="E37" i="23"/>
  <c r="J33" i="23"/>
  <c r="K30" i="23"/>
  <c r="G27" i="23"/>
  <c r="L40" i="23"/>
  <c r="L126" i="24"/>
  <c r="L53" i="18"/>
  <c r="L70" i="18"/>
  <c r="L61" i="18"/>
  <c r="L62" i="18"/>
  <c r="I26" i="18"/>
  <c r="C26" i="18"/>
  <c r="F30" i="18"/>
  <c r="H34" i="18"/>
  <c r="K38" i="18"/>
  <c r="D43" i="18"/>
  <c r="F47" i="18"/>
  <c r="E27" i="18"/>
  <c r="G31" i="18"/>
  <c r="J35" i="18"/>
  <c r="C40" i="18"/>
  <c r="E44" i="18"/>
  <c r="D26" i="18"/>
  <c r="G30" i="18"/>
  <c r="I34" i="18"/>
  <c r="B39" i="18"/>
  <c r="E43" i="18"/>
  <c r="G47" i="18"/>
  <c r="D27" i="18"/>
  <c r="F31" i="18"/>
  <c r="I35" i="18"/>
  <c r="B40" i="18"/>
  <c r="D44" i="18"/>
  <c r="E28" i="18"/>
  <c r="H32" i="18"/>
  <c r="K36" i="18"/>
  <c r="C41" i="18"/>
  <c r="F45" i="18"/>
  <c r="L101" i="24"/>
  <c r="L103" i="24"/>
  <c r="L109" i="24"/>
  <c r="L113" i="24"/>
  <c r="L106" i="24"/>
  <c r="L117" i="24"/>
  <c r="L103" i="18"/>
  <c r="L112" i="18"/>
  <c r="L104" i="18"/>
  <c r="L111" i="18"/>
  <c r="L113" i="18"/>
  <c r="L114" i="18"/>
  <c r="L47" i="18"/>
  <c r="L31" i="18"/>
  <c r="L144" i="18"/>
  <c r="L135" i="18"/>
  <c r="L126" i="18"/>
  <c r="L115" i="23"/>
  <c r="L102" i="23"/>
  <c r="C47" i="23"/>
  <c r="B46" i="23"/>
  <c r="K44" i="23"/>
  <c r="K43" i="23"/>
  <c r="J42" i="23"/>
  <c r="I41" i="23"/>
  <c r="I40" i="23"/>
  <c r="H39" i="23"/>
  <c r="F38" i="23"/>
  <c r="D37" i="23"/>
  <c r="B36" i="23"/>
  <c r="I34" i="23"/>
  <c r="H33" i="23"/>
  <c r="E32" i="23"/>
  <c r="C31" i="23"/>
  <c r="K29" i="23"/>
  <c r="I28" i="23"/>
  <c r="F27" i="23"/>
  <c r="E26" i="23"/>
  <c r="L36" i="23"/>
  <c r="L82" i="23"/>
  <c r="L133" i="23"/>
  <c r="L143" i="24"/>
  <c r="L134" i="24"/>
  <c r="L125" i="24"/>
  <c r="C47" i="24"/>
  <c r="J45" i="24"/>
  <c r="I44" i="24"/>
  <c r="F43" i="24"/>
  <c r="D42" i="24"/>
  <c r="B41" i="24"/>
  <c r="J39" i="24"/>
  <c r="G38" i="24"/>
  <c r="F37" i="24"/>
  <c r="C36" i="24"/>
  <c r="K34" i="24"/>
  <c r="I33" i="24"/>
  <c r="G32" i="24"/>
  <c r="D31" i="24"/>
  <c r="C30" i="24"/>
  <c r="J28" i="24"/>
  <c r="G27" i="24"/>
  <c r="F26" i="24"/>
  <c r="L40" i="24"/>
  <c r="L65" i="24"/>
  <c r="H41" i="19"/>
  <c r="I40" i="19"/>
  <c r="J39" i="19"/>
  <c r="K38" i="19"/>
  <c r="B38" i="19"/>
  <c r="C37" i="19"/>
  <c r="D36" i="19"/>
  <c r="D35" i="19"/>
  <c r="E34" i="19"/>
  <c r="F33" i="19"/>
  <c r="G32" i="19"/>
  <c r="H31" i="19"/>
  <c r="I30" i="19"/>
  <c r="J29" i="19"/>
  <c r="J28" i="19"/>
  <c r="K27" i="19"/>
  <c r="B27" i="19"/>
  <c r="C26" i="19"/>
  <c r="D25" i="19"/>
  <c r="E24" i="19"/>
  <c r="F23" i="19"/>
  <c r="B40" i="20"/>
  <c r="L41" i="20"/>
  <c r="L30" i="20"/>
  <c r="L113" i="23"/>
  <c r="L110" i="23"/>
  <c r="K47" i="23"/>
  <c r="J46" i="23"/>
  <c r="I45" i="23"/>
  <c r="I44" i="23"/>
  <c r="H43" i="23"/>
  <c r="G42" i="23"/>
  <c r="G41" i="23"/>
  <c r="F40" i="23"/>
  <c r="E39" i="23"/>
  <c r="C38" i="23"/>
  <c r="K36" i="23"/>
  <c r="H35" i="23"/>
  <c r="G34" i="23"/>
  <c r="D33" i="23"/>
  <c r="B32" i="23"/>
  <c r="J30" i="23"/>
  <c r="H29" i="23"/>
  <c r="E28" i="23"/>
  <c r="D27" i="23"/>
  <c r="L141" i="18"/>
  <c r="L132" i="18"/>
  <c r="L121" i="23"/>
  <c r="L109" i="23"/>
  <c r="I47" i="23"/>
  <c r="H46" i="23"/>
  <c r="H45" i="23"/>
  <c r="G44" i="23"/>
  <c r="F43" i="23"/>
  <c r="F42" i="23"/>
  <c r="E41" i="23"/>
  <c r="D40" i="23"/>
  <c r="D39" i="23"/>
  <c r="K37" i="23"/>
  <c r="I36" i="23"/>
  <c r="G35" i="23"/>
  <c r="E34" i="23"/>
  <c r="B33" i="23"/>
  <c r="K31" i="23"/>
  <c r="H30" i="23"/>
  <c r="E29" i="23"/>
  <c r="D28" i="23"/>
  <c r="K26" i="23"/>
  <c r="L46" i="23"/>
  <c r="L31" i="23"/>
  <c r="L92" i="23"/>
  <c r="L145" i="23"/>
  <c r="L97" i="24"/>
  <c r="L140" i="24"/>
  <c r="L131" i="24"/>
  <c r="L34" i="24"/>
  <c r="L60" i="24"/>
  <c r="E41" i="19"/>
  <c r="F40" i="19"/>
  <c r="G39" i="19"/>
  <c r="H38" i="19"/>
  <c r="H37" i="19"/>
  <c r="I36" i="19"/>
  <c r="J35" i="19"/>
  <c r="K34" i="19"/>
  <c r="B34" i="19"/>
  <c r="C33" i="19"/>
  <c r="D32" i="19"/>
  <c r="D31" i="19"/>
  <c r="E30" i="19"/>
  <c r="F29" i="19"/>
  <c r="G28" i="19"/>
  <c r="H27" i="19"/>
  <c r="I26" i="19"/>
  <c r="J25" i="19"/>
  <c r="J24" i="19"/>
  <c r="K23" i="19"/>
  <c r="B23" i="19"/>
  <c r="H31" i="20"/>
  <c r="L37" i="20"/>
  <c r="L26" i="20"/>
  <c r="L142" i="24"/>
  <c r="L133" i="24"/>
  <c r="L93" i="23"/>
  <c r="L141" i="24"/>
  <c r="L132" i="24"/>
  <c r="L35" i="24"/>
  <c r="H34" i="20"/>
  <c r="L97" i="18"/>
  <c r="L89" i="18"/>
  <c r="L81" i="18"/>
  <c r="L40" i="18"/>
  <c r="L96" i="18"/>
  <c r="L88" i="18"/>
  <c r="L39" i="18"/>
  <c r="L140" i="18"/>
  <c r="L131" i="18"/>
  <c r="L120" i="23"/>
  <c r="L108" i="23"/>
  <c r="H47" i="23"/>
  <c r="G46" i="23"/>
  <c r="G45" i="23"/>
  <c r="F44" i="23"/>
  <c r="E43" i="23"/>
  <c r="E42" i="23"/>
  <c r="D41" i="23"/>
  <c r="C40" i="23"/>
  <c r="C39" i="23"/>
  <c r="J37" i="23"/>
  <c r="G36" i="23"/>
  <c r="F35" i="23"/>
  <c r="C34" i="23"/>
  <c r="K32" i="23"/>
  <c r="I31" i="23"/>
  <c r="G30" i="23"/>
  <c r="D29" i="23"/>
  <c r="C28" i="23"/>
  <c r="J26" i="23"/>
  <c r="L45" i="23"/>
  <c r="L91" i="23"/>
  <c r="L142" i="23"/>
  <c r="L78" i="24"/>
  <c r="L139" i="24"/>
  <c r="L130" i="24"/>
  <c r="H47" i="24"/>
  <c r="G46" i="24"/>
  <c r="L46" i="24"/>
  <c r="L31" i="24"/>
  <c r="D29" i="20"/>
  <c r="L35" i="20"/>
  <c r="L25" i="20"/>
  <c r="L37" i="24"/>
  <c r="L142" i="18"/>
  <c r="L133" i="18"/>
  <c r="L139" i="18"/>
  <c r="L130" i="18"/>
  <c r="L118" i="23"/>
  <c r="L107" i="23"/>
  <c r="F47" i="23"/>
  <c r="F46" i="23"/>
  <c r="E45" i="23"/>
  <c r="D44" i="23"/>
  <c r="D43" i="23"/>
  <c r="C42" i="23"/>
  <c r="B41" i="23"/>
  <c r="B40" i="23"/>
  <c r="J38" i="23"/>
  <c r="H37" i="23"/>
  <c r="F36" i="23"/>
  <c r="D35" i="23"/>
  <c r="K33" i="23"/>
  <c r="J32" i="23"/>
  <c r="G31" i="23"/>
  <c r="E30" i="23"/>
  <c r="C29" i="23"/>
  <c r="K27" i="23"/>
  <c r="H26" i="23"/>
  <c r="L140" i="23"/>
  <c r="L138" i="24"/>
  <c r="L128" i="24"/>
  <c r="L45" i="24"/>
  <c r="F23" i="20"/>
  <c r="G23" i="20"/>
  <c r="E24" i="20"/>
  <c r="C25" i="20"/>
  <c r="K25" i="20"/>
  <c r="I26" i="20"/>
  <c r="G27" i="20"/>
  <c r="E28" i="20"/>
  <c r="C29" i="20"/>
  <c r="K29" i="20"/>
  <c r="I30" i="20"/>
  <c r="G31" i="20"/>
  <c r="E32" i="20"/>
  <c r="C33" i="20"/>
  <c r="K33" i="20"/>
  <c r="I34" i="20"/>
  <c r="G35" i="20"/>
  <c r="E36" i="20"/>
  <c r="C37" i="20"/>
  <c r="K37" i="20"/>
  <c r="I38" i="20"/>
  <c r="G39" i="20"/>
  <c r="E40" i="20"/>
  <c r="C41" i="20"/>
  <c r="K41" i="20"/>
  <c r="C23" i="20"/>
  <c r="K23" i="20"/>
  <c r="I24" i="20"/>
  <c r="G25" i="20"/>
  <c r="E26" i="20"/>
  <c r="C27" i="20"/>
  <c r="K27" i="20"/>
  <c r="I28" i="20"/>
  <c r="G29" i="20"/>
  <c r="E30" i="20"/>
  <c r="C31" i="20"/>
  <c r="K31" i="20"/>
  <c r="I32" i="20"/>
  <c r="G33" i="20"/>
  <c r="E34" i="20"/>
  <c r="C35" i="20"/>
  <c r="K35" i="20"/>
  <c r="I36" i="20"/>
  <c r="G37" i="20"/>
  <c r="E38" i="20"/>
  <c r="C39" i="20"/>
  <c r="K39" i="20"/>
  <c r="I40" i="20"/>
  <c r="G41" i="20"/>
  <c r="D23" i="20"/>
  <c r="F24" i="20"/>
  <c r="F25" i="20"/>
  <c r="G26" i="20"/>
  <c r="H27" i="20"/>
  <c r="H28" i="20"/>
  <c r="I29" i="20"/>
  <c r="J30" i="20"/>
  <c r="J31" i="20"/>
  <c r="K32" i="20"/>
  <c r="B34" i="20"/>
  <c r="B35" i="20"/>
  <c r="C36" i="20"/>
  <c r="D37" i="20"/>
  <c r="D38" i="20"/>
  <c r="E39" i="20"/>
  <c r="F40" i="20"/>
  <c r="F41" i="20"/>
  <c r="E23" i="20"/>
  <c r="G24" i="20"/>
  <c r="H25" i="20"/>
  <c r="H26" i="20"/>
  <c r="I27" i="20"/>
  <c r="J28" i="20"/>
  <c r="J29" i="20"/>
  <c r="K30" i="20"/>
  <c r="B32" i="20"/>
  <c r="B33" i="20"/>
  <c r="C34" i="20"/>
  <c r="D35" i="20"/>
  <c r="D36" i="20"/>
  <c r="E37" i="20"/>
  <c r="F38" i="20"/>
  <c r="F39" i="20"/>
  <c r="G40" i="20"/>
  <c r="H41" i="20"/>
  <c r="I23" i="20"/>
  <c r="J24" i="20"/>
  <c r="J25" i="20"/>
  <c r="K26" i="20"/>
  <c r="B28" i="20"/>
  <c r="B29" i="20"/>
  <c r="C30" i="20"/>
  <c r="D31" i="20"/>
  <c r="D32" i="20"/>
  <c r="E33" i="20"/>
  <c r="F34" i="20"/>
  <c r="F35" i="20"/>
  <c r="G36" i="20"/>
  <c r="H37" i="20"/>
  <c r="H38" i="20"/>
  <c r="I39" i="20"/>
  <c r="J40" i="20"/>
  <c r="J41" i="20"/>
  <c r="H23" i="20"/>
  <c r="D25" i="20"/>
  <c r="B27" i="20"/>
  <c r="G28" i="20"/>
  <c r="F30" i="20"/>
  <c r="C32" i="20"/>
  <c r="I33" i="20"/>
  <c r="H35" i="20"/>
  <c r="B37" i="20"/>
  <c r="K38" i="20"/>
  <c r="H40" i="20"/>
  <c r="J23" i="20"/>
  <c r="E25" i="20"/>
  <c r="D27" i="20"/>
  <c r="K28" i="20"/>
  <c r="G30" i="20"/>
  <c r="F32" i="20"/>
  <c r="J33" i="20"/>
  <c r="I35" i="20"/>
  <c r="F37" i="20"/>
  <c r="B39" i="20"/>
  <c r="K40" i="20"/>
  <c r="C24" i="20"/>
  <c r="B26" i="20"/>
  <c r="F27" i="20"/>
  <c r="E29" i="20"/>
  <c r="B31" i="20"/>
  <c r="H32" i="20"/>
  <c r="G34" i="20"/>
  <c r="B36" i="20"/>
  <c r="J37" i="20"/>
  <c r="H39" i="20"/>
  <c r="D41" i="20"/>
  <c r="L57" i="18"/>
  <c r="L65" i="18"/>
  <c r="E47" i="18"/>
  <c r="D46" i="18"/>
  <c r="C45" i="18"/>
  <c r="B43" i="18"/>
  <c r="K41" i="18"/>
  <c r="K40" i="18"/>
  <c r="J39" i="18"/>
  <c r="I38" i="18"/>
  <c r="I37" i="18"/>
  <c r="H36" i="18"/>
  <c r="G34" i="18"/>
  <c r="F33" i="18"/>
  <c r="E32" i="18"/>
  <c r="E31" i="18"/>
  <c r="D30" i="18"/>
  <c r="C29" i="18"/>
  <c r="C28" i="18"/>
  <c r="L30" i="19"/>
  <c r="L38" i="19"/>
  <c r="L26" i="19"/>
  <c r="L34" i="19"/>
  <c r="L28" i="19"/>
  <c r="L39" i="19"/>
  <c r="L29" i="19"/>
  <c r="L40" i="19"/>
  <c r="L32" i="19"/>
  <c r="L25" i="19"/>
  <c r="L27" i="19"/>
  <c r="L33" i="19"/>
  <c r="D39" i="20"/>
  <c r="H36" i="20"/>
  <c r="H33" i="20"/>
  <c r="E31" i="20"/>
  <c r="D28" i="20"/>
  <c r="I25" i="20"/>
  <c r="L68" i="18"/>
  <c r="D47" i="18"/>
  <c r="C46" i="18"/>
  <c r="B45" i="18"/>
  <c r="B44" i="18"/>
  <c r="K42" i="18"/>
  <c r="J41" i="18"/>
  <c r="J40" i="18"/>
  <c r="I39" i="18"/>
  <c r="H38" i="18"/>
  <c r="H37" i="18"/>
  <c r="G36" i="18"/>
  <c r="F35" i="18"/>
  <c r="F34" i="18"/>
  <c r="E33" i="18"/>
  <c r="D32" i="18"/>
  <c r="D31" i="18"/>
  <c r="C30" i="18"/>
  <c r="B29" i="18"/>
  <c r="B28" i="18"/>
  <c r="K26" i="18"/>
  <c r="L107" i="18"/>
  <c r="L115" i="18"/>
  <c r="L102" i="18"/>
  <c r="L110" i="18"/>
  <c r="L118" i="18"/>
  <c r="L62" i="23"/>
  <c r="L89" i="24"/>
  <c r="I41" i="20"/>
  <c r="J38" i="20"/>
  <c r="F36" i="20"/>
  <c r="F33" i="20"/>
  <c r="H30" i="20"/>
  <c r="C28" i="20"/>
  <c r="B25" i="20"/>
  <c r="L67" i="18"/>
  <c r="L58" i="18"/>
  <c r="L45" i="18"/>
  <c r="L36" i="18"/>
  <c r="B47" i="18"/>
  <c r="K45" i="18"/>
  <c r="K44" i="18"/>
  <c r="J43" i="18"/>
  <c r="I42" i="18"/>
  <c r="I41" i="18"/>
  <c r="H40" i="18"/>
  <c r="G39" i="18"/>
  <c r="G38" i="18"/>
  <c r="F37" i="18"/>
  <c r="E36" i="18"/>
  <c r="E35" i="18"/>
  <c r="D34" i="18"/>
  <c r="C33" i="18"/>
  <c r="C32" i="18"/>
  <c r="B31" i="18"/>
  <c r="K29" i="18"/>
  <c r="K28" i="18"/>
  <c r="J27" i="18"/>
  <c r="L120" i="18"/>
  <c r="L109" i="18"/>
  <c r="L27" i="23"/>
  <c r="L35" i="23"/>
  <c r="L43" i="23"/>
  <c r="L29" i="23"/>
  <c r="L38" i="23"/>
  <c r="L47" i="23"/>
  <c r="L30" i="23"/>
  <c r="L39" i="23"/>
  <c r="L32" i="23"/>
  <c r="L41" i="23"/>
  <c r="L81" i="23"/>
  <c r="L89" i="23"/>
  <c r="L97" i="23"/>
  <c r="L77" i="23"/>
  <c r="L86" i="23"/>
  <c r="L95" i="23"/>
  <c r="L78" i="23"/>
  <c r="L87" i="23"/>
  <c r="L96" i="23"/>
  <c r="L80" i="23"/>
  <c r="L90" i="23"/>
  <c r="L132" i="23"/>
  <c r="L87" i="24"/>
  <c r="L107" i="24"/>
  <c r="L115" i="24"/>
  <c r="L102" i="24"/>
  <c r="L110" i="24"/>
  <c r="L118" i="24"/>
  <c r="L104" i="24"/>
  <c r="L114" i="24"/>
  <c r="L105" i="24"/>
  <c r="L116" i="24"/>
  <c r="L108" i="24"/>
  <c r="L119" i="24"/>
  <c r="L56" i="24"/>
  <c r="L64" i="24"/>
  <c r="L72" i="24"/>
  <c r="L58" i="24"/>
  <c r="L67" i="24"/>
  <c r="L59" i="24"/>
  <c r="L68" i="24"/>
  <c r="L52" i="24"/>
  <c r="L61" i="24"/>
  <c r="L70" i="24"/>
  <c r="L53" i="24"/>
  <c r="L66" i="24"/>
  <c r="L54" i="24"/>
  <c r="L69" i="24"/>
  <c r="L57" i="24"/>
  <c r="L41" i="19"/>
  <c r="E41" i="20"/>
  <c r="G38" i="20"/>
  <c r="J35" i="20"/>
  <c r="D33" i="20"/>
  <c r="D30" i="20"/>
  <c r="J27" i="20"/>
  <c r="K24" i="20"/>
  <c r="L58" i="23"/>
  <c r="L66" i="23"/>
  <c r="L57" i="23"/>
  <c r="L67" i="23"/>
  <c r="L59" i="23"/>
  <c r="L68" i="23"/>
  <c r="L52" i="23"/>
  <c r="L61" i="23"/>
  <c r="L70" i="23"/>
  <c r="L95" i="24"/>
  <c r="C26" i="20"/>
  <c r="B26" i="18"/>
  <c r="J26" i="18"/>
  <c r="H27" i="18"/>
  <c r="F28" i="18"/>
  <c r="D29" i="18"/>
  <c r="B30" i="18"/>
  <c r="J30" i="18"/>
  <c r="H31" i="18"/>
  <c r="F32" i="18"/>
  <c r="D33" i="18"/>
  <c r="B34" i="18"/>
  <c r="J34" i="18"/>
  <c r="H35" i="18"/>
  <c r="F36" i="18"/>
  <c r="D37" i="18"/>
  <c r="B38" i="18"/>
  <c r="J38" i="18"/>
  <c r="H39" i="18"/>
  <c r="F40" i="18"/>
  <c r="D41" i="18"/>
  <c r="B42" i="18"/>
  <c r="J42" i="18"/>
  <c r="H43" i="18"/>
  <c r="F44" i="18"/>
  <c r="D45" i="18"/>
  <c r="B46" i="18"/>
  <c r="J46" i="18"/>
  <c r="H47" i="18"/>
  <c r="E26" i="18"/>
  <c r="C27" i="18"/>
  <c r="K27" i="18"/>
  <c r="I28" i="18"/>
  <c r="G29" i="18"/>
  <c r="E30" i="18"/>
  <c r="C31" i="18"/>
  <c r="K31" i="18"/>
  <c r="I32" i="18"/>
  <c r="G33" i="18"/>
  <c r="E34" i="18"/>
  <c r="C35" i="18"/>
  <c r="K35" i="18"/>
  <c r="I36" i="18"/>
  <c r="G37" i="18"/>
  <c r="E38" i="18"/>
  <c r="C39" i="18"/>
  <c r="K39" i="18"/>
  <c r="I40" i="18"/>
  <c r="G41" i="18"/>
  <c r="E42" i="18"/>
  <c r="C43" i="18"/>
  <c r="K43" i="18"/>
  <c r="I44" i="18"/>
  <c r="G45" i="18"/>
  <c r="E46" i="18"/>
  <c r="C47" i="18"/>
  <c r="K47" i="18"/>
  <c r="L63" i="23"/>
  <c r="L92" i="24"/>
  <c r="L59" i="18"/>
  <c r="L66" i="18"/>
  <c r="L56" i="18"/>
  <c r="L30" i="18"/>
  <c r="L38" i="18"/>
  <c r="L46" i="18"/>
  <c r="K46" i="18"/>
  <c r="J45" i="18"/>
  <c r="J44" i="18"/>
  <c r="I43" i="18"/>
  <c r="H42" i="18"/>
  <c r="H41" i="18"/>
  <c r="G40" i="18"/>
  <c r="F39" i="18"/>
  <c r="F38" i="18"/>
  <c r="E37" i="18"/>
  <c r="D36" i="18"/>
  <c r="D35" i="18"/>
  <c r="C34" i="18"/>
  <c r="B33" i="18"/>
  <c r="B32" i="18"/>
  <c r="K30" i="18"/>
  <c r="J29" i="18"/>
  <c r="J28" i="18"/>
  <c r="I27" i="18"/>
  <c r="H26" i="18"/>
  <c r="L119" i="18"/>
  <c r="L108" i="18"/>
  <c r="L72" i="23"/>
  <c r="L56" i="23"/>
  <c r="L86" i="24"/>
  <c r="L37" i="19"/>
  <c r="B41" i="20"/>
  <c r="C38" i="20"/>
  <c r="E35" i="20"/>
  <c r="J32" i="20"/>
  <c r="B30" i="20"/>
  <c r="E27" i="20"/>
  <c r="H24" i="20"/>
  <c r="L64" i="18"/>
  <c r="L55" i="18"/>
  <c r="L43" i="18"/>
  <c r="L34" i="18"/>
  <c r="J47" i="18"/>
  <c r="I46" i="18"/>
  <c r="I45" i="18"/>
  <c r="H44" i="18"/>
  <c r="G43" i="18"/>
  <c r="G42" i="18"/>
  <c r="F41" i="18"/>
  <c r="E40" i="18"/>
  <c r="E39" i="18"/>
  <c r="D38" i="18"/>
  <c r="C37" i="18"/>
  <c r="C36" i="18"/>
  <c r="B35" i="18"/>
  <c r="K33" i="18"/>
  <c r="K32" i="18"/>
  <c r="J31" i="18"/>
  <c r="I30" i="18"/>
  <c r="I29" i="18"/>
  <c r="H28" i="18"/>
  <c r="G27" i="18"/>
  <c r="G26" i="18"/>
  <c r="L117" i="18"/>
  <c r="L106" i="18"/>
  <c r="L112" i="23"/>
  <c r="L37" i="23"/>
  <c r="L71" i="23"/>
  <c r="L55" i="23"/>
  <c r="L88" i="23"/>
  <c r="L144" i="23"/>
  <c r="L112" i="24"/>
  <c r="L71" i="24"/>
  <c r="L36" i="19"/>
  <c r="D40" i="20"/>
  <c r="B38" i="20"/>
  <c r="K34" i="20"/>
  <c r="G32" i="20"/>
  <c r="H29" i="20"/>
  <c r="J26" i="20"/>
  <c r="D24" i="20"/>
  <c r="L64" i="23"/>
  <c r="L77" i="24"/>
  <c r="L85" i="24"/>
  <c r="L93" i="24"/>
  <c r="L80" i="24"/>
  <c r="L88" i="24"/>
  <c r="L96" i="24"/>
  <c r="L79" i="24"/>
  <c r="L90" i="24"/>
  <c r="L81" i="24"/>
  <c r="L91" i="24"/>
  <c r="L83" i="24"/>
  <c r="L94" i="24"/>
  <c r="J39" i="20"/>
  <c r="J36" i="20"/>
  <c r="D34" i="20"/>
  <c r="F31" i="20"/>
  <c r="F28" i="20"/>
  <c r="L69" i="18"/>
  <c r="L60" i="18"/>
  <c r="C44" i="18"/>
  <c r="G35" i="18"/>
  <c r="B27" i="18"/>
  <c r="L72" i="18"/>
  <c r="L63" i="18"/>
  <c r="L54" i="18"/>
  <c r="L42" i="18"/>
  <c r="L33" i="18"/>
  <c r="I47" i="18"/>
  <c r="H46" i="18"/>
  <c r="H45" i="18"/>
  <c r="G44" i="18"/>
  <c r="F43" i="18"/>
  <c r="F42" i="18"/>
  <c r="E41" i="18"/>
  <c r="D40" i="18"/>
  <c r="D39" i="18"/>
  <c r="C38" i="18"/>
  <c r="B37" i="18"/>
  <c r="B36" i="18"/>
  <c r="K34" i="18"/>
  <c r="J33" i="18"/>
  <c r="J32" i="18"/>
  <c r="I31" i="18"/>
  <c r="H30" i="18"/>
  <c r="H29" i="18"/>
  <c r="G28" i="18"/>
  <c r="F27" i="18"/>
  <c r="F26" i="18"/>
  <c r="L116" i="18"/>
  <c r="L105" i="18"/>
  <c r="L103" i="23"/>
  <c r="L111" i="23"/>
  <c r="L119" i="23"/>
  <c r="L106" i="23"/>
  <c r="L114" i="23"/>
  <c r="L69" i="23"/>
  <c r="L54" i="23"/>
  <c r="L127" i="23"/>
  <c r="L135" i="23"/>
  <c r="L143" i="23"/>
  <c r="L130" i="23"/>
  <c r="L138" i="23"/>
  <c r="L126" i="23"/>
  <c r="L137" i="23"/>
  <c r="L128" i="23"/>
  <c r="L139" i="23"/>
  <c r="L131" i="23"/>
  <c r="L141" i="23"/>
  <c r="L82" i="24"/>
  <c r="L111" i="24"/>
  <c r="L35" i="19"/>
  <c r="C40" i="20"/>
  <c r="I37" i="20"/>
  <c r="J34" i="20"/>
  <c r="I31" i="20"/>
  <c r="F29" i="20"/>
  <c r="F26" i="20"/>
  <c r="B24" i="20"/>
  <c r="J47" i="23"/>
  <c r="B47" i="23"/>
  <c r="D46" i="23"/>
  <c r="F45" i="23"/>
  <c r="H44" i="23"/>
  <c r="J43" i="23"/>
  <c r="B43" i="23"/>
  <c r="D42" i="23"/>
  <c r="F41" i="23"/>
  <c r="H40" i="23"/>
  <c r="J39" i="23"/>
  <c r="K38" i="23"/>
  <c r="B38" i="23"/>
  <c r="C37" i="23"/>
  <c r="D36" i="23"/>
  <c r="E35" i="23"/>
  <c r="F34" i="23"/>
  <c r="G33" i="23"/>
  <c r="G32" i="23"/>
  <c r="H31" i="23"/>
  <c r="I30" i="23"/>
  <c r="J29" i="23"/>
  <c r="K28" i="23"/>
  <c r="B28" i="23"/>
  <c r="C27" i="23"/>
  <c r="L33" i="24"/>
  <c r="L41" i="24"/>
  <c r="L29" i="24"/>
  <c r="L38" i="24"/>
  <c r="L47" i="24"/>
  <c r="L30" i="24"/>
  <c r="L39" i="24"/>
  <c r="L32" i="24"/>
  <c r="L42" i="24"/>
  <c r="D26" i="23"/>
  <c r="B27" i="23"/>
  <c r="J27" i="23"/>
  <c r="H28" i="23"/>
  <c r="F29" i="23"/>
  <c r="D30" i="23"/>
  <c r="B31" i="23"/>
  <c r="J31" i="23"/>
  <c r="H32" i="23"/>
  <c r="F33" i="23"/>
  <c r="D34" i="23"/>
  <c r="B35" i="23"/>
  <c r="J35" i="23"/>
  <c r="H36" i="23"/>
  <c r="F37" i="23"/>
  <c r="D38" i="23"/>
  <c r="B39" i="23"/>
  <c r="L36" i="24"/>
  <c r="L145" i="18"/>
  <c r="L137" i="18"/>
  <c r="G47" i="23"/>
  <c r="I46" i="23"/>
  <c r="K45" i="23"/>
  <c r="C45" i="23"/>
  <c r="E44" i="23"/>
  <c r="G43" i="23"/>
  <c r="I42" i="23"/>
  <c r="K41" i="23"/>
  <c r="C41" i="23"/>
  <c r="E40" i="23"/>
  <c r="G39" i="23"/>
  <c r="H38" i="23"/>
  <c r="I37" i="23"/>
  <c r="J36" i="23"/>
  <c r="K35" i="23"/>
  <c r="K34" i="23"/>
  <c r="B34" i="23"/>
  <c r="C33" i="23"/>
  <c r="D32" i="23"/>
  <c r="E31" i="23"/>
  <c r="F30" i="23"/>
  <c r="G29" i="23"/>
  <c r="G28" i="23"/>
  <c r="H27" i="23"/>
  <c r="I26" i="23"/>
  <c r="D47" i="24"/>
  <c r="E46" i="24"/>
  <c r="F45" i="24"/>
  <c r="G44" i="24"/>
  <c r="G43" i="24"/>
  <c r="H42" i="24"/>
  <c r="I41" i="24"/>
  <c r="J40" i="24"/>
  <c r="K39" i="24"/>
  <c r="B39" i="24"/>
  <c r="C38" i="24"/>
  <c r="C37" i="24"/>
  <c r="D36" i="24"/>
  <c r="E35" i="24"/>
  <c r="F34" i="24"/>
  <c r="G33" i="24"/>
  <c r="H32" i="24"/>
  <c r="I31" i="24"/>
  <c r="I30" i="24"/>
  <c r="J29" i="24"/>
  <c r="K28" i="24"/>
  <c r="B28" i="24"/>
  <c r="C27" i="24"/>
  <c r="B26" i="24"/>
  <c r="J26" i="24"/>
  <c r="H27" i="24"/>
  <c r="F28" i="24"/>
  <c r="D29" i="24"/>
  <c r="B30" i="24"/>
  <c r="J30" i="24"/>
  <c r="H31" i="24"/>
  <c r="F32" i="24"/>
  <c r="D33" i="24"/>
  <c r="B34" i="24"/>
  <c r="J34" i="24"/>
  <c r="H35" i="24"/>
  <c r="F36" i="24"/>
  <c r="D37" i="24"/>
  <c r="B38" i="24"/>
  <c r="J38" i="24"/>
  <c r="H39" i="24"/>
  <c r="F40" i="24"/>
  <c r="D41" i="24"/>
  <c r="B42" i="24"/>
  <c r="J42" i="24"/>
  <c r="H43" i="24"/>
  <c r="F44" i="24"/>
  <c r="D45" i="24"/>
  <c r="B46" i="24"/>
  <c r="J46" i="24"/>
  <c r="L145" i="24"/>
  <c r="L137" i="24"/>
  <c r="I47" i="24"/>
  <c r="K46" i="24"/>
  <c r="K45" i="24"/>
  <c r="B45" i="24"/>
  <c r="C44" i="24"/>
  <c r="D43" i="24"/>
  <c r="E42" i="24"/>
  <c r="F41" i="24"/>
  <c r="G40" i="24"/>
  <c r="G39" i="24"/>
  <c r="H38" i="24"/>
  <c r="I37" i="24"/>
  <c r="J36" i="24"/>
  <c r="K35" i="24"/>
  <c r="B35" i="24"/>
  <c r="C34" i="24"/>
  <c r="C33" i="24"/>
  <c r="D32" i="24"/>
  <c r="E31" i="24"/>
  <c r="F30" i="24"/>
  <c r="G29" i="24"/>
  <c r="H28" i="24"/>
  <c r="I27" i="24"/>
  <c r="I26" i="24"/>
  <c r="L36" i="20"/>
  <c r="L28" i="20"/>
  <c r="I41" i="19"/>
  <c r="K40" i="19"/>
  <c r="C40" i="19"/>
  <c r="E39" i="19"/>
  <c r="G38" i="19"/>
  <c r="I37" i="19"/>
  <c r="K36" i="19"/>
  <c r="C36" i="19"/>
  <c r="E35" i="19"/>
  <c r="G34" i="19"/>
  <c r="I33" i="19"/>
  <c r="K32" i="19"/>
  <c r="C32" i="19"/>
  <c r="E31" i="19"/>
  <c r="G30" i="19"/>
  <c r="I29" i="19"/>
  <c r="K28" i="19"/>
  <c r="C28" i="19"/>
  <c r="E27" i="19"/>
  <c r="G26" i="19"/>
  <c r="I25" i="19"/>
  <c r="K24" i="19"/>
  <c r="C24" i="19"/>
  <c r="L40" i="20"/>
  <c r="L32" i="20"/>
  <c r="R35" i="3"/>
  <c r="V13" i="3"/>
  <c r="V38" i="3" l="1"/>
  <c r="V39" i="3"/>
  <c r="V3" i="3" s="1"/>
  <c r="V40" i="3"/>
  <c r="V41" i="3"/>
  <c r="V42" i="3"/>
  <c r="V43" i="3"/>
  <c r="V23" i="3" s="1"/>
  <c r="U39" i="3"/>
  <c r="U40" i="3"/>
  <c r="U41" i="3"/>
  <c r="U42" i="3"/>
  <c r="U43" i="3"/>
  <c r="U38" i="3"/>
  <c r="D28" i="25"/>
  <c r="D29" i="25" s="1"/>
  <c r="D30" i="25" s="1"/>
  <c r="B52" i="23" l="1" a="1"/>
  <c r="A4" i="23" l="1"/>
  <c r="A102" i="23" s="1"/>
  <c r="A5" i="23"/>
  <c r="A6" i="23"/>
  <c r="A7" i="23"/>
  <c r="A8" i="23"/>
  <c r="A9" i="23"/>
  <c r="A10" i="23"/>
  <c r="A11" i="23"/>
  <c r="A109" i="23" s="1"/>
  <c r="A12" i="23"/>
  <c r="A36" i="23" s="1"/>
  <c r="A13" i="23"/>
  <c r="A111" i="23" s="1"/>
  <c r="A14" i="23"/>
  <c r="A15" i="23"/>
  <c r="A16" i="23"/>
  <c r="A17" i="23"/>
  <c r="A18" i="23"/>
  <c r="A116" i="23" s="1"/>
  <c r="A19" i="23"/>
  <c r="A20" i="23"/>
  <c r="A21" i="23"/>
  <c r="A22" i="23"/>
  <c r="A23" i="23"/>
  <c r="A105" i="23"/>
  <c r="A33" i="23"/>
  <c r="A131" i="23" s="1"/>
  <c r="A39" i="23"/>
  <c r="A41" i="23"/>
  <c r="A139" i="23" s="1"/>
  <c r="A121" i="23"/>
  <c r="A3" i="23"/>
  <c r="A4" i="24"/>
  <c r="B4" i="24"/>
  <c r="A5" i="24"/>
  <c r="B5" i="24"/>
  <c r="A6" i="24"/>
  <c r="B6" i="24"/>
  <c r="A7" i="24"/>
  <c r="B7" i="24"/>
  <c r="A8" i="24"/>
  <c r="B8" i="24"/>
  <c r="A9" i="24"/>
  <c r="B9" i="24"/>
  <c r="A10" i="24"/>
  <c r="B10" i="24"/>
  <c r="A11" i="24"/>
  <c r="B11" i="24"/>
  <c r="A12" i="24"/>
  <c r="B12" i="24"/>
  <c r="A13" i="24"/>
  <c r="A111" i="24" s="1"/>
  <c r="B13" i="24"/>
  <c r="A14" i="24"/>
  <c r="B14" i="24"/>
  <c r="A15" i="24"/>
  <c r="A113" i="24" s="1"/>
  <c r="B15" i="24"/>
  <c r="A16" i="24"/>
  <c r="B16" i="24"/>
  <c r="A17" i="24"/>
  <c r="B17" i="24"/>
  <c r="A18" i="24"/>
  <c r="B18" i="24"/>
  <c r="A19" i="24"/>
  <c r="B19" i="24"/>
  <c r="A20" i="24"/>
  <c r="B20" i="24"/>
  <c r="A21" i="24"/>
  <c r="B21" i="24"/>
  <c r="A22" i="24"/>
  <c r="B22" i="24"/>
  <c r="A23" i="24"/>
  <c r="A121" i="24" s="1"/>
  <c r="B23" i="24"/>
  <c r="A38" i="24"/>
  <c r="A120" i="24"/>
  <c r="A3" i="24"/>
  <c r="C3" i="24"/>
  <c r="C4" i="24"/>
  <c r="C5" i="24"/>
  <c r="C6" i="24"/>
  <c r="C7" i="24"/>
  <c r="C8" i="24"/>
  <c r="C9" i="24"/>
  <c r="C10" i="24"/>
  <c r="C11" i="24"/>
  <c r="C12" i="24"/>
  <c r="C13" i="24"/>
  <c r="C14" i="24"/>
  <c r="C15" i="24"/>
  <c r="C16" i="24"/>
  <c r="C17" i="24"/>
  <c r="C18" i="24"/>
  <c r="C19" i="24"/>
  <c r="C20" i="24"/>
  <c r="C21" i="24"/>
  <c r="C22" i="24"/>
  <c r="C23" i="24"/>
  <c r="B3" i="24"/>
  <c r="A145" i="24"/>
  <c r="A144" i="24"/>
  <c r="A143" i="24"/>
  <c r="M145" i="24"/>
  <c r="A95" i="24"/>
  <c r="A72" i="24"/>
  <c r="A97" i="24" s="1"/>
  <c r="A71" i="24"/>
  <c r="A96" i="24" s="1"/>
  <c r="A70" i="24"/>
  <c r="A44" i="24"/>
  <c r="A36" i="24"/>
  <c r="A119" i="24"/>
  <c r="A118" i="24"/>
  <c r="A110" i="24"/>
  <c r="A102" i="24"/>
  <c r="K2" i="24"/>
  <c r="K100" i="24" s="1"/>
  <c r="K124" i="24" s="1"/>
  <c r="J2" i="24"/>
  <c r="J100" i="24" s="1"/>
  <c r="J124" i="24" s="1"/>
  <c r="I2" i="24"/>
  <c r="I100" i="24" s="1"/>
  <c r="I124" i="24" s="1"/>
  <c r="H2" i="24"/>
  <c r="H100" i="24" s="1"/>
  <c r="H124" i="24" s="1"/>
  <c r="G2" i="24"/>
  <c r="G100" i="24" s="1"/>
  <c r="G124" i="24" s="1"/>
  <c r="F2" i="24"/>
  <c r="F100" i="24" s="1"/>
  <c r="F124" i="24" s="1"/>
  <c r="E2" i="24"/>
  <c r="E100" i="24" s="1"/>
  <c r="E124" i="24" s="1"/>
  <c r="D2" i="24"/>
  <c r="D100" i="24" s="1"/>
  <c r="D124" i="24" s="1"/>
  <c r="C2" i="24"/>
  <c r="C100" i="24" s="1"/>
  <c r="C124" i="24" s="1"/>
  <c r="B2" i="24"/>
  <c r="B100" i="24" s="1"/>
  <c r="B124" i="24" s="1"/>
  <c r="C3" i="23"/>
  <c r="C4" i="23"/>
  <c r="C5" i="23"/>
  <c r="C6" i="23"/>
  <c r="C7" i="23"/>
  <c r="C8" i="23"/>
  <c r="C9" i="23"/>
  <c r="C10" i="23"/>
  <c r="C11" i="23"/>
  <c r="C12" i="23"/>
  <c r="C13" i="23"/>
  <c r="C14" i="23"/>
  <c r="C15" i="23"/>
  <c r="C16" i="23"/>
  <c r="C17" i="23"/>
  <c r="C18" i="23"/>
  <c r="C19" i="23"/>
  <c r="C20" i="23"/>
  <c r="C21" i="23"/>
  <c r="C22" i="23"/>
  <c r="C23" i="23"/>
  <c r="B4" i="23"/>
  <c r="B5" i="23"/>
  <c r="B6" i="23"/>
  <c r="B7" i="23"/>
  <c r="B8" i="23"/>
  <c r="B9" i="23"/>
  <c r="B10" i="23"/>
  <c r="B11" i="23"/>
  <c r="B12" i="23"/>
  <c r="B13" i="23"/>
  <c r="B14" i="23"/>
  <c r="B15" i="23"/>
  <c r="B16" i="23"/>
  <c r="B17" i="23"/>
  <c r="B18" i="23"/>
  <c r="B19" i="23"/>
  <c r="B20" i="23"/>
  <c r="B21" i="23"/>
  <c r="B22" i="23"/>
  <c r="B23" i="23"/>
  <c r="B3" i="23"/>
  <c r="A145" i="23"/>
  <c r="A144" i="23"/>
  <c r="A143" i="23"/>
  <c r="A104" i="23"/>
  <c r="J100" i="23"/>
  <c r="J124" i="23" s="1"/>
  <c r="A95" i="23"/>
  <c r="A72" i="23"/>
  <c r="A97" i="23" s="1"/>
  <c r="A71" i="23"/>
  <c r="A96" i="23" s="1"/>
  <c r="A70" i="23"/>
  <c r="A44" i="23"/>
  <c r="A69" i="23" s="1"/>
  <c r="A94" i="23" s="1"/>
  <c r="A34" i="23"/>
  <c r="C71" i="23"/>
  <c r="A120" i="23"/>
  <c r="A119" i="23"/>
  <c r="A118" i="23"/>
  <c r="A115" i="23"/>
  <c r="A38" i="23"/>
  <c r="A136" i="23" s="1"/>
  <c r="A110" i="23"/>
  <c r="A108" i="23"/>
  <c r="A30" i="23"/>
  <c r="A103" i="23"/>
  <c r="A101" i="23"/>
  <c r="K2" i="23"/>
  <c r="K100" i="23" s="1"/>
  <c r="K124" i="23" s="1"/>
  <c r="J2" i="23"/>
  <c r="I2" i="23"/>
  <c r="I100" i="23" s="1"/>
  <c r="I124" i="23" s="1"/>
  <c r="H2" i="23"/>
  <c r="H100" i="23" s="1"/>
  <c r="H124" i="23" s="1"/>
  <c r="G2" i="23"/>
  <c r="G100" i="23" s="1"/>
  <c r="G124" i="23" s="1"/>
  <c r="F2" i="23"/>
  <c r="F100" i="23" s="1"/>
  <c r="F124" i="23" s="1"/>
  <c r="E2" i="23"/>
  <c r="E100" i="23" s="1"/>
  <c r="E124" i="23" s="1"/>
  <c r="D2" i="23"/>
  <c r="D100" i="23" s="1"/>
  <c r="D124" i="23" s="1"/>
  <c r="C2" i="23"/>
  <c r="C100" i="23" s="1"/>
  <c r="C124" i="23" s="1"/>
  <c r="B2" i="23"/>
  <c r="B100" i="23" s="1"/>
  <c r="B124" i="23" s="1"/>
  <c r="M142" i="18"/>
  <c r="A143" i="18"/>
  <c r="A144" i="18"/>
  <c r="A145" i="18"/>
  <c r="M118" i="18"/>
  <c r="A119" i="18"/>
  <c r="A120" i="18"/>
  <c r="A121" i="18"/>
  <c r="M92" i="18"/>
  <c r="A95" i="18"/>
  <c r="A96" i="18"/>
  <c r="A97" i="18"/>
  <c r="M77" i="18" l="1"/>
  <c r="M78" i="18"/>
  <c r="M79" i="18"/>
  <c r="M83" i="23"/>
  <c r="M105" i="23"/>
  <c r="M85" i="18"/>
  <c r="M96" i="18"/>
  <c r="M88" i="18"/>
  <c r="M90" i="18"/>
  <c r="M143" i="23"/>
  <c r="M121" i="23"/>
  <c r="M144" i="23"/>
  <c r="M93" i="18"/>
  <c r="M97" i="23"/>
  <c r="M143" i="24"/>
  <c r="M80" i="18"/>
  <c r="M94" i="18"/>
  <c r="C63" i="23"/>
  <c r="M110" i="23"/>
  <c r="M121" i="24"/>
  <c r="B63" i="23"/>
  <c r="M102" i="24"/>
  <c r="M82" i="18"/>
  <c r="M95" i="18"/>
  <c r="M111" i="23"/>
  <c r="M114" i="23"/>
  <c r="M86" i="18"/>
  <c r="M102" i="23"/>
  <c r="M115" i="23"/>
  <c r="M110" i="24"/>
  <c r="M87" i="18"/>
  <c r="B55" i="23"/>
  <c r="M103" i="23"/>
  <c r="M118" i="23"/>
  <c r="J51" i="23"/>
  <c r="J76" i="23" s="1"/>
  <c r="M58" i="23"/>
  <c r="M69" i="23"/>
  <c r="M81" i="18"/>
  <c r="M89" i="18"/>
  <c r="M97" i="18"/>
  <c r="K51" i="23"/>
  <c r="K76" i="23" s="1"/>
  <c r="M70" i="23"/>
  <c r="M72" i="24"/>
  <c r="M96" i="24"/>
  <c r="M144" i="24"/>
  <c r="C65" i="23"/>
  <c r="M83" i="18"/>
  <c r="M91" i="18"/>
  <c r="C57" i="23"/>
  <c r="B70" i="23"/>
  <c r="B95" i="23" s="1"/>
  <c r="M139" i="23"/>
  <c r="M113" i="24"/>
  <c r="M72" i="23"/>
  <c r="M84" i="18"/>
  <c r="M53" i="23"/>
  <c r="M113" i="23"/>
  <c r="M142" i="23"/>
  <c r="C55" i="23"/>
  <c r="M96" i="23"/>
  <c r="M131" i="23"/>
  <c r="M118" i="24"/>
  <c r="M142" i="24"/>
  <c r="A63" i="23"/>
  <c r="A88" i="23" s="1"/>
  <c r="M88" i="23" s="1"/>
  <c r="A28" i="23"/>
  <c r="A53" i="23" s="1"/>
  <c r="A78" i="23" s="1"/>
  <c r="A35" i="23"/>
  <c r="A133" i="23" s="1"/>
  <c r="A107" i="23"/>
  <c r="A142" i="23"/>
  <c r="A58" i="23"/>
  <c r="A83" i="23" s="1"/>
  <c r="A113" i="23"/>
  <c r="A126" i="23"/>
  <c r="M126" i="23" s="1"/>
  <c r="M38" i="24"/>
  <c r="A103" i="24"/>
  <c r="A29" i="24"/>
  <c r="K51" i="24"/>
  <c r="K76" i="24" s="1"/>
  <c r="C51" i="24"/>
  <c r="C76" i="24" s="1"/>
  <c r="H51" i="24"/>
  <c r="H76" i="24" s="1"/>
  <c r="G51" i="24"/>
  <c r="G76" i="24" s="1"/>
  <c r="F51" i="24"/>
  <c r="F76" i="24" s="1"/>
  <c r="E51" i="24"/>
  <c r="E76" i="24" s="1"/>
  <c r="B48" i="24"/>
  <c r="D51" i="24"/>
  <c r="D76" i="24" s="1"/>
  <c r="A27" i="24"/>
  <c r="A101" i="24"/>
  <c r="A109" i="24"/>
  <c r="A35" i="24"/>
  <c r="A117" i="24"/>
  <c r="A43" i="24"/>
  <c r="B51" i="24"/>
  <c r="B76" i="24" s="1"/>
  <c r="I51" i="24"/>
  <c r="I76" i="24" s="1"/>
  <c r="A134" i="24"/>
  <c r="A61" i="24"/>
  <c r="A86" i="24" s="1"/>
  <c r="J51" i="24"/>
  <c r="J76" i="24" s="1"/>
  <c r="A37" i="24"/>
  <c r="A106" i="24"/>
  <c r="A32" i="24"/>
  <c r="A114" i="24"/>
  <c r="A40" i="24"/>
  <c r="A142" i="24"/>
  <c r="A69" i="24"/>
  <c r="A94" i="24" s="1"/>
  <c r="A105" i="24"/>
  <c r="A31" i="24"/>
  <c r="M45" i="24"/>
  <c r="M32" i="24"/>
  <c r="M47" i="24"/>
  <c r="M46" i="24"/>
  <c r="M44" i="24"/>
  <c r="M27" i="24"/>
  <c r="M36" i="24"/>
  <c r="A39" i="24"/>
  <c r="A107" i="24"/>
  <c r="A33" i="24"/>
  <c r="A115" i="24"/>
  <c r="A41" i="24"/>
  <c r="A34" i="24"/>
  <c r="A108" i="24"/>
  <c r="A42" i="24"/>
  <c r="A116" i="24"/>
  <c r="M116" i="24" s="1"/>
  <c r="A28" i="24"/>
  <c r="A104" i="24"/>
  <c r="A30" i="24"/>
  <c r="A136" i="24"/>
  <c r="A63" i="24"/>
  <c r="A88" i="24" s="1"/>
  <c r="M97" i="24"/>
  <c r="M95" i="24"/>
  <c r="M70" i="24"/>
  <c r="M71" i="24"/>
  <c r="A112" i="24"/>
  <c r="M111" i="24"/>
  <c r="M119" i="24"/>
  <c r="M120" i="24"/>
  <c r="A128" i="23"/>
  <c r="A55" i="23"/>
  <c r="A80" i="23" s="1"/>
  <c r="M44" i="23"/>
  <c r="A60" i="23"/>
  <c r="A85" i="23" s="1"/>
  <c r="A114" i="23"/>
  <c r="A40" i="23"/>
  <c r="G51" i="23"/>
  <c r="G76" i="23" s="1"/>
  <c r="C53" i="23"/>
  <c r="C61" i="23"/>
  <c r="C69" i="23"/>
  <c r="M41" i="23"/>
  <c r="A31" i="23"/>
  <c r="I51" i="23"/>
  <c r="I76" i="23" s="1"/>
  <c r="K54" i="23"/>
  <c r="C58" i="23"/>
  <c r="C66" i="23"/>
  <c r="A27" i="23"/>
  <c r="A42" i="23"/>
  <c r="M40" i="23"/>
  <c r="M39" i="23"/>
  <c r="M30" i="23"/>
  <c r="M47" i="23"/>
  <c r="M38" i="23"/>
  <c r="M46" i="23"/>
  <c r="M28" i="23"/>
  <c r="M42" i="23"/>
  <c r="M33" i="23"/>
  <c r="A66" i="23"/>
  <c r="A91" i="23" s="1"/>
  <c r="A132" i="23"/>
  <c r="A59" i="23"/>
  <c r="A84" i="23" s="1"/>
  <c r="C72" i="23"/>
  <c r="B69" i="23"/>
  <c r="B65" i="23"/>
  <c r="B61" i="23"/>
  <c r="B57" i="23"/>
  <c r="B53" i="23"/>
  <c r="F51" i="23"/>
  <c r="F76" i="23" s="1"/>
  <c r="C68" i="23"/>
  <c r="C64" i="23"/>
  <c r="C60" i="23"/>
  <c r="C56" i="23"/>
  <c r="C52" i="23"/>
  <c r="E51" i="23"/>
  <c r="E76" i="23" s="1"/>
  <c r="B68" i="23"/>
  <c r="B64" i="23"/>
  <c r="B60" i="23"/>
  <c r="B56" i="23"/>
  <c r="B52" i="23"/>
  <c r="D51" i="23"/>
  <c r="D76" i="23" s="1"/>
  <c r="B71" i="23"/>
  <c r="C70" i="23"/>
  <c r="B66" i="23"/>
  <c r="B62" i="23"/>
  <c r="B58" i="23"/>
  <c r="B54" i="23"/>
  <c r="H51" i="23"/>
  <c r="H76" i="23" s="1"/>
  <c r="C54" i="23"/>
  <c r="C62" i="23"/>
  <c r="M34" i="23"/>
  <c r="A117" i="23"/>
  <c r="M117" i="23" s="1"/>
  <c r="A43" i="23"/>
  <c r="B51" i="23"/>
  <c r="B76" i="23" s="1"/>
  <c r="B59" i="23"/>
  <c r="B67" i="23"/>
  <c r="M35" i="23"/>
  <c r="A64" i="23"/>
  <c r="A137" i="23"/>
  <c r="M45" i="23"/>
  <c r="A61" i="23"/>
  <c r="A86" i="23" s="1"/>
  <c r="A134" i="23"/>
  <c r="A106" i="23"/>
  <c r="A32" i="23"/>
  <c r="C51" i="23"/>
  <c r="C76" i="23" s="1"/>
  <c r="C59" i="23"/>
  <c r="C67" i="23"/>
  <c r="M36" i="23"/>
  <c r="A112" i="23"/>
  <c r="A29" i="23"/>
  <c r="A37" i="23"/>
  <c r="M119" i="23"/>
  <c r="M95" i="23"/>
  <c r="M94" i="23"/>
  <c r="M78" i="23"/>
  <c r="M136" i="23"/>
  <c r="M63" i="23"/>
  <c r="M71" i="23"/>
  <c r="M104" i="23"/>
  <c r="M120" i="23"/>
  <c r="M133" i="23"/>
  <c r="M108" i="23"/>
  <c r="M116" i="23"/>
  <c r="M145" i="23"/>
  <c r="M101" i="23"/>
  <c r="M109" i="23"/>
  <c r="M139" i="18"/>
  <c r="M134" i="18"/>
  <c r="M127" i="18"/>
  <c r="M135" i="18"/>
  <c r="M143" i="18"/>
  <c r="M128" i="18"/>
  <c r="M136" i="18"/>
  <c r="M144" i="18"/>
  <c r="M129" i="18"/>
  <c r="M137" i="18"/>
  <c r="M145" i="18"/>
  <c r="M131" i="18"/>
  <c r="M126" i="18"/>
  <c r="M130" i="18"/>
  <c r="M138" i="18"/>
  <c r="M132" i="18"/>
  <c r="M140" i="18"/>
  <c r="M125" i="18"/>
  <c r="M133" i="18"/>
  <c r="M141" i="18"/>
  <c r="M111" i="18"/>
  <c r="M104" i="18"/>
  <c r="M112" i="18"/>
  <c r="M120" i="18"/>
  <c r="M105" i="18"/>
  <c r="M113" i="18"/>
  <c r="M121" i="18"/>
  <c r="M103" i="18"/>
  <c r="M106" i="18"/>
  <c r="M114" i="18"/>
  <c r="M107" i="18"/>
  <c r="M115" i="18"/>
  <c r="M119" i="18"/>
  <c r="M108" i="18"/>
  <c r="M116" i="18"/>
  <c r="M101" i="18"/>
  <c r="M109" i="18"/>
  <c r="M117" i="18"/>
  <c r="M102" i="18"/>
  <c r="M110" i="18"/>
  <c r="A70" i="18"/>
  <c r="A71" i="18"/>
  <c r="A72" i="18"/>
  <c r="A4" i="18"/>
  <c r="B4" i="18"/>
  <c r="C4" i="18"/>
  <c r="A5" i="18"/>
  <c r="B5" i="18"/>
  <c r="C5" i="18"/>
  <c r="A6" i="18"/>
  <c r="B6" i="18"/>
  <c r="C6" i="18"/>
  <c r="A7" i="18"/>
  <c r="B7" i="18"/>
  <c r="C7" i="18"/>
  <c r="A8" i="18"/>
  <c r="B8" i="18"/>
  <c r="C8" i="18"/>
  <c r="A9" i="18"/>
  <c r="B9" i="18"/>
  <c r="C9" i="18"/>
  <c r="A10" i="18"/>
  <c r="B10" i="18"/>
  <c r="C10" i="18"/>
  <c r="A11" i="18"/>
  <c r="B11" i="18"/>
  <c r="C11" i="18"/>
  <c r="A12" i="18"/>
  <c r="B12" i="18"/>
  <c r="C12" i="18"/>
  <c r="A13" i="18"/>
  <c r="B13" i="18"/>
  <c r="C13" i="18"/>
  <c r="A14" i="18"/>
  <c r="B14" i="18"/>
  <c r="C14" i="18"/>
  <c r="A15" i="18"/>
  <c r="B15" i="18"/>
  <c r="C15" i="18"/>
  <c r="A16" i="18"/>
  <c r="B16" i="18"/>
  <c r="C16" i="18"/>
  <c r="A17" i="18"/>
  <c r="B17" i="18"/>
  <c r="C17" i="18"/>
  <c r="A18" i="18"/>
  <c r="B18" i="18"/>
  <c r="C18" i="18"/>
  <c r="A19" i="18"/>
  <c r="B19" i="18"/>
  <c r="C19" i="18"/>
  <c r="A20" i="18"/>
  <c r="B20" i="18"/>
  <c r="C20" i="18"/>
  <c r="A21" i="18"/>
  <c r="B21" i="18"/>
  <c r="C21" i="18"/>
  <c r="A22" i="18"/>
  <c r="B22" i="18"/>
  <c r="C22" i="18"/>
  <c r="A23" i="18"/>
  <c r="B23" i="18"/>
  <c r="C23" i="18"/>
  <c r="B3" i="18"/>
  <c r="C3" i="18"/>
  <c r="A3" i="18"/>
  <c r="A4" i="13"/>
  <c r="A5" i="13"/>
  <c r="A9" i="13"/>
  <c r="A3" i="13"/>
  <c r="A6" i="13"/>
  <c r="A7" i="13"/>
  <c r="A8" i="13"/>
  <c r="A13" i="13"/>
  <c r="A11" i="13"/>
  <c r="A14" i="13"/>
  <c r="A15" i="13"/>
  <c r="A12" i="13"/>
  <c r="A10" i="13"/>
  <c r="A16" i="13"/>
  <c r="A17" i="13"/>
  <c r="A19" i="13"/>
  <c r="A18" i="13"/>
  <c r="A20" i="13"/>
  <c r="J21" i="16"/>
  <c r="J21" i="23" s="1"/>
  <c r="K21" i="16"/>
  <c r="K21" i="23" s="1"/>
  <c r="J22" i="16"/>
  <c r="J22" i="23" s="1"/>
  <c r="K22" i="16"/>
  <c r="K22" i="23" s="1"/>
  <c r="B2" i="20"/>
  <c r="C2" i="20"/>
  <c r="D2" i="20"/>
  <c r="E2" i="20"/>
  <c r="F2" i="20"/>
  <c r="G2" i="20"/>
  <c r="H2" i="20"/>
  <c r="I2" i="20"/>
  <c r="J2" i="20"/>
  <c r="K2" i="20"/>
  <c r="B3" i="20"/>
  <c r="C3" i="20"/>
  <c r="B4" i="20"/>
  <c r="C4" i="20"/>
  <c r="B5" i="20"/>
  <c r="C5" i="20"/>
  <c r="B6" i="20"/>
  <c r="C6" i="20"/>
  <c r="B7" i="20"/>
  <c r="C7" i="20"/>
  <c r="B8" i="20"/>
  <c r="C8" i="20"/>
  <c r="B9" i="20"/>
  <c r="C9" i="20"/>
  <c r="B10" i="20"/>
  <c r="C10" i="20"/>
  <c r="B11" i="20"/>
  <c r="C11" i="20"/>
  <c r="B12" i="20"/>
  <c r="C12" i="20"/>
  <c r="B13" i="20"/>
  <c r="C13" i="20"/>
  <c r="B14" i="20"/>
  <c r="C14" i="20"/>
  <c r="B15" i="20"/>
  <c r="C15" i="20"/>
  <c r="B16" i="20"/>
  <c r="C16" i="20"/>
  <c r="B17" i="20"/>
  <c r="C17" i="20"/>
  <c r="B18" i="20"/>
  <c r="C18" i="20"/>
  <c r="B19" i="20"/>
  <c r="C19" i="20"/>
  <c r="B20" i="20"/>
  <c r="C20" i="20"/>
  <c r="B44" i="20"/>
  <c r="B66" i="20" s="1"/>
  <c r="B2" i="19"/>
  <c r="C2" i="19"/>
  <c r="D2" i="19"/>
  <c r="E2" i="19"/>
  <c r="F2" i="19"/>
  <c r="G2" i="19"/>
  <c r="H2" i="19"/>
  <c r="I2" i="19"/>
  <c r="J2" i="19"/>
  <c r="K2" i="19"/>
  <c r="B3" i="19"/>
  <c r="C3" i="19"/>
  <c r="B4" i="19"/>
  <c r="C4" i="19"/>
  <c r="B5" i="19"/>
  <c r="C5" i="19"/>
  <c r="B6" i="19"/>
  <c r="C6" i="19"/>
  <c r="B7" i="19"/>
  <c r="C7" i="19"/>
  <c r="B8" i="19"/>
  <c r="C8" i="19"/>
  <c r="B9" i="19"/>
  <c r="C9" i="19"/>
  <c r="B10" i="19"/>
  <c r="C10" i="19"/>
  <c r="B11" i="19"/>
  <c r="C11" i="19"/>
  <c r="B12" i="19"/>
  <c r="C12" i="19"/>
  <c r="B13" i="19"/>
  <c r="C13" i="19"/>
  <c r="B14" i="19"/>
  <c r="C14" i="19"/>
  <c r="B15" i="19"/>
  <c r="C15" i="19"/>
  <c r="B16" i="19"/>
  <c r="C16" i="19"/>
  <c r="B17" i="19"/>
  <c r="C17" i="19"/>
  <c r="B18" i="19"/>
  <c r="C18" i="19"/>
  <c r="B19" i="19"/>
  <c r="C19" i="19"/>
  <c r="B20" i="19"/>
  <c r="C20" i="19"/>
  <c r="B2" i="18"/>
  <c r="B100" i="18" s="1"/>
  <c r="B124" i="18" s="1"/>
  <c r="C2" i="18"/>
  <c r="C100" i="18" s="1"/>
  <c r="C124" i="18" s="1"/>
  <c r="D2" i="18"/>
  <c r="D100" i="18" s="1"/>
  <c r="D124" i="18" s="1"/>
  <c r="E2" i="18"/>
  <c r="E100" i="18" s="1"/>
  <c r="E124" i="18" s="1"/>
  <c r="F2" i="18"/>
  <c r="F100" i="18" s="1"/>
  <c r="F124" i="18" s="1"/>
  <c r="G2" i="18"/>
  <c r="G100" i="18" s="1"/>
  <c r="G124" i="18" s="1"/>
  <c r="H2" i="18"/>
  <c r="H100" i="18" s="1"/>
  <c r="H124" i="18" s="1"/>
  <c r="I2" i="18"/>
  <c r="I100" i="18" s="1"/>
  <c r="I124" i="18" s="1"/>
  <c r="J2" i="18"/>
  <c r="J100" i="18" s="1"/>
  <c r="J124" i="18" s="1"/>
  <c r="K2" i="18"/>
  <c r="K100" i="18" s="1"/>
  <c r="K124" i="18" s="1"/>
  <c r="C51" i="18"/>
  <c r="C76" i="18" s="1"/>
  <c r="K13" i="16"/>
  <c r="K13" i="23" s="1"/>
  <c r="J13" i="16"/>
  <c r="J13" i="23" s="1"/>
  <c r="K8" i="16"/>
  <c r="K8" i="23" s="1"/>
  <c r="J8" i="16"/>
  <c r="J8" i="23" s="1"/>
  <c r="K7" i="16"/>
  <c r="K7" i="23" s="1"/>
  <c r="J7" i="16"/>
  <c r="J7" i="23" s="1"/>
  <c r="K6" i="16"/>
  <c r="K6" i="23" s="1"/>
  <c r="J6" i="16"/>
  <c r="J6" i="23" s="1"/>
  <c r="K3" i="16"/>
  <c r="K3" i="23" s="1"/>
  <c r="J3" i="16"/>
  <c r="J3" i="23" s="1"/>
  <c r="K9" i="16"/>
  <c r="K9" i="23" s="1"/>
  <c r="J9" i="16"/>
  <c r="J9" i="23" s="1"/>
  <c r="K5" i="16"/>
  <c r="K5" i="23" s="1"/>
  <c r="J5" i="16"/>
  <c r="J5" i="23" s="1"/>
  <c r="K4" i="16"/>
  <c r="K4" i="23" s="1"/>
  <c r="J4" i="16"/>
  <c r="J4" i="23" s="1"/>
  <c r="K2" i="16"/>
  <c r="J2" i="16"/>
  <c r="I2" i="16"/>
  <c r="H2" i="16"/>
  <c r="G2" i="16"/>
  <c r="F2" i="16"/>
  <c r="E2" i="16"/>
  <c r="D2" i="16"/>
  <c r="M106" i="23" l="1"/>
  <c r="M107" i="24"/>
  <c r="J53" i="23"/>
  <c r="J62" i="23"/>
  <c r="J71" i="23"/>
  <c r="J58" i="23"/>
  <c r="J57" i="23"/>
  <c r="J70" i="23"/>
  <c r="J54" i="23"/>
  <c r="J56" i="23"/>
  <c r="J55" i="23"/>
  <c r="J52" i="23"/>
  <c r="K53" i="23"/>
  <c r="K71" i="23"/>
  <c r="K52" i="23"/>
  <c r="K55" i="23"/>
  <c r="K56" i="23"/>
  <c r="K62" i="23"/>
  <c r="K70" i="23"/>
  <c r="K57" i="23"/>
  <c r="K58" i="23"/>
  <c r="G48" i="23"/>
  <c r="K48" i="23"/>
  <c r="M84" i="23"/>
  <c r="M101" i="24"/>
  <c r="M80" i="23"/>
  <c r="M106" i="24"/>
  <c r="M91" i="23"/>
  <c r="M128" i="23"/>
  <c r="M134" i="23"/>
  <c r="B48" i="23"/>
  <c r="B72" i="23"/>
  <c r="M117" i="24"/>
  <c r="M107" i="23"/>
  <c r="M105" i="24"/>
  <c r="K44" i="20"/>
  <c r="K66" i="20" s="1"/>
  <c r="D48" i="23"/>
  <c r="J48" i="23"/>
  <c r="M109" i="24"/>
  <c r="M115" i="24"/>
  <c r="I44" i="20"/>
  <c r="I66" i="20" s="1"/>
  <c r="E48" i="23"/>
  <c r="M85" i="23"/>
  <c r="M114" i="24"/>
  <c r="J44" i="20"/>
  <c r="J66" i="20" s="1"/>
  <c r="H44" i="20"/>
  <c r="H66" i="20" s="1"/>
  <c r="F48" i="23"/>
  <c r="M136" i="24"/>
  <c r="M134" i="24"/>
  <c r="M94" i="24"/>
  <c r="E44" i="19"/>
  <c r="E66" i="19" s="1"/>
  <c r="M66" i="23"/>
  <c r="M31" i="23"/>
  <c r="M132" i="23"/>
  <c r="M112" i="23"/>
  <c r="M61" i="23"/>
  <c r="M55" i="23"/>
  <c r="M137" i="23"/>
  <c r="M86" i="23"/>
  <c r="M32" i="23"/>
  <c r="M27" i="23"/>
  <c r="M103" i="24"/>
  <c r="M43" i="24"/>
  <c r="M30" i="24"/>
  <c r="M29" i="24"/>
  <c r="M39" i="24"/>
  <c r="M104" i="24"/>
  <c r="M88" i="24"/>
  <c r="M63" i="24"/>
  <c r="M108" i="24"/>
  <c r="M31" i="24"/>
  <c r="M41" i="24"/>
  <c r="M69" i="24"/>
  <c r="M34" i="24"/>
  <c r="M42" i="24"/>
  <c r="A135" i="24"/>
  <c r="M135" i="24" s="1"/>
  <c r="A62" i="24"/>
  <c r="A87" i="24" s="1"/>
  <c r="M87" i="24" s="1"/>
  <c r="H48" i="24"/>
  <c r="B52" i="24" a="1"/>
  <c r="A138" i="24"/>
  <c r="M138" i="24" s="1"/>
  <c r="A65" i="24"/>
  <c r="A90" i="24" s="1"/>
  <c r="M90" i="24" s="1"/>
  <c r="A60" i="24"/>
  <c r="A133" i="24"/>
  <c r="M133" i="24" s="1"/>
  <c r="M112" i="24"/>
  <c r="M61" i="24"/>
  <c r="A140" i="24"/>
  <c r="M140" i="24" s="1"/>
  <c r="A67" i="24"/>
  <c r="A92" i="24" s="1"/>
  <c r="M92" i="24" s="1"/>
  <c r="A139" i="24"/>
  <c r="M139" i="24" s="1"/>
  <c r="A66" i="24"/>
  <c r="A91" i="24" s="1"/>
  <c r="M91" i="24" s="1"/>
  <c r="M33" i="24"/>
  <c r="J48" i="24"/>
  <c r="E48" i="24"/>
  <c r="G48" i="24"/>
  <c r="I48" i="24"/>
  <c r="A137" i="24"/>
  <c r="M137" i="24" s="1"/>
  <c r="A64" i="24"/>
  <c r="A89" i="24" s="1"/>
  <c r="M89" i="24" s="1"/>
  <c r="A130" i="24"/>
  <c r="M130" i="24" s="1"/>
  <c r="A57" i="24"/>
  <c r="C48" i="24"/>
  <c r="D48" i="24"/>
  <c r="F48" i="24"/>
  <c r="A68" i="24"/>
  <c r="A141" i="24"/>
  <c r="M141" i="24" s="1"/>
  <c r="M66" i="24"/>
  <c r="A128" i="24"/>
  <c r="M128" i="24" s="1"/>
  <c r="A55" i="24"/>
  <c r="A80" i="24" s="1"/>
  <c r="M80" i="24" s="1"/>
  <c r="A132" i="24"/>
  <c r="M132" i="24" s="1"/>
  <c r="A59" i="24"/>
  <c r="A131" i="24"/>
  <c r="M131" i="24" s="1"/>
  <c r="A58" i="24"/>
  <c r="M40" i="24"/>
  <c r="M37" i="24"/>
  <c r="A129" i="24"/>
  <c r="M129" i="24" s="1"/>
  <c r="A56" i="24"/>
  <c r="A81" i="24" s="1"/>
  <c r="M81" i="24" s="1"/>
  <c r="A125" i="24"/>
  <c r="M125" i="24" s="1"/>
  <c r="A52" i="24"/>
  <c r="A77" i="24" s="1"/>
  <c r="M77" i="24" s="1"/>
  <c r="K48" i="24"/>
  <c r="A127" i="24"/>
  <c r="M127" i="24" s="1"/>
  <c r="A54" i="24"/>
  <c r="A79" i="24" s="1"/>
  <c r="M79" i="24" s="1"/>
  <c r="A126" i="24"/>
  <c r="M126" i="24" s="1"/>
  <c r="A53" i="24"/>
  <c r="A78" i="24" s="1"/>
  <c r="M78" i="24" s="1"/>
  <c r="M53" i="24"/>
  <c r="M65" i="24"/>
  <c r="M86" i="24"/>
  <c r="M28" i="24"/>
  <c r="M35" i="24"/>
  <c r="A89" i="23"/>
  <c r="M89" i="23" s="1"/>
  <c r="M64" i="23"/>
  <c r="A127" i="23"/>
  <c r="M127" i="23" s="1"/>
  <c r="A54" i="23"/>
  <c r="M60" i="23"/>
  <c r="A130" i="23"/>
  <c r="A57" i="23"/>
  <c r="C48" i="23"/>
  <c r="A135" i="23"/>
  <c r="M135" i="23" s="1"/>
  <c r="A62" i="23"/>
  <c r="M37" i="23"/>
  <c r="A56" i="23"/>
  <c r="A129" i="23"/>
  <c r="M129" i="23" s="1"/>
  <c r="M130" i="23"/>
  <c r="H48" i="23"/>
  <c r="A140" i="23"/>
  <c r="M140" i="23" s="1"/>
  <c r="A67" i="23"/>
  <c r="A138" i="23"/>
  <c r="M138" i="23" s="1"/>
  <c r="A65" i="23"/>
  <c r="A141" i="23"/>
  <c r="M141" i="23" s="1"/>
  <c r="A68" i="23"/>
  <c r="M59" i="23"/>
  <c r="M29" i="23"/>
  <c r="A125" i="23"/>
  <c r="M125" i="23" s="1"/>
  <c r="A52" i="23"/>
  <c r="I48" i="23"/>
  <c r="M43" i="23"/>
  <c r="G44" i="20"/>
  <c r="G66" i="20" s="1"/>
  <c r="M72" i="18"/>
  <c r="M70" i="18"/>
  <c r="C44" i="20"/>
  <c r="C66" i="20" s="1"/>
  <c r="D44" i="20"/>
  <c r="D66" i="20" s="1"/>
  <c r="F44" i="20"/>
  <c r="F66" i="20" s="1"/>
  <c r="H44" i="19"/>
  <c r="H66" i="19" s="1"/>
  <c r="M71" i="18"/>
  <c r="G51" i="18"/>
  <c r="G76" i="18" s="1"/>
  <c r="B48" i="18"/>
  <c r="E51" i="18"/>
  <c r="E76" i="18" s="1"/>
  <c r="D51" i="18"/>
  <c r="D76" i="18" s="1"/>
  <c r="M45" i="18"/>
  <c r="K51" i="18"/>
  <c r="K76" i="18" s="1"/>
  <c r="M47" i="18"/>
  <c r="M46" i="18"/>
  <c r="I51" i="18"/>
  <c r="I76" i="18" s="1"/>
  <c r="H51" i="18"/>
  <c r="H76" i="18" s="1"/>
  <c r="B51" i="18"/>
  <c r="B76" i="18" s="1"/>
  <c r="J51" i="18"/>
  <c r="J76" i="18" s="1"/>
  <c r="F51" i="18"/>
  <c r="F76" i="18" s="1"/>
  <c r="F44" i="19"/>
  <c r="F66" i="19" s="1"/>
  <c r="B44" i="19"/>
  <c r="B66" i="19" s="1"/>
  <c r="K44" i="19"/>
  <c r="K66" i="19" s="1"/>
  <c r="D44" i="19"/>
  <c r="D66" i="19" s="1"/>
  <c r="C44" i="19"/>
  <c r="C66" i="19" s="1"/>
  <c r="I44" i="19"/>
  <c r="I66" i="19" s="1"/>
  <c r="J44" i="19"/>
  <c r="J66" i="19" s="1"/>
  <c r="G44" i="19"/>
  <c r="G66" i="19" s="1"/>
  <c r="B45" i="20" a="1"/>
  <c r="E44" i="20"/>
  <c r="E66" i="20" s="1"/>
  <c r="M62" i="24" l="1"/>
  <c r="M55" i="24"/>
  <c r="M56" i="24"/>
  <c r="A83" i="24"/>
  <c r="M83" i="24" s="1"/>
  <c r="M58" i="24"/>
  <c r="C70" i="24"/>
  <c r="C66" i="24"/>
  <c r="B68" i="24"/>
  <c r="C67" i="24"/>
  <c r="B62" i="24"/>
  <c r="B58" i="24"/>
  <c r="C64" i="24"/>
  <c r="C60" i="24"/>
  <c r="C56" i="24"/>
  <c r="C52" i="24"/>
  <c r="C72" i="24"/>
  <c r="B71" i="24"/>
  <c r="B66" i="24"/>
  <c r="B72" i="24"/>
  <c r="C68" i="24"/>
  <c r="C59" i="24"/>
  <c r="C58" i="24"/>
  <c r="B57" i="24"/>
  <c r="B56" i="24"/>
  <c r="C55" i="24"/>
  <c r="B65" i="24"/>
  <c r="C63" i="24"/>
  <c r="B52" i="24"/>
  <c r="B63" i="24"/>
  <c r="C61" i="24"/>
  <c r="B61" i="24"/>
  <c r="C53" i="24"/>
  <c r="B70" i="24"/>
  <c r="B59" i="24"/>
  <c r="B53" i="24"/>
  <c r="B64" i="24"/>
  <c r="C57" i="24"/>
  <c r="C54" i="24"/>
  <c r="C62" i="24"/>
  <c r="B54" i="24"/>
  <c r="C71" i="24"/>
  <c r="C69" i="24"/>
  <c r="B69" i="24"/>
  <c r="B55" i="24"/>
  <c r="B60" i="24"/>
  <c r="B67" i="24"/>
  <c r="C65" i="24"/>
  <c r="A93" i="24"/>
  <c r="M93" i="24" s="1"/>
  <c r="M68" i="24"/>
  <c r="A82" i="24"/>
  <c r="M82" i="24" s="1"/>
  <c r="M57" i="24"/>
  <c r="M52" i="24"/>
  <c r="M67" i="24"/>
  <c r="A84" i="24"/>
  <c r="M84" i="24" s="1"/>
  <c r="M59" i="24"/>
  <c r="M64" i="24"/>
  <c r="A85" i="24"/>
  <c r="M85" i="24" s="1"/>
  <c r="M60" i="24"/>
  <c r="M54" i="24"/>
  <c r="K96" i="23"/>
  <c r="J77" i="23"/>
  <c r="K81" i="23"/>
  <c r="J95" i="23"/>
  <c r="K77" i="23"/>
  <c r="K78" i="23"/>
  <c r="A92" i="23"/>
  <c r="M92" i="23" s="1"/>
  <c r="M67" i="23"/>
  <c r="A87" i="23"/>
  <c r="M87" i="23" s="1"/>
  <c r="M62" i="23"/>
  <c r="A79" i="23"/>
  <c r="M79" i="23" s="1"/>
  <c r="M54" i="23"/>
  <c r="A81" i="23"/>
  <c r="M81" i="23" s="1"/>
  <c r="M56" i="23"/>
  <c r="A93" i="23"/>
  <c r="M93" i="23" s="1"/>
  <c r="M68" i="23"/>
  <c r="A77" i="23"/>
  <c r="M77" i="23" s="1"/>
  <c r="M52" i="23"/>
  <c r="A82" i="23"/>
  <c r="M82" i="23" s="1"/>
  <c r="M57" i="23"/>
  <c r="A90" i="23"/>
  <c r="M90" i="23" s="1"/>
  <c r="M65" i="23"/>
  <c r="B52" i="18" a="1"/>
  <c r="C48" i="18"/>
  <c r="H48" i="18"/>
  <c r="J48" i="18"/>
  <c r="G48" i="18"/>
  <c r="I48" i="18"/>
  <c r="F48" i="18"/>
  <c r="E48" i="18"/>
  <c r="K48" i="18"/>
  <c r="D48" i="18"/>
  <c r="B45" i="20"/>
  <c r="B67" i="20" s="1"/>
  <c r="C48" i="20"/>
  <c r="B51" i="20"/>
  <c r="B73" i="20" s="1"/>
  <c r="C56" i="20"/>
  <c r="B59" i="20"/>
  <c r="B81" i="20" s="1"/>
  <c r="B47" i="20"/>
  <c r="B69" i="20" s="1"/>
  <c r="B52" i="20"/>
  <c r="B74" i="20" s="1"/>
  <c r="B57" i="20"/>
  <c r="B79" i="20" s="1"/>
  <c r="C61" i="20"/>
  <c r="B62" i="20"/>
  <c r="B84" i="20" s="1"/>
  <c r="B48" i="20"/>
  <c r="B70" i="20" s="1"/>
  <c r="B53" i="20"/>
  <c r="B75" i="20" s="1"/>
  <c r="B58" i="20"/>
  <c r="B80" i="20" s="1"/>
  <c r="B46" i="20"/>
  <c r="B68" i="20" s="1"/>
  <c r="C50" i="20"/>
  <c r="C55" i="20"/>
  <c r="C60" i="20"/>
  <c r="C49" i="20"/>
  <c r="C62" i="20"/>
  <c r="C45" i="20"/>
  <c r="C53" i="20"/>
  <c r="C57" i="20"/>
  <c r="B61" i="20"/>
  <c r="B83" i="20" s="1"/>
  <c r="C46" i="20"/>
  <c r="B50" i="20"/>
  <c r="B72" i="20" s="1"/>
  <c r="B54" i="20"/>
  <c r="B76" i="20" s="1"/>
  <c r="B60" i="20"/>
  <c r="B82" i="20" s="1"/>
  <c r="B55" i="20"/>
  <c r="B77" i="20" s="1"/>
  <c r="C52" i="20"/>
  <c r="C54" i="20"/>
  <c r="C59" i="20"/>
  <c r="C58" i="20"/>
  <c r="B49" i="20"/>
  <c r="B71" i="20" s="1"/>
  <c r="C47" i="20"/>
  <c r="B56" i="20"/>
  <c r="B78" i="20" s="1"/>
  <c r="C51" i="20"/>
  <c r="B45" i="19" a="1"/>
  <c r="C84" i="20" l="1"/>
  <c r="C79" i="20"/>
  <c r="C118" i="24"/>
  <c r="C94" i="24"/>
  <c r="C101" i="24"/>
  <c r="C77" i="24"/>
  <c r="B104" i="24"/>
  <c r="B128" i="24" s="1"/>
  <c r="B80" i="24"/>
  <c r="B108" i="24"/>
  <c r="B132" i="24" s="1"/>
  <c r="B84" i="24"/>
  <c r="B77" i="24"/>
  <c r="B101" i="24"/>
  <c r="B125" i="24" s="1"/>
  <c r="C79" i="24"/>
  <c r="C103" i="24"/>
  <c r="C110" i="24"/>
  <c r="C86" i="24"/>
  <c r="B106" i="24"/>
  <c r="B130" i="24" s="1"/>
  <c r="B82" i="24"/>
  <c r="C120" i="24"/>
  <c r="C96" i="24"/>
  <c r="C106" i="24"/>
  <c r="C82" i="24"/>
  <c r="C83" i="24"/>
  <c r="C107" i="24"/>
  <c r="B121" i="24"/>
  <c r="B145" i="24" s="1"/>
  <c r="B97" i="24"/>
  <c r="B73" i="24"/>
  <c r="B105" i="24"/>
  <c r="B129" i="24" s="1"/>
  <c r="B81" i="24"/>
  <c r="B118" i="24"/>
  <c r="B142" i="24" s="1"/>
  <c r="B94" i="24"/>
  <c r="C87" i="24"/>
  <c r="C111" i="24"/>
  <c r="B112" i="24"/>
  <c r="B136" i="24" s="1"/>
  <c r="B88" i="24"/>
  <c r="C108" i="24"/>
  <c r="C84" i="24"/>
  <c r="C93" i="24"/>
  <c r="C117" i="24"/>
  <c r="C81" i="24"/>
  <c r="C105" i="24"/>
  <c r="C116" i="24"/>
  <c r="C92" i="24"/>
  <c r="C91" i="24"/>
  <c r="C115" i="24"/>
  <c r="B113" i="24"/>
  <c r="B137" i="24" s="1"/>
  <c r="B89" i="24"/>
  <c r="C112" i="24"/>
  <c r="C88" i="24"/>
  <c r="C78" i="24"/>
  <c r="C102" i="24"/>
  <c r="B114" i="24"/>
  <c r="B138" i="24" s="1"/>
  <c r="B90" i="24"/>
  <c r="C104" i="24"/>
  <c r="C80" i="24"/>
  <c r="B115" i="24"/>
  <c r="B139" i="24" s="1"/>
  <c r="B91" i="24"/>
  <c r="C85" i="24"/>
  <c r="C109" i="24"/>
  <c r="B107" i="24"/>
  <c r="B131" i="24" s="1"/>
  <c r="B83" i="24"/>
  <c r="C119" i="24"/>
  <c r="C95" i="24"/>
  <c r="B116" i="24"/>
  <c r="B140" i="24" s="1"/>
  <c r="B92" i="24"/>
  <c r="B102" i="24"/>
  <c r="B126" i="24" s="1"/>
  <c r="B78" i="24"/>
  <c r="C114" i="24"/>
  <c r="C90" i="24"/>
  <c r="B103" i="24"/>
  <c r="B127" i="24" s="1"/>
  <c r="B79" i="24"/>
  <c r="B110" i="24"/>
  <c r="B134" i="24" s="1"/>
  <c r="B86" i="24"/>
  <c r="B120" i="24"/>
  <c r="B144" i="24" s="1"/>
  <c r="B96" i="24"/>
  <c r="B117" i="24"/>
  <c r="B141" i="24" s="1"/>
  <c r="B93" i="24"/>
  <c r="B109" i="24"/>
  <c r="B133" i="24" s="1"/>
  <c r="B85" i="24"/>
  <c r="B119" i="24"/>
  <c r="B143" i="24" s="1"/>
  <c r="B95" i="24"/>
  <c r="C97" i="24"/>
  <c r="C121" i="24"/>
  <c r="C73" i="24"/>
  <c r="C89" i="24"/>
  <c r="C113" i="24"/>
  <c r="B111" i="24"/>
  <c r="B135" i="24" s="1"/>
  <c r="B87" i="24"/>
  <c r="K87" i="23"/>
  <c r="K95" i="23"/>
  <c r="J87" i="23"/>
  <c r="J96" i="23"/>
  <c r="J78" i="23"/>
  <c r="J80" i="23"/>
  <c r="K80" i="23"/>
  <c r="K79" i="23"/>
  <c r="C106" i="23"/>
  <c r="C82" i="23"/>
  <c r="C111" i="23"/>
  <c r="C87" i="23"/>
  <c r="C104" i="23"/>
  <c r="C80" i="23"/>
  <c r="K82" i="23"/>
  <c r="B107" i="23"/>
  <c r="B131" i="23" s="1"/>
  <c r="B83" i="23"/>
  <c r="C91" i="23"/>
  <c r="C115" i="23"/>
  <c r="B116" i="23"/>
  <c r="B140" i="23" s="1"/>
  <c r="B92" i="23"/>
  <c r="J82" i="23"/>
  <c r="C108" i="23"/>
  <c r="C84" i="23"/>
  <c r="C112" i="23"/>
  <c r="C88" i="23"/>
  <c r="C116" i="23"/>
  <c r="C92" i="23"/>
  <c r="B104" i="23"/>
  <c r="B128" i="23" s="1"/>
  <c r="B80" i="23"/>
  <c r="C114" i="23"/>
  <c r="C90" i="23"/>
  <c r="B109" i="23"/>
  <c r="B133" i="23" s="1"/>
  <c r="B85" i="23"/>
  <c r="J83" i="23"/>
  <c r="B115" i="23"/>
  <c r="B139" i="23" s="1"/>
  <c r="B91" i="23"/>
  <c r="C105" i="23"/>
  <c r="C81" i="23"/>
  <c r="C89" i="23"/>
  <c r="C113" i="23"/>
  <c r="B112" i="23"/>
  <c r="B136" i="23" s="1"/>
  <c r="B88" i="23"/>
  <c r="C101" i="23"/>
  <c r="C77" i="23"/>
  <c r="B117" i="23"/>
  <c r="B141" i="23" s="1"/>
  <c r="B93" i="23"/>
  <c r="B106" i="23"/>
  <c r="B130" i="23" s="1"/>
  <c r="B82" i="23"/>
  <c r="C110" i="23"/>
  <c r="C86" i="23"/>
  <c r="B114" i="23"/>
  <c r="B138" i="23" s="1"/>
  <c r="B90" i="23"/>
  <c r="B118" i="23"/>
  <c r="B142" i="23" s="1"/>
  <c r="B94" i="23"/>
  <c r="B105" i="23"/>
  <c r="B129" i="23" s="1"/>
  <c r="B81" i="23"/>
  <c r="C118" i="23"/>
  <c r="C94" i="23"/>
  <c r="J79" i="23"/>
  <c r="C93" i="23"/>
  <c r="C117" i="23"/>
  <c r="C97" i="23"/>
  <c r="C73" i="23"/>
  <c r="C121" i="23"/>
  <c r="C109" i="23"/>
  <c r="C85" i="23"/>
  <c r="C95" i="23"/>
  <c r="C119" i="23"/>
  <c r="J81" i="23"/>
  <c r="B119" i="23"/>
  <c r="B143" i="23" s="1"/>
  <c r="B111" i="23"/>
  <c r="B135" i="23" s="1"/>
  <c r="B87" i="23"/>
  <c r="B120" i="23"/>
  <c r="B144" i="23" s="1"/>
  <c r="B96" i="23"/>
  <c r="B103" i="23"/>
  <c r="B127" i="23" s="1"/>
  <c r="B79" i="23"/>
  <c r="C120" i="23"/>
  <c r="C96" i="23"/>
  <c r="B108" i="23"/>
  <c r="B132" i="23" s="1"/>
  <c r="B84" i="23"/>
  <c r="B110" i="23"/>
  <c r="B134" i="23" s="1"/>
  <c r="B86" i="23"/>
  <c r="B121" i="23"/>
  <c r="B145" i="23" s="1"/>
  <c r="B97" i="23"/>
  <c r="B73" i="23"/>
  <c r="B113" i="23"/>
  <c r="B137" i="23" s="1"/>
  <c r="B89" i="23"/>
  <c r="C107" i="23"/>
  <c r="C83" i="23"/>
  <c r="B102" i="23"/>
  <c r="B126" i="23" s="1"/>
  <c r="B78" i="23"/>
  <c r="C103" i="23"/>
  <c r="C79" i="23"/>
  <c r="C102" i="23"/>
  <c r="C78" i="23"/>
  <c r="B101" i="23"/>
  <c r="B125" i="23" s="1"/>
  <c r="B77" i="23"/>
  <c r="K83" i="23"/>
  <c r="C64" i="18"/>
  <c r="C113" i="18" s="1"/>
  <c r="B72" i="18"/>
  <c r="B68" i="18"/>
  <c r="B93" i="18" s="1"/>
  <c r="C58" i="18"/>
  <c r="C107" i="18" s="1"/>
  <c r="C62" i="18"/>
  <c r="C69" i="18"/>
  <c r="C57" i="18"/>
  <c r="C106" i="18" s="1"/>
  <c r="C52" i="18"/>
  <c r="C101" i="18" s="1"/>
  <c r="B52" i="18"/>
  <c r="B77" i="18" s="1"/>
  <c r="B65" i="18"/>
  <c r="B114" i="18" s="1"/>
  <c r="B138" i="18" s="1"/>
  <c r="B62" i="18"/>
  <c r="B87" i="18" s="1"/>
  <c r="C68" i="18"/>
  <c r="C117" i="18" s="1"/>
  <c r="C70" i="18"/>
  <c r="C71" i="18"/>
  <c r="C56" i="18"/>
  <c r="C105" i="18" s="1"/>
  <c r="C60" i="18"/>
  <c r="C109" i="18" s="1"/>
  <c r="B58" i="18"/>
  <c r="B83" i="18" s="1"/>
  <c r="C66" i="18"/>
  <c r="C115" i="18" s="1"/>
  <c r="B60" i="18"/>
  <c r="B85" i="18" s="1"/>
  <c r="B57" i="18"/>
  <c r="B82" i="18" s="1"/>
  <c r="B55" i="18"/>
  <c r="B80" i="18" s="1"/>
  <c r="C54" i="18"/>
  <c r="C103" i="18" s="1"/>
  <c r="C67" i="18"/>
  <c r="C116" i="18" s="1"/>
  <c r="B70" i="18"/>
  <c r="C65" i="18"/>
  <c r="C114" i="18" s="1"/>
  <c r="B56" i="18"/>
  <c r="B105" i="18" s="1"/>
  <c r="B129" i="18" s="1"/>
  <c r="B54" i="18"/>
  <c r="B69" i="18"/>
  <c r="B94" i="18" s="1"/>
  <c r="B67" i="18"/>
  <c r="B116" i="18" s="1"/>
  <c r="B140" i="18" s="1"/>
  <c r="B66" i="18"/>
  <c r="B91" i="18" s="1"/>
  <c r="C59" i="18"/>
  <c r="C108" i="18" s="1"/>
  <c r="C61" i="18"/>
  <c r="C110" i="18" s="1"/>
  <c r="C72" i="18"/>
  <c r="B64" i="18"/>
  <c r="B113" i="18" s="1"/>
  <c r="B137" i="18" s="1"/>
  <c r="B71" i="18"/>
  <c r="B53" i="18"/>
  <c r="B78" i="18" s="1"/>
  <c r="B59" i="18"/>
  <c r="B63" i="18"/>
  <c r="B88" i="18" s="1"/>
  <c r="B61" i="18"/>
  <c r="B110" i="18" s="1"/>
  <c r="B134" i="18" s="1"/>
  <c r="C55" i="18"/>
  <c r="C53" i="18"/>
  <c r="C63" i="18"/>
  <c r="C112" i="18" s="1"/>
  <c r="C69" i="20"/>
  <c r="C80" i="20"/>
  <c r="C81" i="20"/>
  <c r="C75" i="20"/>
  <c r="C82" i="20"/>
  <c r="C76" i="20"/>
  <c r="C83" i="20"/>
  <c r="C73" i="20"/>
  <c r="C67" i="20"/>
  <c r="C72" i="20"/>
  <c r="C78" i="20"/>
  <c r="C68" i="20"/>
  <c r="C71" i="20"/>
  <c r="C74" i="20"/>
  <c r="C70" i="20"/>
  <c r="C104" i="18"/>
  <c r="C45" i="19"/>
  <c r="B48" i="19"/>
  <c r="B70" i="19" s="1"/>
  <c r="B46" i="19"/>
  <c r="B68" i="19" s="1"/>
  <c r="C52" i="19"/>
  <c r="B55" i="19"/>
  <c r="B77" i="19" s="1"/>
  <c r="C60" i="19"/>
  <c r="C50" i="19"/>
  <c r="B53" i="19"/>
  <c r="B75" i="19" s="1"/>
  <c r="C58" i="19"/>
  <c r="B61" i="19"/>
  <c r="B83" i="19" s="1"/>
  <c r="C47" i="19"/>
  <c r="C48" i="19"/>
  <c r="B49" i="19"/>
  <c r="B71" i="19" s="1"/>
  <c r="C54" i="19"/>
  <c r="B57" i="19"/>
  <c r="B79" i="19" s="1"/>
  <c r="C62" i="19"/>
  <c r="B58" i="19"/>
  <c r="B80" i="19" s="1"/>
  <c r="C59" i="19"/>
  <c r="B45" i="19"/>
  <c r="B67" i="19" s="1"/>
  <c r="C55" i="19"/>
  <c r="C56" i="19"/>
  <c r="B50" i="19"/>
  <c r="B72" i="19" s="1"/>
  <c r="C51" i="19"/>
  <c r="C61" i="19"/>
  <c r="C46" i="19"/>
  <c r="B52" i="19"/>
  <c r="B74" i="19" s="1"/>
  <c r="C57" i="19"/>
  <c r="B60" i="19"/>
  <c r="B82" i="19" s="1"/>
  <c r="B54" i="19"/>
  <c r="B76" i="19" s="1"/>
  <c r="B62" i="19"/>
  <c r="B84" i="19" s="1"/>
  <c r="C49" i="19"/>
  <c r="B59" i="19"/>
  <c r="B81" i="19" s="1"/>
  <c r="B47" i="19"/>
  <c r="B69" i="19" s="1"/>
  <c r="B51" i="19"/>
  <c r="B73" i="19" s="1"/>
  <c r="C53" i="19"/>
  <c r="B56" i="19"/>
  <c r="B78" i="19" s="1"/>
  <c r="C77" i="20"/>
  <c r="C80" i="18" l="1"/>
  <c r="B102" i="18"/>
  <c r="B126" i="18" s="1"/>
  <c r="B92" i="18"/>
  <c r="B115" i="18"/>
  <c r="B139" i="18" s="1"/>
  <c r="C73" i="19"/>
  <c r="B104" i="18"/>
  <c r="B128" i="18" s="1"/>
  <c r="B95" i="18"/>
  <c r="B119" i="18"/>
  <c r="B143" i="18" s="1"/>
  <c r="B107" i="18"/>
  <c r="B131" i="18" s="1"/>
  <c r="B117" i="18"/>
  <c r="B141" i="18" s="1"/>
  <c r="C73" i="18"/>
  <c r="C121" i="18"/>
  <c r="C97" i="18"/>
  <c r="B73" i="18"/>
  <c r="B121" i="18"/>
  <c r="B145" i="18" s="1"/>
  <c r="B97" i="18"/>
  <c r="B81" i="18"/>
  <c r="C93" i="18"/>
  <c r="B112" i="18"/>
  <c r="B136" i="18" s="1"/>
  <c r="C81" i="18"/>
  <c r="B120" i="18"/>
  <c r="B144" i="18" s="1"/>
  <c r="B96" i="18"/>
  <c r="C79" i="18"/>
  <c r="C120" i="18"/>
  <c r="C96" i="18"/>
  <c r="C95" i="18"/>
  <c r="C119" i="18"/>
  <c r="C118" i="18"/>
  <c r="C94" i="18"/>
  <c r="C86" i="18"/>
  <c r="C78" i="18"/>
  <c r="C84" i="18"/>
  <c r="C87" i="18"/>
  <c r="C145" i="24"/>
  <c r="C126" i="24"/>
  <c r="C129" i="24"/>
  <c r="C135" i="24"/>
  <c r="C139" i="24"/>
  <c r="C133" i="24"/>
  <c r="C132" i="24"/>
  <c r="C144" i="24"/>
  <c r="C136" i="24"/>
  <c r="C128" i="24"/>
  <c r="C140" i="24"/>
  <c r="C137" i="24"/>
  <c r="C131" i="24"/>
  <c r="C134" i="24"/>
  <c r="C143" i="24"/>
  <c r="C127" i="24"/>
  <c r="C138" i="24"/>
  <c r="C141" i="24"/>
  <c r="C130" i="24"/>
  <c r="C142" i="24"/>
  <c r="C140" i="23"/>
  <c r="C134" i="23"/>
  <c r="C136" i="23"/>
  <c r="C139" i="23"/>
  <c r="C137" i="23"/>
  <c r="C126" i="23"/>
  <c r="C131" i="23"/>
  <c r="C133" i="23"/>
  <c r="C141" i="23"/>
  <c r="C132" i="23"/>
  <c r="C142" i="23"/>
  <c r="C135" i="23"/>
  <c r="C138" i="23"/>
  <c r="C144" i="23"/>
  <c r="C145" i="23"/>
  <c r="C129" i="23"/>
  <c r="C143" i="23"/>
  <c r="C128" i="23"/>
  <c r="C127" i="23"/>
  <c r="C130" i="23"/>
  <c r="B86" i="18"/>
  <c r="B89" i="18"/>
  <c r="C83" i="18"/>
  <c r="C88" i="18"/>
  <c r="C82" i="18"/>
  <c r="B101" i="18"/>
  <c r="B125" i="18" s="1"/>
  <c r="B79" i="18"/>
  <c r="C91" i="18"/>
  <c r="B106" i="18"/>
  <c r="B130" i="18" s="1"/>
  <c r="B103" i="18"/>
  <c r="B127" i="18" s="1"/>
  <c r="C92" i="18"/>
  <c r="C111" i="18"/>
  <c r="B84" i="18"/>
  <c r="C90" i="18"/>
  <c r="C85" i="18"/>
  <c r="B111" i="18"/>
  <c r="B135" i="18" s="1"/>
  <c r="B109" i="18"/>
  <c r="B133" i="18" s="1"/>
  <c r="C77" i="18"/>
  <c r="B108" i="18"/>
  <c r="B132" i="18" s="1"/>
  <c r="C102" i="18"/>
  <c r="C126" i="18" s="1"/>
  <c r="B90" i="18"/>
  <c r="B118" i="18"/>
  <c r="B142" i="18" s="1"/>
  <c r="C89" i="18"/>
  <c r="C75" i="19"/>
  <c r="C81" i="19"/>
  <c r="C68" i="19"/>
  <c r="C82" i="19"/>
  <c r="C74" i="19"/>
  <c r="C134" i="18"/>
  <c r="C71" i="19"/>
  <c r="C72" i="19"/>
  <c r="C129" i="18"/>
  <c r="C83" i="19"/>
  <c r="C84" i="19"/>
  <c r="C79" i="19"/>
  <c r="C78" i="19"/>
  <c r="C70" i="19"/>
  <c r="C67" i="19"/>
  <c r="C140" i="18"/>
  <c r="C77" i="19"/>
  <c r="C76" i="19"/>
  <c r="C69" i="19"/>
  <c r="C137" i="18"/>
  <c r="C80" i="19"/>
  <c r="C138" i="18"/>
  <c r="C139" i="18" l="1"/>
  <c r="C131" i="18"/>
  <c r="C128" i="18"/>
  <c r="C136" i="18"/>
  <c r="C130" i="18"/>
  <c r="C144" i="18"/>
  <c r="C143" i="18"/>
  <c r="C141" i="18"/>
  <c r="C133" i="18"/>
  <c r="C127" i="18"/>
  <c r="C145" i="18"/>
  <c r="C132" i="18"/>
  <c r="C135" i="18"/>
  <c r="C142" i="18"/>
  <c r="A20" i="16" l="1"/>
  <c r="A18" i="16"/>
  <c r="A19" i="16"/>
  <c r="A17" i="16"/>
  <c r="A16" i="16"/>
  <c r="A10" i="16"/>
  <c r="A12" i="16"/>
  <c r="A15" i="16"/>
  <c r="A14" i="16"/>
  <c r="A11" i="16"/>
  <c r="A13" i="16"/>
  <c r="A8" i="16"/>
  <c r="A7" i="16"/>
  <c r="A6" i="16"/>
  <c r="A3" i="16"/>
  <c r="A9" i="16"/>
  <c r="A5" i="16"/>
  <c r="A4" i="16"/>
  <c r="K2" i="15" l="1"/>
  <c r="J2" i="15"/>
  <c r="I2" i="15"/>
  <c r="H2" i="15"/>
  <c r="G2" i="15"/>
  <c r="F2" i="15"/>
  <c r="E2" i="15"/>
  <c r="D2" i="15"/>
  <c r="A20" i="15"/>
  <c r="A18" i="15"/>
  <c r="A19" i="15"/>
  <c r="A17" i="15"/>
  <c r="A16" i="15"/>
  <c r="A10" i="15"/>
  <c r="A12" i="15"/>
  <c r="A15" i="15"/>
  <c r="A14" i="15"/>
  <c r="A11" i="15"/>
  <c r="A13" i="15"/>
  <c r="A8" i="15"/>
  <c r="A7" i="15"/>
  <c r="A6" i="15"/>
  <c r="A3" i="15"/>
  <c r="A9" i="15"/>
  <c r="A5" i="15"/>
  <c r="A4" i="15"/>
  <c r="A3" i="19" l="1"/>
  <c r="A24" i="19" s="1"/>
  <c r="A3" i="20"/>
  <c r="A24" i="20" s="1"/>
  <c r="A6" i="20"/>
  <c r="A27" i="20" s="1"/>
  <c r="A6" i="19"/>
  <c r="A27" i="19" s="1"/>
  <c r="A10" i="20"/>
  <c r="A31" i="20" s="1"/>
  <c r="A10" i="19"/>
  <c r="A31" i="19" s="1"/>
  <c r="A9" i="20"/>
  <c r="A30" i="20" s="1"/>
  <c r="A9" i="19"/>
  <c r="A30" i="19" s="1"/>
  <c r="A13" i="20"/>
  <c r="A34" i="20" s="1"/>
  <c r="A13" i="19"/>
  <c r="A34" i="19" s="1"/>
  <c r="A19" i="19"/>
  <c r="A40" i="19" s="1"/>
  <c r="A19" i="20"/>
  <c r="A40" i="20" s="1"/>
  <c r="A12" i="20"/>
  <c r="A33" i="20" s="1"/>
  <c r="A12" i="19"/>
  <c r="A33" i="19" s="1"/>
  <c r="A7" i="20"/>
  <c r="A28" i="20" s="1"/>
  <c r="A7" i="19"/>
  <c r="A28" i="19" s="1"/>
  <c r="A17" i="20"/>
  <c r="A38" i="20" s="1"/>
  <c r="A17" i="19"/>
  <c r="A38" i="19" s="1"/>
  <c r="A4" i="20"/>
  <c r="A25" i="20" s="1"/>
  <c r="A4" i="19"/>
  <c r="A25" i="19" s="1"/>
  <c r="A11" i="19"/>
  <c r="A32" i="19" s="1"/>
  <c r="A11" i="20"/>
  <c r="A32" i="20" s="1"/>
  <c r="A18" i="20"/>
  <c r="A39" i="20" s="1"/>
  <c r="A18" i="19"/>
  <c r="A39" i="19" s="1"/>
  <c r="A15" i="20"/>
  <c r="A36" i="20" s="1"/>
  <c r="A15" i="19"/>
  <c r="A36" i="19" s="1"/>
  <c r="A16" i="19"/>
  <c r="A37" i="19" s="1"/>
  <c r="A16" i="20"/>
  <c r="A37" i="20" s="1"/>
  <c r="A8" i="19"/>
  <c r="A29" i="19" s="1"/>
  <c r="A8" i="20"/>
  <c r="A29" i="20" s="1"/>
  <c r="A5" i="20"/>
  <c r="A26" i="20" s="1"/>
  <c r="A5" i="19"/>
  <c r="A26" i="19" s="1"/>
  <c r="A14" i="20"/>
  <c r="A35" i="20" s="1"/>
  <c r="A14" i="19"/>
  <c r="A35" i="19" s="1"/>
  <c r="A20" i="20"/>
  <c r="A41" i="20" s="1"/>
  <c r="A20" i="19"/>
  <c r="A41" i="19" s="1"/>
  <c r="A51" i="19" l="1"/>
  <c r="A73" i="19" s="1"/>
  <c r="M30" i="19"/>
  <c r="A47" i="20"/>
  <c r="A69" i="20" s="1"/>
  <c r="M26" i="20"/>
  <c r="A60" i="20"/>
  <c r="A82" i="20" s="1"/>
  <c r="M39" i="20"/>
  <c r="A49" i="20"/>
  <c r="A71" i="20" s="1"/>
  <c r="M28" i="20"/>
  <c r="A51" i="20"/>
  <c r="A73" i="20" s="1"/>
  <c r="M30" i="20"/>
  <c r="A50" i="20"/>
  <c r="A72" i="20" s="1"/>
  <c r="M29" i="20"/>
  <c r="A53" i="20"/>
  <c r="A75" i="20" s="1"/>
  <c r="M32" i="20"/>
  <c r="A54" i="19"/>
  <c r="A76" i="19" s="1"/>
  <c r="M33" i="19"/>
  <c r="A52" i="19"/>
  <c r="A74" i="19" s="1"/>
  <c r="M31" i="19"/>
  <c r="A47" i="19"/>
  <c r="A69" i="19" s="1"/>
  <c r="M26" i="19"/>
  <c r="A50" i="19"/>
  <c r="A72" i="19" s="1"/>
  <c r="M29" i="19"/>
  <c r="A52" i="20"/>
  <c r="A74" i="20" s="1"/>
  <c r="M31" i="20"/>
  <c r="A61" i="20"/>
  <c r="A83" i="20" s="1"/>
  <c r="M40" i="20"/>
  <c r="A62" i="20"/>
  <c r="A84" i="20" s="1"/>
  <c r="M41" i="20"/>
  <c r="A58" i="19"/>
  <c r="A80" i="19" s="1"/>
  <c r="M37" i="19"/>
  <c r="A46" i="20"/>
  <c r="A68" i="20" s="1"/>
  <c r="M25" i="20"/>
  <c r="A61" i="19"/>
  <c r="A83" i="19" s="1"/>
  <c r="M40" i="19"/>
  <c r="A48" i="20"/>
  <c r="A70" i="20" s="1"/>
  <c r="M27" i="20"/>
  <c r="A60" i="19"/>
  <c r="A82" i="19" s="1"/>
  <c r="M39" i="19"/>
  <c r="A53" i="19"/>
  <c r="A75" i="19" s="1"/>
  <c r="M32" i="19"/>
  <c r="A62" i="19"/>
  <c r="A84" i="19" s="1"/>
  <c r="M41" i="19"/>
  <c r="A46" i="19"/>
  <c r="A68" i="19" s="1"/>
  <c r="M25" i="19"/>
  <c r="A56" i="19"/>
  <c r="A78" i="19" s="1"/>
  <c r="M35" i="19"/>
  <c r="A57" i="19"/>
  <c r="A79" i="19" s="1"/>
  <c r="M36" i="19"/>
  <c r="A59" i="19"/>
  <c r="A81" i="19" s="1"/>
  <c r="M38" i="19"/>
  <c r="A55" i="19"/>
  <c r="A77" i="19" s="1"/>
  <c r="M34" i="19"/>
  <c r="A45" i="20"/>
  <c r="A67" i="20" s="1"/>
  <c r="M24" i="20"/>
  <c r="A49" i="19"/>
  <c r="A71" i="19" s="1"/>
  <c r="M28" i="19"/>
  <c r="A54" i="20"/>
  <c r="A76" i="20" s="1"/>
  <c r="M33" i="20"/>
  <c r="A58" i="20"/>
  <c r="A80" i="20" s="1"/>
  <c r="M37" i="20"/>
  <c r="A48" i="19"/>
  <c r="A70" i="19" s="1"/>
  <c r="M27" i="19"/>
  <c r="M35" i="20"/>
  <c r="A56" i="20"/>
  <c r="A78" i="20" s="1"/>
  <c r="M36" i="20"/>
  <c r="A57" i="20"/>
  <c r="A79" i="20" s="1"/>
  <c r="A59" i="20"/>
  <c r="A81" i="20" s="1"/>
  <c r="M38" i="20"/>
  <c r="A55" i="20"/>
  <c r="A77" i="20" s="1"/>
  <c r="M34" i="20"/>
  <c r="A45" i="19"/>
  <c r="A67" i="19" s="1"/>
  <c r="M24" i="19"/>
  <c r="B11" i="10"/>
  <c r="B10" i="10"/>
  <c r="B9" i="10"/>
  <c r="B8" i="10"/>
  <c r="B7" i="10"/>
  <c r="B6" i="10"/>
  <c r="B5" i="10"/>
  <c r="B4" i="10"/>
  <c r="B3" i="10"/>
  <c r="B2" i="10"/>
  <c r="J2" i="13"/>
  <c r="K2" i="13"/>
  <c r="E2" i="13"/>
  <c r="F2" i="13"/>
  <c r="G2" i="13"/>
  <c r="H2" i="13"/>
  <c r="I2" i="13"/>
  <c r="D2" i="13"/>
  <c r="C24" i="3" l="1"/>
  <c r="C25" i="3"/>
  <c r="C26" i="3"/>
  <c r="C27" i="3"/>
  <c r="M27" i="3" s="1"/>
  <c r="C28" i="3"/>
  <c r="C29" i="3"/>
  <c r="C30" i="3"/>
  <c r="M30" i="3" s="1"/>
  <c r="C31" i="3"/>
  <c r="C32" i="3"/>
  <c r="C23" i="3"/>
  <c r="C14" i="3"/>
  <c r="B3" i="17" s="1"/>
  <c r="C15" i="3"/>
  <c r="C16" i="3"/>
  <c r="B5" i="17" s="1"/>
  <c r="C17" i="3"/>
  <c r="C18" i="3"/>
  <c r="B7" i="17" s="1"/>
  <c r="C19" i="3"/>
  <c r="B8" i="17" s="1"/>
  <c r="C20" i="3"/>
  <c r="C21" i="3"/>
  <c r="B10" i="17" s="1"/>
  <c r="C22" i="3"/>
  <c r="B11" i="17" s="1"/>
  <c r="C13" i="3"/>
  <c r="C3" i="3"/>
  <c r="C4" i="3"/>
  <c r="C5" i="3"/>
  <c r="C6" i="3"/>
  <c r="C7" i="3"/>
  <c r="C8" i="3"/>
  <c r="C9" i="3"/>
  <c r="C10" i="3"/>
  <c r="C11" i="3"/>
  <c r="C12" i="3"/>
  <c r="L121" i="5"/>
  <c r="K121" i="5"/>
  <c r="J121" i="5"/>
  <c r="I121" i="5"/>
  <c r="H121" i="5"/>
  <c r="G121" i="5"/>
  <c r="F121" i="5"/>
  <c r="E121" i="5"/>
  <c r="D121" i="5"/>
  <c r="C121" i="5"/>
  <c r="L120" i="5"/>
  <c r="K120" i="5"/>
  <c r="J120" i="5"/>
  <c r="I120" i="5"/>
  <c r="H120" i="5"/>
  <c r="G120" i="5"/>
  <c r="F120" i="5"/>
  <c r="E120" i="5"/>
  <c r="D120" i="5"/>
  <c r="C120" i="5"/>
  <c r="L119" i="5"/>
  <c r="K119" i="5"/>
  <c r="J119" i="5"/>
  <c r="I119" i="5"/>
  <c r="H119" i="5"/>
  <c r="G119" i="5"/>
  <c r="F119" i="5"/>
  <c r="E119" i="5"/>
  <c r="D119" i="5"/>
  <c r="C119" i="5"/>
  <c r="L118" i="5"/>
  <c r="K118" i="5"/>
  <c r="J118" i="5"/>
  <c r="I118" i="5"/>
  <c r="H118" i="5"/>
  <c r="G118" i="5"/>
  <c r="F118" i="5"/>
  <c r="E118" i="5"/>
  <c r="D118" i="5"/>
  <c r="C118" i="5"/>
  <c r="L117" i="5"/>
  <c r="K117" i="5"/>
  <c r="J117" i="5"/>
  <c r="I117" i="5"/>
  <c r="H117" i="5"/>
  <c r="G117" i="5"/>
  <c r="F117" i="5"/>
  <c r="E117" i="5"/>
  <c r="D117" i="5"/>
  <c r="C117" i="5"/>
  <c r="L116" i="5"/>
  <c r="K116" i="5"/>
  <c r="J116" i="5"/>
  <c r="I116" i="5"/>
  <c r="H116" i="5"/>
  <c r="G116" i="5"/>
  <c r="F116" i="5"/>
  <c r="E116" i="5"/>
  <c r="D116" i="5"/>
  <c r="C116" i="5"/>
  <c r="L115" i="5"/>
  <c r="K115" i="5"/>
  <c r="J115" i="5"/>
  <c r="I115" i="5"/>
  <c r="H115" i="5"/>
  <c r="G115" i="5"/>
  <c r="F115" i="5"/>
  <c r="E115" i="5"/>
  <c r="D115" i="5"/>
  <c r="C115" i="5"/>
  <c r="L114" i="5"/>
  <c r="K114" i="5"/>
  <c r="J114" i="5"/>
  <c r="I114" i="5"/>
  <c r="H114" i="5"/>
  <c r="G114" i="5"/>
  <c r="F114" i="5"/>
  <c r="E114" i="5"/>
  <c r="D114" i="5"/>
  <c r="C114" i="5"/>
  <c r="L113" i="5"/>
  <c r="K113" i="5"/>
  <c r="J113" i="5"/>
  <c r="I113" i="5"/>
  <c r="H113" i="5"/>
  <c r="G113" i="5"/>
  <c r="F113" i="5"/>
  <c r="E113" i="5"/>
  <c r="D113" i="5"/>
  <c r="C113" i="5"/>
  <c r="L112" i="5"/>
  <c r="K112" i="5"/>
  <c r="J112" i="5"/>
  <c r="I112" i="5"/>
  <c r="H112" i="5"/>
  <c r="G112" i="5"/>
  <c r="F112" i="5"/>
  <c r="E112" i="5"/>
  <c r="D112" i="5"/>
  <c r="C112" i="5"/>
  <c r="L111" i="5"/>
  <c r="K111" i="5"/>
  <c r="J111" i="5"/>
  <c r="I111" i="5"/>
  <c r="H111" i="5"/>
  <c r="G111" i="5"/>
  <c r="F111" i="5"/>
  <c r="E111" i="5"/>
  <c r="D111" i="5"/>
  <c r="C111" i="5"/>
  <c r="L110" i="5"/>
  <c r="K110" i="5"/>
  <c r="J110" i="5"/>
  <c r="I110" i="5"/>
  <c r="H110" i="5"/>
  <c r="G110" i="5"/>
  <c r="F110" i="5"/>
  <c r="E110" i="5"/>
  <c r="D110" i="5"/>
  <c r="C110" i="5"/>
  <c r="L109" i="5"/>
  <c r="K109" i="5"/>
  <c r="J109" i="5"/>
  <c r="I109" i="5"/>
  <c r="H109" i="5"/>
  <c r="G109" i="5"/>
  <c r="F109" i="5"/>
  <c r="E109" i="5"/>
  <c r="D109" i="5"/>
  <c r="C109" i="5"/>
  <c r="L108" i="5"/>
  <c r="K108" i="5"/>
  <c r="J108" i="5"/>
  <c r="I108" i="5"/>
  <c r="H108" i="5"/>
  <c r="G108" i="5"/>
  <c r="F108" i="5"/>
  <c r="E108" i="5"/>
  <c r="D108" i="5"/>
  <c r="C108" i="5"/>
  <c r="L107" i="5"/>
  <c r="K107" i="5"/>
  <c r="J107" i="5"/>
  <c r="I107" i="5"/>
  <c r="H107" i="5"/>
  <c r="G107" i="5"/>
  <c r="F107" i="5"/>
  <c r="E107" i="5"/>
  <c r="D107" i="5"/>
  <c r="C107" i="5"/>
  <c r="L106" i="5"/>
  <c r="K106" i="5"/>
  <c r="J106" i="5"/>
  <c r="I106" i="5"/>
  <c r="H106" i="5"/>
  <c r="G106" i="5"/>
  <c r="F106" i="5"/>
  <c r="E106" i="5"/>
  <c r="D106" i="5"/>
  <c r="C106" i="5"/>
  <c r="L105" i="5"/>
  <c r="K105" i="5"/>
  <c r="J105" i="5"/>
  <c r="I105" i="5"/>
  <c r="H105" i="5"/>
  <c r="G105" i="5"/>
  <c r="F105" i="5"/>
  <c r="E105" i="5"/>
  <c r="D105" i="5"/>
  <c r="C105" i="5"/>
  <c r="L104" i="5"/>
  <c r="K104" i="5"/>
  <c r="J104" i="5"/>
  <c r="I104" i="5"/>
  <c r="H104" i="5"/>
  <c r="G104" i="5"/>
  <c r="F104" i="5"/>
  <c r="E104" i="5"/>
  <c r="D104" i="5"/>
  <c r="C104" i="5"/>
  <c r="L103" i="5"/>
  <c r="K103" i="5"/>
  <c r="J103" i="5"/>
  <c r="I103" i="5"/>
  <c r="H103" i="5"/>
  <c r="G103" i="5"/>
  <c r="F103" i="5"/>
  <c r="E103" i="5"/>
  <c r="D103" i="5"/>
  <c r="C103" i="5"/>
  <c r="L102" i="5"/>
  <c r="K102" i="5"/>
  <c r="J102" i="5"/>
  <c r="I102" i="5"/>
  <c r="H102" i="5"/>
  <c r="G102" i="5"/>
  <c r="F102" i="5"/>
  <c r="E102" i="5"/>
  <c r="D102" i="5"/>
  <c r="C102" i="5"/>
  <c r="L101" i="5"/>
  <c r="K101" i="5"/>
  <c r="J101" i="5"/>
  <c r="I101" i="5"/>
  <c r="H101" i="5"/>
  <c r="G101" i="5"/>
  <c r="F101" i="5"/>
  <c r="E101" i="5"/>
  <c r="D101" i="5"/>
  <c r="C101" i="5"/>
  <c r="L100" i="5"/>
  <c r="K100" i="5"/>
  <c r="J100" i="5"/>
  <c r="I100" i="5"/>
  <c r="H100" i="5"/>
  <c r="G100" i="5"/>
  <c r="F100" i="5"/>
  <c r="E100" i="5"/>
  <c r="D100" i="5"/>
  <c r="C100" i="5"/>
  <c r="L99" i="5"/>
  <c r="K99" i="5"/>
  <c r="J99" i="5"/>
  <c r="I99" i="5"/>
  <c r="H99" i="5"/>
  <c r="G99" i="5"/>
  <c r="F99" i="5"/>
  <c r="E99" i="5"/>
  <c r="D99" i="5"/>
  <c r="C99" i="5"/>
  <c r="L98" i="5"/>
  <c r="K98" i="5"/>
  <c r="J98" i="5"/>
  <c r="I98" i="5"/>
  <c r="H98" i="5"/>
  <c r="G98" i="5"/>
  <c r="F98" i="5"/>
  <c r="E98" i="5"/>
  <c r="D98" i="5"/>
  <c r="C98" i="5"/>
  <c r="L97" i="5"/>
  <c r="K97" i="5"/>
  <c r="J97" i="5"/>
  <c r="I97" i="5"/>
  <c r="H97" i="5"/>
  <c r="G97" i="5"/>
  <c r="F97" i="5"/>
  <c r="E97" i="5"/>
  <c r="D97" i="5"/>
  <c r="C97" i="5"/>
  <c r="L96" i="5"/>
  <c r="K96" i="5"/>
  <c r="J96" i="5"/>
  <c r="I96" i="5"/>
  <c r="H96" i="5"/>
  <c r="G96" i="5"/>
  <c r="F96" i="5"/>
  <c r="E96" i="5"/>
  <c r="D96" i="5"/>
  <c r="C96" i="5"/>
  <c r="L95" i="5"/>
  <c r="K95" i="5"/>
  <c r="J95" i="5"/>
  <c r="I95" i="5"/>
  <c r="H95" i="5"/>
  <c r="G95" i="5"/>
  <c r="F95" i="5"/>
  <c r="E95" i="5"/>
  <c r="D95" i="5"/>
  <c r="C95" i="5"/>
  <c r="L94" i="5"/>
  <c r="K94" i="5"/>
  <c r="J94" i="5"/>
  <c r="I94" i="5"/>
  <c r="H94" i="5"/>
  <c r="G94" i="5"/>
  <c r="F94" i="5"/>
  <c r="E94" i="5"/>
  <c r="D94" i="5"/>
  <c r="C94" i="5"/>
  <c r="L93" i="5"/>
  <c r="K93" i="5"/>
  <c r="J93" i="5"/>
  <c r="I93" i="5"/>
  <c r="H93" i="5"/>
  <c r="G93" i="5"/>
  <c r="F93" i="5"/>
  <c r="E93" i="5"/>
  <c r="D93" i="5"/>
  <c r="C93" i="5"/>
  <c r="L92" i="5"/>
  <c r="K92" i="5"/>
  <c r="J92" i="5"/>
  <c r="I92" i="5"/>
  <c r="H92" i="5"/>
  <c r="G92" i="5"/>
  <c r="F92" i="5"/>
  <c r="E92" i="5"/>
  <c r="D92" i="5"/>
  <c r="C92" i="5"/>
  <c r="L91" i="5"/>
  <c r="K91" i="5"/>
  <c r="J91" i="5"/>
  <c r="I91" i="5"/>
  <c r="H91" i="5"/>
  <c r="G91" i="5"/>
  <c r="F91" i="5"/>
  <c r="E91" i="5"/>
  <c r="D91" i="5"/>
  <c r="C91" i="5"/>
  <c r="L90" i="5"/>
  <c r="K90" i="5"/>
  <c r="J90" i="5"/>
  <c r="I90" i="5"/>
  <c r="H90" i="5"/>
  <c r="G90" i="5"/>
  <c r="F90" i="5"/>
  <c r="E90" i="5"/>
  <c r="D90" i="5"/>
  <c r="C90" i="5"/>
  <c r="L89" i="5"/>
  <c r="K89" i="5"/>
  <c r="J89" i="5"/>
  <c r="I89" i="5"/>
  <c r="H89" i="5"/>
  <c r="G89" i="5"/>
  <c r="F89" i="5"/>
  <c r="E89" i="5"/>
  <c r="D89" i="5"/>
  <c r="C89" i="5"/>
  <c r="L88" i="5"/>
  <c r="K88" i="5"/>
  <c r="J88" i="5"/>
  <c r="I88" i="5"/>
  <c r="H88" i="5"/>
  <c r="G88" i="5"/>
  <c r="F88" i="5"/>
  <c r="E88" i="5"/>
  <c r="D88" i="5"/>
  <c r="C88" i="5"/>
  <c r="L87" i="5"/>
  <c r="K87" i="5"/>
  <c r="J87" i="5"/>
  <c r="I87" i="5"/>
  <c r="H87" i="5"/>
  <c r="G87" i="5"/>
  <c r="F87" i="5"/>
  <c r="E87" i="5"/>
  <c r="D87" i="5"/>
  <c r="C87" i="5"/>
  <c r="L86" i="5"/>
  <c r="K86" i="5"/>
  <c r="J86" i="5"/>
  <c r="I86" i="5"/>
  <c r="H86" i="5"/>
  <c r="G86" i="5"/>
  <c r="F86" i="5"/>
  <c r="E86" i="5"/>
  <c r="D86" i="5"/>
  <c r="C86" i="5"/>
  <c r="L85" i="5"/>
  <c r="K85" i="5"/>
  <c r="J85" i="5"/>
  <c r="I85" i="5"/>
  <c r="H85" i="5"/>
  <c r="G85" i="5"/>
  <c r="F85" i="5"/>
  <c r="E85" i="5"/>
  <c r="D85" i="5"/>
  <c r="C85" i="5"/>
  <c r="L84" i="5"/>
  <c r="K84" i="5"/>
  <c r="J84" i="5"/>
  <c r="I84" i="5"/>
  <c r="H84" i="5"/>
  <c r="G84" i="5"/>
  <c r="F84" i="5"/>
  <c r="E84" i="5"/>
  <c r="D84" i="5"/>
  <c r="C84" i="5"/>
  <c r="L83" i="5"/>
  <c r="K83" i="5"/>
  <c r="J83" i="5"/>
  <c r="I83" i="5"/>
  <c r="H83" i="5"/>
  <c r="G83" i="5"/>
  <c r="F83" i="5"/>
  <c r="E83" i="5"/>
  <c r="D83" i="5"/>
  <c r="C83" i="5"/>
  <c r="L82" i="5"/>
  <c r="K82" i="5"/>
  <c r="J82" i="5"/>
  <c r="I82" i="5"/>
  <c r="H82" i="5"/>
  <c r="G82" i="5"/>
  <c r="F82" i="5"/>
  <c r="E82" i="5"/>
  <c r="D82" i="5"/>
  <c r="C82" i="5"/>
  <c r="L81" i="5"/>
  <c r="K81" i="5"/>
  <c r="J81" i="5"/>
  <c r="I81" i="5"/>
  <c r="H81" i="5"/>
  <c r="G81" i="5"/>
  <c r="F81" i="5"/>
  <c r="E81" i="5"/>
  <c r="D81" i="5"/>
  <c r="C81" i="5"/>
  <c r="L80" i="5"/>
  <c r="K80" i="5"/>
  <c r="J80" i="5"/>
  <c r="I80" i="5"/>
  <c r="H80" i="5"/>
  <c r="G80" i="5"/>
  <c r="F80" i="5"/>
  <c r="E80" i="5"/>
  <c r="D80" i="5"/>
  <c r="C80" i="5"/>
  <c r="L79" i="5"/>
  <c r="K79" i="5"/>
  <c r="J79" i="5"/>
  <c r="I79" i="5"/>
  <c r="H79" i="5"/>
  <c r="G79" i="5"/>
  <c r="F79" i="5"/>
  <c r="E79" i="5"/>
  <c r="D79" i="5"/>
  <c r="C79" i="5"/>
  <c r="L78" i="5"/>
  <c r="K78" i="5"/>
  <c r="J78" i="5"/>
  <c r="I78" i="5"/>
  <c r="H78" i="5"/>
  <c r="G78" i="5"/>
  <c r="F78" i="5"/>
  <c r="E78" i="5"/>
  <c r="D78" i="5"/>
  <c r="C78" i="5"/>
  <c r="L77" i="5"/>
  <c r="K77" i="5"/>
  <c r="J77" i="5"/>
  <c r="I77" i="5"/>
  <c r="H77" i="5"/>
  <c r="G77" i="5"/>
  <c r="F77" i="5"/>
  <c r="E77" i="5"/>
  <c r="D77" i="5"/>
  <c r="C77" i="5"/>
  <c r="L76" i="5"/>
  <c r="K76" i="5"/>
  <c r="J76" i="5"/>
  <c r="I76" i="5"/>
  <c r="H76" i="5"/>
  <c r="G76" i="5"/>
  <c r="F76" i="5"/>
  <c r="E76" i="5"/>
  <c r="D76" i="5"/>
  <c r="C76" i="5"/>
  <c r="L75" i="5"/>
  <c r="K75" i="5"/>
  <c r="J75" i="5"/>
  <c r="I75" i="5"/>
  <c r="H75" i="5"/>
  <c r="G75" i="5"/>
  <c r="F75" i="5"/>
  <c r="E75" i="5"/>
  <c r="D75" i="5"/>
  <c r="C75" i="5"/>
  <c r="L74" i="5"/>
  <c r="K74" i="5"/>
  <c r="J74" i="5"/>
  <c r="I74" i="5"/>
  <c r="H74" i="5"/>
  <c r="G74" i="5"/>
  <c r="F74" i="5"/>
  <c r="E74" i="5"/>
  <c r="D74" i="5"/>
  <c r="C74" i="5"/>
  <c r="L73" i="5"/>
  <c r="K73" i="5"/>
  <c r="J73" i="5"/>
  <c r="I73" i="5"/>
  <c r="H73" i="5"/>
  <c r="G73" i="5"/>
  <c r="F73" i="5"/>
  <c r="E73" i="5"/>
  <c r="D73" i="5"/>
  <c r="C73" i="5"/>
  <c r="L72" i="5"/>
  <c r="K72" i="5"/>
  <c r="J72" i="5"/>
  <c r="I72" i="5"/>
  <c r="H72" i="5"/>
  <c r="G72" i="5"/>
  <c r="F72" i="5"/>
  <c r="E72" i="5"/>
  <c r="D72" i="5"/>
  <c r="C72" i="5"/>
  <c r="L71" i="5"/>
  <c r="K71" i="5"/>
  <c r="J71" i="5"/>
  <c r="I71" i="5"/>
  <c r="H71" i="5"/>
  <c r="G71" i="5"/>
  <c r="F71" i="5"/>
  <c r="E71" i="5"/>
  <c r="D71" i="5"/>
  <c r="C71" i="5"/>
  <c r="L70" i="5"/>
  <c r="K70" i="5"/>
  <c r="J70" i="5"/>
  <c r="I70" i="5"/>
  <c r="H70" i="5"/>
  <c r="G70" i="5"/>
  <c r="F70" i="5"/>
  <c r="E70" i="5"/>
  <c r="D70" i="5"/>
  <c r="C70" i="5"/>
  <c r="L69" i="5"/>
  <c r="K69" i="5"/>
  <c r="J69" i="5"/>
  <c r="I69" i="5"/>
  <c r="H69" i="5"/>
  <c r="G69" i="5"/>
  <c r="F69" i="5"/>
  <c r="E69" i="5"/>
  <c r="D69" i="5"/>
  <c r="C69" i="5"/>
  <c r="L68" i="5"/>
  <c r="K68" i="5"/>
  <c r="J68" i="5"/>
  <c r="I68" i="5"/>
  <c r="H68" i="5"/>
  <c r="G68" i="5"/>
  <c r="F68" i="5"/>
  <c r="E68" i="5"/>
  <c r="D68" i="5"/>
  <c r="C68" i="5"/>
  <c r="L67" i="5"/>
  <c r="K67" i="5"/>
  <c r="J67" i="5"/>
  <c r="I67" i="5"/>
  <c r="H67" i="5"/>
  <c r="G67" i="5"/>
  <c r="F67" i="5"/>
  <c r="E67" i="5"/>
  <c r="D67" i="5"/>
  <c r="C67" i="5"/>
  <c r="L66" i="5"/>
  <c r="K66" i="5"/>
  <c r="J66" i="5"/>
  <c r="I66" i="5"/>
  <c r="H66" i="5"/>
  <c r="G66" i="5"/>
  <c r="F66" i="5"/>
  <c r="E66" i="5"/>
  <c r="D66" i="5"/>
  <c r="C66" i="5"/>
  <c r="L65" i="5"/>
  <c r="K65" i="5"/>
  <c r="J65" i="5"/>
  <c r="I65" i="5"/>
  <c r="H65" i="5"/>
  <c r="G65" i="5"/>
  <c r="F65" i="5"/>
  <c r="E65" i="5"/>
  <c r="D65" i="5"/>
  <c r="C65" i="5"/>
  <c r="L64" i="5"/>
  <c r="K64" i="5"/>
  <c r="J64" i="5"/>
  <c r="I64" i="5"/>
  <c r="H64" i="5"/>
  <c r="G64" i="5"/>
  <c r="F64" i="5"/>
  <c r="E64" i="5"/>
  <c r="D64" i="5"/>
  <c r="C64" i="5"/>
  <c r="L63" i="5"/>
  <c r="K63" i="5"/>
  <c r="J63" i="5"/>
  <c r="I63" i="5"/>
  <c r="H63" i="5"/>
  <c r="G63" i="5"/>
  <c r="F63" i="5"/>
  <c r="E63" i="5"/>
  <c r="D63" i="5"/>
  <c r="C63" i="5"/>
  <c r="L62" i="5"/>
  <c r="K62" i="5"/>
  <c r="J62" i="5"/>
  <c r="I62" i="5"/>
  <c r="H62" i="5"/>
  <c r="G62" i="5"/>
  <c r="F62" i="5"/>
  <c r="E62" i="5"/>
  <c r="D62" i="5"/>
  <c r="C62" i="5"/>
  <c r="L61" i="5"/>
  <c r="K61" i="5"/>
  <c r="J61" i="5"/>
  <c r="I61" i="5"/>
  <c r="H61" i="5"/>
  <c r="G61" i="5"/>
  <c r="F61" i="5"/>
  <c r="E61" i="5"/>
  <c r="D61" i="5"/>
  <c r="C61" i="5"/>
  <c r="L60" i="5"/>
  <c r="K60" i="5"/>
  <c r="J60" i="5"/>
  <c r="I60" i="5"/>
  <c r="H60" i="5"/>
  <c r="G60" i="5"/>
  <c r="F60" i="5"/>
  <c r="E60" i="5"/>
  <c r="D60" i="5"/>
  <c r="C60" i="5"/>
  <c r="L59" i="5"/>
  <c r="K59" i="5"/>
  <c r="J59" i="5"/>
  <c r="I59" i="5"/>
  <c r="H59" i="5"/>
  <c r="G59" i="5"/>
  <c r="F59" i="5"/>
  <c r="E59" i="5"/>
  <c r="D59" i="5"/>
  <c r="C59" i="5"/>
  <c r="L58" i="5"/>
  <c r="K58" i="5"/>
  <c r="J58" i="5"/>
  <c r="I58" i="5"/>
  <c r="H58" i="5"/>
  <c r="G58" i="5"/>
  <c r="F58" i="5"/>
  <c r="E58" i="5"/>
  <c r="D58" i="5"/>
  <c r="C58" i="5"/>
  <c r="L57" i="5"/>
  <c r="K57" i="5"/>
  <c r="J57" i="5"/>
  <c r="I57" i="5"/>
  <c r="H57" i="5"/>
  <c r="G57" i="5"/>
  <c r="F57" i="5"/>
  <c r="E57" i="5"/>
  <c r="D57" i="5"/>
  <c r="C57" i="5"/>
  <c r="L56" i="5"/>
  <c r="K56" i="5"/>
  <c r="J56" i="5"/>
  <c r="I56" i="5"/>
  <c r="H56" i="5"/>
  <c r="G56" i="5"/>
  <c r="F56" i="5"/>
  <c r="E56" i="5"/>
  <c r="D56" i="5"/>
  <c r="C56" i="5"/>
  <c r="L55" i="5"/>
  <c r="K55" i="5"/>
  <c r="J55" i="5"/>
  <c r="I55" i="5"/>
  <c r="H55" i="5"/>
  <c r="G55" i="5"/>
  <c r="F55" i="5"/>
  <c r="E55" i="5"/>
  <c r="D55" i="5"/>
  <c r="C55" i="5"/>
  <c r="L54" i="5"/>
  <c r="K54" i="5"/>
  <c r="J54" i="5"/>
  <c r="I54" i="5"/>
  <c r="H54" i="5"/>
  <c r="G54" i="5"/>
  <c r="F54" i="5"/>
  <c r="E54" i="5"/>
  <c r="D54" i="5"/>
  <c r="C54" i="5"/>
  <c r="L53" i="5"/>
  <c r="K53" i="5"/>
  <c r="J53" i="5"/>
  <c r="I53" i="5"/>
  <c r="H53" i="5"/>
  <c r="G53" i="5"/>
  <c r="F53" i="5"/>
  <c r="E53" i="5"/>
  <c r="D53" i="5"/>
  <c r="C53" i="5"/>
  <c r="L52" i="5"/>
  <c r="K52" i="5"/>
  <c r="J52" i="5"/>
  <c r="I52" i="5"/>
  <c r="H52" i="5"/>
  <c r="G52" i="5"/>
  <c r="F52" i="5"/>
  <c r="E52" i="5"/>
  <c r="D52" i="5"/>
  <c r="C52" i="5"/>
  <c r="L51" i="5"/>
  <c r="K51" i="5"/>
  <c r="J51" i="5"/>
  <c r="I51" i="5"/>
  <c r="H51" i="5"/>
  <c r="G51" i="5"/>
  <c r="F51" i="5"/>
  <c r="E51" i="5"/>
  <c r="D51" i="5"/>
  <c r="C51" i="5"/>
  <c r="L50" i="5"/>
  <c r="K50" i="5"/>
  <c r="J50" i="5"/>
  <c r="I50" i="5"/>
  <c r="H50" i="5"/>
  <c r="G50" i="5"/>
  <c r="F50" i="5"/>
  <c r="E50" i="5"/>
  <c r="D50" i="5"/>
  <c r="C50" i="5"/>
  <c r="L49" i="5"/>
  <c r="K49" i="5"/>
  <c r="J49" i="5"/>
  <c r="I49" i="5"/>
  <c r="H49" i="5"/>
  <c r="G49" i="5"/>
  <c r="F49" i="5"/>
  <c r="E49" i="5"/>
  <c r="D49" i="5"/>
  <c r="C49" i="5"/>
  <c r="L48" i="5"/>
  <c r="K48" i="5"/>
  <c r="J48" i="5"/>
  <c r="I48" i="5"/>
  <c r="H48" i="5"/>
  <c r="G48" i="5"/>
  <c r="F48" i="5"/>
  <c r="E48" i="5"/>
  <c r="D48" i="5"/>
  <c r="C48" i="5"/>
  <c r="L47" i="5"/>
  <c r="K47" i="5"/>
  <c r="J47" i="5"/>
  <c r="I47" i="5"/>
  <c r="H47" i="5"/>
  <c r="G47" i="5"/>
  <c r="F47" i="5"/>
  <c r="E47" i="5"/>
  <c r="D47" i="5"/>
  <c r="C47" i="5"/>
  <c r="L46" i="5"/>
  <c r="K46" i="5"/>
  <c r="J46" i="5"/>
  <c r="I46" i="5"/>
  <c r="H46" i="5"/>
  <c r="G46" i="5"/>
  <c r="F46" i="5"/>
  <c r="E46" i="5"/>
  <c r="D46" i="5"/>
  <c r="C46" i="5"/>
  <c r="L45" i="5"/>
  <c r="K45" i="5"/>
  <c r="J45" i="5"/>
  <c r="I45" i="5"/>
  <c r="H45" i="5"/>
  <c r="G45" i="5"/>
  <c r="F45" i="5"/>
  <c r="E45" i="5"/>
  <c r="D45" i="5"/>
  <c r="C45" i="5"/>
  <c r="L44" i="5"/>
  <c r="K44" i="5"/>
  <c r="J44" i="5"/>
  <c r="I44" i="5"/>
  <c r="H44" i="5"/>
  <c r="G44" i="5"/>
  <c r="F44" i="5"/>
  <c r="E44" i="5"/>
  <c r="D44" i="5"/>
  <c r="C44" i="5"/>
  <c r="L43" i="5"/>
  <c r="K43" i="5"/>
  <c r="J43" i="5"/>
  <c r="I43" i="5"/>
  <c r="H43" i="5"/>
  <c r="G43" i="5"/>
  <c r="F43" i="5"/>
  <c r="E43" i="5"/>
  <c r="D43" i="5"/>
  <c r="C43" i="5"/>
  <c r="L42" i="5"/>
  <c r="K42" i="5"/>
  <c r="J42" i="5"/>
  <c r="I42" i="5"/>
  <c r="H42" i="5"/>
  <c r="G42" i="5"/>
  <c r="F42" i="5"/>
  <c r="E42" i="5"/>
  <c r="D42" i="5"/>
  <c r="C42" i="5"/>
  <c r="L41" i="5"/>
  <c r="K41" i="5"/>
  <c r="J41" i="5"/>
  <c r="I41" i="5"/>
  <c r="H41" i="5"/>
  <c r="G41" i="5"/>
  <c r="F41" i="5"/>
  <c r="E41" i="5"/>
  <c r="D41" i="5"/>
  <c r="C41" i="5"/>
  <c r="L40" i="5"/>
  <c r="K40" i="5"/>
  <c r="J40" i="5"/>
  <c r="I40" i="5"/>
  <c r="H40" i="5"/>
  <c r="G40" i="5"/>
  <c r="F40" i="5"/>
  <c r="E40" i="5"/>
  <c r="D40" i="5"/>
  <c r="C40" i="5"/>
  <c r="L39" i="5"/>
  <c r="K39" i="5"/>
  <c r="J39" i="5"/>
  <c r="I39" i="5"/>
  <c r="H39" i="5"/>
  <c r="G39" i="5"/>
  <c r="F39" i="5"/>
  <c r="E39" i="5"/>
  <c r="D39" i="5"/>
  <c r="C39" i="5"/>
  <c r="L38" i="5"/>
  <c r="K38" i="5"/>
  <c r="J38" i="5"/>
  <c r="I38" i="5"/>
  <c r="H38" i="5"/>
  <c r="G38" i="5"/>
  <c r="F38" i="5"/>
  <c r="E38" i="5"/>
  <c r="D38" i="5"/>
  <c r="C38" i="5"/>
  <c r="L37" i="5"/>
  <c r="K37" i="5"/>
  <c r="J37" i="5"/>
  <c r="I37" i="5"/>
  <c r="H37" i="5"/>
  <c r="G37" i="5"/>
  <c r="F37" i="5"/>
  <c r="E37" i="5"/>
  <c r="D37" i="5"/>
  <c r="C37" i="5"/>
  <c r="L36" i="5"/>
  <c r="K36" i="5"/>
  <c r="J36" i="5"/>
  <c r="I36" i="5"/>
  <c r="H36" i="5"/>
  <c r="G36" i="5"/>
  <c r="F36" i="5"/>
  <c r="E36" i="5"/>
  <c r="D36" i="5"/>
  <c r="C36" i="5"/>
  <c r="L35" i="5"/>
  <c r="K35" i="5"/>
  <c r="J35" i="5"/>
  <c r="I35" i="5"/>
  <c r="H35" i="5"/>
  <c r="G35" i="5"/>
  <c r="F35" i="5"/>
  <c r="E35" i="5"/>
  <c r="D35" i="5"/>
  <c r="C35" i="5"/>
  <c r="L34" i="5"/>
  <c r="K34" i="5"/>
  <c r="J34" i="5"/>
  <c r="I34" i="5"/>
  <c r="H34" i="5"/>
  <c r="G34" i="5"/>
  <c r="F34" i="5"/>
  <c r="E34" i="5"/>
  <c r="D34" i="5"/>
  <c r="C34" i="5"/>
  <c r="L33" i="5"/>
  <c r="K33" i="5"/>
  <c r="J33" i="5"/>
  <c r="I33" i="5"/>
  <c r="H33" i="5"/>
  <c r="G33" i="5"/>
  <c r="F33" i="5"/>
  <c r="E33" i="5"/>
  <c r="D33" i="5"/>
  <c r="C33" i="5"/>
  <c r="L32" i="5"/>
  <c r="K32" i="5"/>
  <c r="J32" i="5"/>
  <c r="I32" i="5"/>
  <c r="H32" i="5"/>
  <c r="G32" i="5"/>
  <c r="F32" i="5"/>
  <c r="E32" i="5"/>
  <c r="D32" i="5"/>
  <c r="C32" i="5"/>
  <c r="L31" i="5"/>
  <c r="K31" i="5"/>
  <c r="J31" i="5"/>
  <c r="I31" i="5"/>
  <c r="H31" i="5"/>
  <c r="G31" i="5"/>
  <c r="F31" i="5"/>
  <c r="E31" i="5"/>
  <c r="D31" i="5"/>
  <c r="C31" i="5"/>
  <c r="L30" i="5"/>
  <c r="K30" i="5"/>
  <c r="J30" i="5"/>
  <c r="I30" i="5"/>
  <c r="H30" i="5"/>
  <c r="G30" i="5"/>
  <c r="F30" i="5"/>
  <c r="E30" i="5"/>
  <c r="D30" i="5"/>
  <c r="C30" i="5"/>
  <c r="L29" i="5"/>
  <c r="K29" i="5"/>
  <c r="J29" i="5"/>
  <c r="I29" i="5"/>
  <c r="H29" i="5"/>
  <c r="G29" i="5"/>
  <c r="F29" i="5"/>
  <c r="E29" i="5"/>
  <c r="D29" i="5"/>
  <c r="C29" i="5"/>
  <c r="L28" i="5"/>
  <c r="K28" i="5"/>
  <c r="J28" i="5"/>
  <c r="I28" i="5"/>
  <c r="H28" i="5"/>
  <c r="G28" i="5"/>
  <c r="F28" i="5"/>
  <c r="E28" i="5"/>
  <c r="D28" i="5"/>
  <c r="C28" i="5"/>
  <c r="L27" i="5"/>
  <c r="K27" i="5"/>
  <c r="J27" i="5"/>
  <c r="I27" i="5"/>
  <c r="H27" i="5"/>
  <c r="G27" i="5"/>
  <c r="F27" i="5"/>
  <c r="E27" i="5"/>
  <c r="D27" i="5"/>
  <c r="C27" i="5"/>
  <c r="L26" i="5"/>
  <c r="K26" i="5"/>
  <c r="J26" i="5"/>
  <c r="I26" i="5"/>
  <c r="H26" i="5"/>
  <c r="G26" i="5"/>
  <c r="F26" i="5"/>
  <c r="E26" i="5"/>
  <c r="D26" i="5"/>
  <c r="C26" i="5"/>
  <c r="L25" i="5"/>
  <c r="K25" i="5"/>
  <c r="J25" i="5"/>
  <c r="I25" i="5"/>
  <c r="H25" i="5"/>
  <c r="G25" i="5"/>
  <c r="F25" i="5"/>
  <c r="E25" i="5"/>
  <c r="D25" i="5"/>
  <c r="C25" i="5"/>
  <c r="L24" i="5"/>
  <c r="K24" i="5"/>
  <c r="J24" i="5"/>
  <c r="I24" i="5"/>
  <c r="H24" i="5"/>
  <c r="G24" i="5"/>
  <c r="F24" i="5"/>
  <c r="E24" i="5"/>
  <c r="D24" i="5"/>
  <c r="C24" i="5"/>
  <c r="L23" i="5"/>
  <c r="K23" i="5"/>
  <c r="J23" i="5"/>
  <c r="I23" i="5"/>
  <c r="H23" i="5"/>
  <c r="G23" i="5"/>
  <c r="F23" i="5"/>
  <c r="E23" i="5"/>
  <c r="D23" i="5"/>
  <c r="C23" i="5"/>
  <c r="L22" i="5"/>
  <c r="K22" i="5"/>
  <c r="J22" i="5"/>
  <c r="I22" i="5"/>
  <c r="H22" i="5"/>
  <c r="G22" i="5"/>
  <c r="F22" i="5"/>
  <c r="E22" i="5"/>
  <c r="D22" i="5"/>
  <c r="C22" i="5"/>
  <c r="L21" i="5"/>
  <c r="K21" i="5"/>
  <c r="J21" i="5"/>
  <c r="I21" i="5"/>
  <c r="H21" i="5"/>
  <c r="G21" i="5"/>
  <c r="F21" i="5"/>
  <c r="E21" i="5"/>
  <c r="D21" i="5"/>
  <c r="C21" i="5"/>
  <c r="L20" i="5"/>
  <c r="K20" i="5"/>
  <c r="J20" i="5"/>
  <c r="I20" i="5"/>
  <c r="H20" i="5"/>
  <c r="G20" i="5"/>
  <c r="F20" i="5"/>
  <c r="E20" i="5"/>
  <c r="D20" i="5"/>
  <c r="C20" i="5"/>
  <c r="L19" i="5"/>
  <c r="K19" i="5"/>
  <c r="J19" i="5"/>
  <c r="I19" i="5"/>
  <c r="H19" i="5"/>
  <c r="G19" i="5"/>
  <c r="F19" i="5"/>
  <c r="E19" i="5"/>
  <c r="D19" i="5"/>
  <c r="C19" i="5"/>
  <c r="L18" i="5"/>
  <c r="K18" i="5"/>
  <c r="J18" i="5"/>
  <c r="I18" i="5"/>
  <c r="H18" i="5"/>
  <c r="G18" i="5"/>
  <c r="F18" i="5"/>
  <c r="E18" i="5"/>
  <c r="D18" i="5"/>
  <c r="C18" i="5"/>
  <c r="L17" i="5"/>
  <c r="K17" i="5"/>
  <c r="J17" i="5"/>
  <c r="I17" i="5"/>
  <c r="H17" i="5"/>
  <c r="G17" i="5"/>
  <c r="F17" i="5"/>
  <c r="E17" i="5"/>
  <c r="D17" i="5"/>
  <c r="C17" i="5"/>
  <c r="L16" i="5"/>
  <c r="K16" i="5"/>
  <c r="J16" i="5"/>
  <c r="I16" i="5"/>
  <c r="H16" i="5"/>
  <c r="G16" i="5"/>
  <c r="F16" i="5"/>
  <c r="E16" i="5"/>
  <c r="D16" i="5"/>
  <c r="C16" i="5"/>
  <c r="L15" i="5"/>
  <c r="K15" i="5"/>
  <c r="J15" i="5"/>
  <c r="I15" i="5"/>
  <c r="H15" i="5"/>
  <c r="G15" i="5"/>
  <c r="F15" i="5"/>
  <c r="E15" i="5"/>
  <c r="D15" i="5"/>
  <c r="C15" i="5"/>
  <c r="L14" i="5"/>
  <c r="K14" i="5"/>
  <c r="J14" i="5"/>
  <c r="I14" i="5"/>
  <c r="H14" i="5"/>
  <c r="G14" i="5"/>
  <c r="F14" i="5"/>
  <c r="E14" i="5"/>
  <c r="D14" i="5"/>
  <c r="C14" i="5"/>
  <c r="L13" i="5"/>
  <c r="K13" i="5"/>
  <c r="J13" i="5"/>
  <c r="I13" i="5"/>
  <c r="H13" i="5"/>
  <c r="G13" i="5"/>
  <c r="F13" i="5"/>
  <c r="E13" i="5"/>
  <c r="D13" i="5"/>
  <c r="C13" i="5"/>
  <c r="L12" i="5"/>
  <c r="K12" i="5"/>
  <c r="J12" i="5"/>
  <c r="I12" i="5"/>
  <c r="H12" i="5"/>
  <c r="G12" i="5"/>
  <c r="F12" i="5"/>
  <c r="E12" i="5"/>
  <c r="D12" i="5"/>
  <c r="C12" i="5"/>
  <c r="L11" i="5"/>
  <c r="K11" i="5"/>
  <c r="J11" i="5"/>
  <c r="I11" i="5"/>
  <c r="H11" i="5"/>
  <c r="G11" i="5"/>
  <c r="F11" i="5"/>
  <c r="E11" i="5"/>
  <c r="D11" i="5"/>
  <c r="C11" i="5"/>
  <c r="L10" i="5"/>
  <c r="K10" i="5"/>
  <c r="J10" i="5"/>
  <c r="I10" i="5"/>
  <c r="H10" i="5"/>
  <c r="G10" i="5"/>
  <c r="F10" i="5"/>
  <c r="E10" i="5"/>
  <c r="D10" i="5"/>
  <c r="C10" i="5"/>
  <c r="L9" i="5"/>
  <c r="K9" i="5"/>
  <c r="J9" i="5"/>
  <c r="I9" i="5"/>
  <c r="H9" i="5"/>
  <c r="G9" i="5"/>
  <c r="F9" i="5"/>
  <c r="E9" i="5"/>
  <c r="D9" i="5"/>
  <c r="C9" i="5"/>
  <c r="L8" i="5"/>
  <c r="K8" i="5"/>
  <c r="J8" i="5"/>
  <c r="I8" i="5"/>
  <c r="H8" i="5"/>
  <c r="G8" i="5"/>
  <c r="F8" i="5"/>
  <c r="E8" i="5"/>
  <c r="D8" i="5"/>
  <c r="C8" i="5"/>
  <c r="L7" i="5"/>
  <c r="K7" i="5"/>
  <c r="J7" i="5"/>
  <c r="I7" i="5"/>
  <c r="H7" i="5"/>
  <c r="G7" i="5"/>
  <c r="F7" i="5"/>
  <c r="E7" i="5"/>
  <c r="D7" i="5"/>
  <c r="C7" i="5"/>
  <c r="L6" i="5"/>
  <c r="K6" i="5"/>
  <c r="J6" i="5"/>
  <c r="I6" i="5"/>
  <c r="H6" i="5"/>
  <c r="G6" i="5"/>
  <c r="F6" i="5"/>
  <c r="E6" i="5"/>
  <c r="D6" i="5"/>
  <c r="C6" i="5"/>
  <c r="L5" i="5"/>
  <c r="K5" i="5"/>
  <c r="J5" i="5"/>
  <c r="I5" i="5"/>
  <c r="H5" i="5"/>
  <c r="G5" i="5"/>
  <c r="F5" i="5"/>
  <c r="E5" i="5"/>
  <c r="D5" i="5"/>
  <c r="C5" i="5"/>
  <c r="L4" i="5"/>
  <c r="K4" i="5"/>
  <c r="J4" i="5"/>
  <c r="I4" i="5"/>
  <c r="H4" i="5"/>
  <c r="G4" i="5"/>
  <c r="F4" i="5"/>
  <c r="E4" i="5"/>
  <c r="D4" i="5"/>
  <c r="C4" i="5"/>
  <c r="L3" i="5"/>
  <c r="K3" i="5"/>
  <c r="J3" i="5"/>
  <c r="I3" i="5"/>
  <c r="H3" i="5"/>
  <c r="G3" i="5"/>
  <c r="F3" i="5"/>
  <c r="E3" i="5"/>
  <c r="D3" i="5"/>
  <c r="C3" i="5"/>
  <c r="L2" i="5"/>
  <c r="K2" i="5"/>
  <c r="J2" i="5"/>
  <c r="I2" i="5"/>
  <c r="H2" i="5"/>
  <c r="G2" i="5"/>
  <c r="F2" i="5"/>
  <c r="E2" i="5"/>
  <c r="D2" i="5"/>
  <c r="C2" i="5"/>
  <c r="L141" i="4"/>
  <c r="K141" i="4"/>
  <c r="J141" i="4"/>
  <c r="I141" i="4"/>
  <c r="H141" i="4"/>
  <c r="G141" i="4"/>
  <c r="F141" i="4"/>
  <c r="E141" i="4"/>
  <c r="D141" i="4"/>
  <c r="C141" i="4"/>
  <c r="L140" i="4"/>
  <c r="K140" i="4"/>
  <c r="J140" i="4"/>
  <c r="I140" i="4"/>
  <c r="H140" i="4"/>
  <c r="G140" i="4"/>
  <c r="F140" i="4"/>
  <c r="E140" i="4"/>
  <c r="D140" i="4"/>
  <c r="C140" i="4"/>
  <c r="L139" i="4"/>
  <c r="K139" i="4"/>
  <c r="J139" i="4"/>
  <c r="I139" i="4"/>
  <c r="H139" i="4"/>
  <c r="G139" i="4"/>
  <c r="F139" i="4"/>
  <c r="E139" i="4"/>
  <c r="D139" i="4"/>
  <c r="C139" i="4"/>
  <c r="L138" i="4"/>
  <c r="K138" i="4"/>
  <c r="J138" i="4"/>
  <c r="I138" i="4"/>
  <c r="H138" i="4"/>
  <c r="G138" i="4"/>
  <c r="F138" i="4"/>
  <c r="E138" i="4"/>
  <c r="D138" i="4"/>
  <c r="C138" i="4"/>
  <c r="L137" i="4"/>
  <c r="K137" i="4"/>
  <c r="J137" i="4"/>
  <c r="I137" i="4"/>
  <c r="H137" i="4"/>
  <c r="G137" i="4"/>
  <c r="F137" i="4"/>
  <c r="E137" i="4"/>
  <c r="D137" i="4"/>
  <c r="C137" i="4"/>
  <c r="L136" i="4"/>
  <c r="K136" i="4"/>
  <c r="J136" i="4"/>
  <c r="I136" i="4"/>
  <c r="H136" i="4"/>
  <c r="G136" i="4"/>
  <c r="F136" i="4"/>
  <c r="E136" i="4"/>
  <c r="D136" i="4"/>
  <c r="C136" i="4"/>
  <c r="L135" i="4"/>
  <c r="K135" i="4"/>
  <c r="J135" i="4"/>
  <c r="I135" i="4"/>
  <c r="H135" i="4"/>
  <c r="G135" i="4"/>
  <c r="F135" i="4"/>
  <c r="E135" i="4"/>
  <c r="D135" i="4"/>
  <c r="C135" i="4"/>
  <c r="L134" i="4"/>
  <c r="K134" i="4"/>
  <c r="J134" i="4"/>
  <c r="I134" i="4"/>
  <c r="H134" i="4"/>
  <c r="G134" i="4"/>
  <c r="F134" i="4"/>
  <c r="E134" i="4"/>
  <c r="D134" i="4"/>
  <c r="C134" i="4"/>
  <c r="L133" i="4"/>
  <c r="K133" i="4"/>
  <c r="J133" i="4"/>
  <c r="I133" i="4"/>
  <c r="H133" i="4"/>
  <c r="G133" i="4"/>
  <c r="F133" i="4"/>
  <c r="E133" i="4"/>
  <c r="D133" i="4"/>
  <c r="C133" i="4"/>
  <c r="L132" i="4"/>
  <c r="K132" i="4"/>
  <c r="J132" i="4"/>
  <c r="I132" i="4"/>
  <c r="H132" i="4"/>
  <c r="G132" i="4"/>
  <c r="F132" i="4"/>
  <c r="E132" i="4"/>
  <c r="D132" i="4"/>
  <c r="C132" i="4"/>
  <c r="L131" i="4"/>
  <c r="K131" i="4"/>
  <c r="J131" i="4"/>
  <c r="I131" i="4"/>
  <c r="H131" i="4"/>
  <c r="G131" i="4"/>
  <c r="F131" i="4"/>
  <c r="E131" i="4"/>
  <c r="D131" i="4"/>
  <c r="C131" i="4"/>
  <c r="L130" i="4"/>
  <c r="K130" i="4"/>
  <c r="J130" i="4"/>
  <c r="I130" i="4"/>
  <c r="H130" i="4"/>
  <c r="G130" i="4"/>
  <c r="F130" i="4"/>
  <c r="E130" i="4"/>
  <c r="D130" i="4"/>
  <c r="C130" i="4"/>
  <c r="L129" i="4"/>
  <c r="K129" i="4"/>
  <c r="J129" i="4"/>
  <c r="I129" i="4"/>
  <c r="H129" i="4"/>
  <c r="G129" i="4"/>
  <c r="F129" i="4"/>
  <c r="E129" i="4"/>
  <c r="D129" i="4"/>
  <c r="C129" i="4"/>
  <c r="L128" i="4"/>
  <c r="K128" i="4"/>
  <c r="J128" i="4"/>
  <c r="I128" i="4"/>
  <c r="H128" i="4"/>
  <c r="G128" i="4"/>
  <c r="F128" i="4"/>
  <c r="E128" i="4"/>
  <c r="D128" i="4"/>
  <c r="C128" i="4"/>
  <c r="L127" i="4"/>
  <c r="K127" i="4"/>
  <c r="J127" i="4"/>
  <c r="I127" i="4"/>
  <c r="H127" i="4"/>
  <c r="G127" i="4"/>
  <c r="F127" i="4"/>
  <c r="E127" i="4"/>
  <c r="D127" i="4"/>
  <c r="C127" i="4"/>
  <c r="L126" i="4"/>
  <c r="K126" i="4"/>
  <c r="J126" i="4"/>
  <c r="I126" i="4"/>
  <c r="H126" i="4"/>
  <c r="G126" i="4"/>
  <c r="F126" i="4"/>
  <c r="E126" i="4"/>
  <c r="D126" i="4"/>
  <c r="C126" i="4"/>
  <c r="L125" i="4"/>
  <c r="K125" i="4"/>
  <c r="J125" i="4"/>
  <c r="I125" i="4"/>
  <c r="H125" i="4"/>
  <c r="G125" i="4"/>
  <c r="F125" i="4"/>
  <c r="E125" i="4"/>
  <c r="D125" i="4"/>
  <c r="C125" i="4"/>
  <c r="L124" i="4"/>
  <c r="K124" i="4"/>
  <c r="J124" i="4"/>
  <c r="I124" i="4"/>
  <c r="H124" i="4"/>
  <c r="G124" i="4"/>
  <c r="F124" i="4"/>
  <c r="E124" i="4"/>
  <c r="D124" i="4"/>
  <c r="C124" i="4"/>
  <c r="L123" i="4"/>
  <c r="K123" i="4"/>
  <c r="J123" i="4"/>
  <c r="I123" i="4"/>
  <c r="H123" i="4"/>
  <c r="G123" i="4"/>
  <c r="F123" i="4"/>
  <c r="E123" i="4"/>
  <c r="D123" i="4"/>
  <c r="C123" i="4"/>
  <c r="L122" i="4"/>
  <c r="K122" i="4"/>
  <c r="J122" i="4"/>
  <c r="I122" i="4"/>
  <c r="H122" i="4"/>
  <c r="G122" i="4"/>
  <c r="F122" i="4"/>
  <c r="E122" i="4"/>
  <c r="D122" i="4"/>
  <c r="C122" i="4"/>
  <c r="L121" i="4"/>
  <c r="K121" i="4"/>
  <c r="J121" i="4"/>
  <c r="I121" i="4"/>
  <c r="H121" i="4"/>
  <c r="G121" i="4"/>
  <c r="F121" i="4"/>
  <c r="E121" i="4"/>
  <c r="D121" i="4"/>
  <c r="C121" i="4"/>
  <c r="L120" i="4"/>
  <c r="K120" i="4"/>
  <c r="J120" i="4"/>
  <c r="I120" i="4"/>
  <c r="H120" i="4"/>
  <c r="G120" i="4"/>
  <c r="F120" i="4"/>
  <c r="E120" i="4"/>
  <c r="D120" i="4"/>
  <c r="C120" i="4"/>
  <c r="L119" i="4"/>
  <c r="K119" i="4"/>
  <c r="J119" i="4"/>
  <c r="I119" i="4"/>
  <c r="H119" i="4"/>
  <c r="G119" i="4"/>
  <c r="F119" i="4"/>
  <c r="E119" i="4"/>
  <c r="D119" i="4"/>
  <c r="C119" i="4"/>
  <c r="L118" i="4"/>
  <c r="K118" i="4"/>
  <c r="J118" i="4"/>
  <c r="I118" i="4"/>
  <c r="H118" i="4"/>
  <c r="G118" i="4"/>
  <c r="F118" i="4"/>
  <c r="E118" i="4"/>
  <c r="D118" i="4"/>
  <c r="C118" i="4"/>
  <c r="L117" i="4"/>
  <c r="K117" i="4"/>
  <c r="J117" i="4"/>
  <c r="I117" i="4"/>
  <c r="H117" i="4"/>
  <c r="G117" i="4"/>
  <c r="F117" i="4"/>
  <c r="E117" i="4"/>
  <c r="D117" i="4"/>
  <c r="C117" i="4"/>
  <c r="L116" i="4"/>
  <c r="K116" i="4"/>
  <c r="J116" i="4"/>
  <c r="I116" i="4"/>
  <c r="H116" i="4"/>
  <c r="G116" i="4"/>
  <c r="F116" i="4"/>
  <c r="E116" i="4"/>
  <c r="D116" i="4"/>
  <c r="C116" i="4"/>
  <c r="L115" i="4"/>
  <c r="K115" i="4"/>
  <c r="J115" i="4"/>
  <c r="I115" i="4"/>
  <c r="H115" i="4"/>
  <c r="G115" i="4"/>
  <c r="F115" i="4"/>
  <c r="E115" i="4"/>
  <c r="D115" i="4"/>
  <c r="C115" i="4"/>
  <c r="L114" i="4"/>
  <c r="K114" i="4"/>
  <c r="J114" i="4"/>
  <c r="I114" i="4"/>
  <c r="H114" i="4"/>
  <c r="G114" i="4"/>
  <c r="F114" i="4"/>
  <c r="E114" i="4"/>
  <c r="D114" i="4"/>
  <c r="C114" i="4"/>
  <c r="L113" i="4"/>
  <c r="K113" i="4"/>
  <c r="J113" i="4"/>
  <c r="I113" i="4"/>
  <c r="H113" i="4"/>
  <c r="G113" i="4"/>
  <c r="F113" i="4"/>
  <c r="E113" i="4"/>
  <c r="D113" i="4"/>
  <c r="C113" i="4"/>
  <c r="L112" i="4"/>
  <c r="K112" i="4"/>
  <c r="J112" i="4"/>
  <c r="I112" i="4"/>
  <c r="H112" i="4"/>
  <c r="G112" i="4"/>
  <c r="F112" i="4"/>
  <c r="E112" i="4"/>
  <c r="D112" i="4"/>
  <c r="C112" i="4"/>
  <c r="L111" i="4"/>
  <c r="K111" i="4"/>
  <c r="J111" i="4"/>
  <c r="I111" i="4"/>
  <c r="H111" i="4"/>
  <c r="G111" i="4"/>
  <c r="F111" i="4"/>
  <c r="E111" i="4"/>
  <c r="D111" i="4"/>
  <c r="C111" i="4"/>
  <c r="L110" i="4"/>
  <c r="K110" i="4"/>
  <c r="J110" i="4"/>
  <c r="I110" i="4"/>
  <c r="H110" i="4"/>
  <c r="G110" i="4"/>
  <c r="F110" i="4"/>
  <c r="E110" i="4"/>
  <c r="D110" i="4"/>
  <c r="C110" i="4"/>
  <c r="L109" i="4"/>
  <c r="K109" i="4"/>
  <c r="J109" i="4"/>
  <c r="I109" i="4"/>
  <c r="H109" i="4"/>
  <c r="G109" i="4"/>
  <c r="F109" i="4"/>
  <c r="E109" i="4"/>
  <c r="D109" i="4"/>
  <c r="C109" i="4"/>
  <c r="L108" i="4"/>
  <c r="K108" i="4"/>
  <c r="J108" i="4"/>
  <c r="I108" i="4"/>
  <c r="H108" i="4"/>
  <c r="G108" i="4"/>
  <c r="F108" i="4"/>
  <c r="E108" i="4"/>
  <c r="D108" i="4"/>
  <c r="C108" i="4"/>
  <c r="L107" i="4"/>
  <c r="K107" i="4"/>
  <c r="J107" i="4"/>
  <c r="I107" i="4"/>
  <c r="H107" i="4"/>
  <c r="G107" i="4"/>
  <c r="F107" i="4"/>
  <c r="E107" i="4"/>
  <c r="D107" i="4"/>
  <c r="C107" i="4"/>
  <c r="L106" i="4"/>
  <c r="K106" i="4"/>
  <c r="J106" i="4"/>
  <c r="I106" i="4"/>
  <c r="H106" i="4"/>
  <c r="G106" i="4"/>
  <c r="F106" i="4"/>
  <c r="E106" i="4"/>
  <c r="D106" i="4"/>
  <c r="C106" i="4"/>
  <c r="L105" i="4"/>
  <c r="K105" i="4"/>
  <c r="J105" i="4"/>
  <c r="I105" i="4"/>
  <c r="H105" i="4"/>
  <c r="G105" i="4"/>
  <c r="F105" i="4"/>
  <c r="E105" i="4"/>
  <c r="D105" i="4"/>
  <c r="C105" i="4"/>
  <c r="L104" i="4"/>
  <c r="K104" i="4"/>
  <c r="J104" i="4"/>
  <c r="I104" i="4"/>
  <c r="H104" i="4"/>
  <c r="G104" i="4"/>
  <c r="F104" i="4"/>
  <c r="E104" i="4"/>
  <c r="D104" i="4"/>
  <c r="C104" i="4"/>
  <c r="L103" i="4"/>
  <c r="K103" i="4"/>
  <c r="J103" i="4"/>
  <c r="I103" i="4"/>
  <c r="H103" i="4"/>
  <c r="G103" i="4"/>
  <c r="F103" i="4"/>
  <c r="E103" i="4"/>
  <c r="D103" i="4"/>
  <c r="C103" i="4"/>
  <c r="L102" i="4"/>
  <c r="K102" i="4"/>
  <c r="J102" i="4"/>
  <c r="I102" i="4"/>
  <c r="H102" i="4"/>
  <c r="G102" i="4"/>
  <c r="F102" i="4"/>
  <c r="E102" i="4"/>
  <c r="D102" i="4"/>
  <c r="C102" i="4"/>
  <c r="L101" i="4"/>
  <c r="K101" i="4"/>
  <c r="J101" i="4"/>
  <c r="I101" i="4"/>
  <c r="H101" i="4"/>
  <c r="G101" i="4"/>
  <c r="F101" i="4"/>
  <c r="E101" i="4"/>
  <c r="D101" i="4"/>
  <c r="C101" i="4"/>
  <c r="L100" i="4"/>
  <c r="K100" i="4"/>
  <c r="J100" i="4"/>
  <c r="I100" i="4"/>
  <c r="H100" i="4"/>
  <c r="G100" i="4"/>
  <c r="F100" i="4"/>
  <c r="E100" i="4"/>
  <c r="D100" i="4"/>
  <c r="C100" i="4"/>
  <c r="L99" i="4"/>
  <c r="K99" i="4"/>
  <c r="J99" i="4"/>
  <c r="I99" i="4"/>
  <c r="H99" i="4"/>
  <c r="G99" i="4"/>
  <c r="F99" i="4"/>
  <c r="E99" i="4"/>
  <c r="D99" i="4"/>
  <c r="C99" i="4"/>
  <c r="L98" i="4"/>
  <c r="K98" i="4"/>
  <c r="J98" i="4"/>
  <c r="I98" i="4"/>
  <c r="H98" i="4"/>
  <c r="G98" i="4"/>
  <c r="F98" i="4"/>
  <c r="E98" i="4"/>
  <c r="D98" i="4"/>
  <c r="C98" i="4"/>
  <c r="L97" i="4"/>
  <c r="K97" i="4"/>
  <c r="J97" i="4"/>
  <c r="I97" i="4"/>
  <c r="H97" i="4"/>
  <c r="G97" i="4"/>
  <c r="F97" i="4"/>
  <c r="E97" i="4"/>
  <c r="D97" i="4"/>
  <c r="C97" i="4"/>
  <c r="L96" i="4"/>
  <c r="K96" i="4"/>
  <c r="J96" i="4"/>
  <c r="I96" i="4"/>
  <c r="H96" i="4"/>
  <c r="G96" i="4"/>
  <c r="F96" i="4"/>
  <c r="E96" i="4"/>
  <c r="D96" i="4"/>
  <c r="C96" i="4"/>
  <c r="L95" i="4"/>
  <c r="K95" i="4"/>
  <c r="J95" i="4"/>
  <c r="I95" i="4"/>
  <c r="H95" i="4"/>
  <c r="G95" i="4"/>
  <c r="F95" i="4"/>
  <c r="E95" i="4"/>
  <c r="D95" i="4"/>
  <c r="C95" i="4"/>
  <c r="L94" i="4"/>
  <c r="K94" i="4"/>
  <c r="J94" i="4"/>
  <c r="I94" i="4"/>
  <c r="H94" i="4"/>
  <c r="G94" i="4"/>
  <c r="F94" i="4"/>
  <c r="E94" i="4"/>
  <c r="D94" i="4"/>
  <c r="C94" i="4"/>
  <c r="L93" i="4"/>
  <c r="K93" i="4"/>
  <c r="J93" i="4"/>
  <c r="I93" i="4"/>
  <c r="H93" i="4"/>
  <c r="G93" i="4"/>
  <c r="F93" i="4"/>
  <c r="E93" i="4"/>
  <c r="D93" i="4"/>
  <c r="C93" i="4"/>
  <c r="L92" i="4"/>
  <c r="K92" i="4"/>
  <c r="J92" i="4"/>
  <c r="I92" i="4"/>
  <c r="H92" i="4"/>
  <c r="G92" i="4"/>
  <c r="F92" i="4"/>
  <c r="E92" i="4"/>
  <c r="D92" i="4"/>
  <c r="C92" i="4"/>
  <c r="L91" i="4"/>
  <c r="K91" i="4"/>
  <c r="J91" i="4"/>
  <c r="I91" i="4"/>
  <c r="H91" i="4"/>
  <c r="G91" i="4"/>
  <c r="F91" i="4"/>
  <c r="E91" i="4"/>
  <c r="D91" i="4"/>
  <c r="C91" i="4"/>
  <c r="L90" i="4"/>
  <c r="K90" i="4"/>
  <c r="J90" i="4"/>
  <c r="I90" i="4"/>
  <c r="H90" i="4"/>
  <c r="G90" i="4"/>
  <c r="F90" i="4"/>
  <c r="E90" i="4"/>
  <c r="D90" i="4"/>
  <c r="C90" i="4"/>
  <c r="L89" i="4"/>
  <c r="K89" i="4"/>
  <c r="J89" i="4"/>
  <c r="I89" i="4"/>
  <c r="H89" i="4"/>
  <c r="G89" i="4"/>
  <c r="F89" i="4"/>
  <c r="E89" i="4"/>
  <c r="D89" i="4"/>
  <c r="C89" i="4"/>
  <c r="L88" i="4"/>
  <c r="K88" i="4"/>
  <c r="J88" i="4"/>
  <c r="I88" i="4"/>
  <c r="H88" i="4"/>
  <c r="G88" i="4"/>
  <c r="F88" i="4"/>
  <c r="E88" i="4"/>
  <c r="D88" i="4"/>
  <c r="C88" i="4"/>
  <c r="L87" i="4"/>
  <c r="K87" i="4"/>
  <c r="J87" i="4"/>
  <c r="I87" i="4"/>
  <c r="H87" i="4"/>
  <c r="G87" i="4"/>
  <c r="F87" i="4"/>
  <c r="E87" i="4"/>
  <c r="D87" i="4"/>
  <c r="C87" i="4"/>
  <c r="L86" i="4"/>
  <c r="K86" i="4"/>
  <c r="J86" i="4"/>
  <c r="I86" i="4"/>
  <c r="H86" i="4"/>
  <c r="G86" i="4"/>
  <c r="F86" i="4"/>
  <c r="E86" i="4"/>
  <c r="D86" i="4"/>
  <c r="C86" i="4"/>
  <c r="L85" i="4"/>
  <c r="K85" i="4"/>
  <c r="J85" i="4"/>
  <c r="I85" i="4"/>
  <c r="H85" i="4"/>
  <c r="G85" i="4"/>
  <c r="F85" i="4"/>
  <c r="E85" i="4"/>
  <c r="D85" i="4"/>
  <c r="C85" i="4"/>
  <c r="L84" i="4"/>
  <c r="K84" i="4"/>
  <c r="J84" i="4"/>
  <c r="I84" i="4"/>
  <c r="H84" i="4"/>
  <c r="G84" i="4"/>
  <c r="F84" i="4"/>
  <c r="E84" i="4"/>
  <c r="D84" i="4"/>
  <c r="C84" i="4"/>
  <c r="L83" i="4"/>
  <c r="K83" i="4"/>
  <c r="J83" i="4"/>
  <c r="I83" i="4"/>
  <c r="H83" i="4"/>
  <c r="G83" i="4"/>
  <c r="F83" i="4"/>
  <c r="E83" i="4"/>
  <c r="D83" i="4"/>
  <c r="C83" i="4"/>
  <c r="L82" i="4"/>
  <c r="K82" i="4"/>
  <c r="J82" i="4"/>
  <c r="I82" i="4"/>
  <c r="H82" i="4"/>
  <c r="G82" i="4"/>
  <c r="F82" i="4"/>
  <c r="E82" i="4"/>
  <c r="D82" i="4"/>
  <c r="C82" i="4"/>
  <c r="L81" i="4"/>
  <c r="K81" i="4"/>
  <c r="J81" i="4"/>
  <c r="I81" i="4"/>
  <c r="H81" i="4"/>
  <c r="G81" i="4"/>
  <c r="F81" i="4"/>
  <c r="E81" i="4"/>
  <c r="D81" i="4"/>
  <c r="C81" i="4"/>
  <c r="L80" i="4"/>
  <c r="K80" i="4"/>
  <c r="J80" i="4"/>
  <c r="I80" i="4"/>
  <c r="H80" i="4"/>
  <c r="G80" i="4"/>
  <c r="F80" i="4"/>
  <c r="E80" i="4"/>
  <c r="D80" i="4"/>
  <c r="C80" i="4"/>
  <c r="L79" i="4"/>
  <c r="K79" i="4"/>
  <c r="J79" i="4"/>
  <c r="I79" i="4"/>
  <c r="H79" i="4"/>
  <c r="G79" i="4"/>
  <c r="F79" i="4"/>
  <c r="E79" i="4"/>
  <c r="D79" i="4"/>
  <c r="C79" i="4"/>
  <c r="L78" i="4"/>
  <c r="K78" i="4"/>
  <c r="J78" i="4"/>
  <c r="I78" i="4"/>
  <c r="H78" i="4"/>
  <c r="G78" i="4"/>
  <c r="F78" i="4"/>
  <c r="E78" i="4"/>
  <c r="D78" i="4"/>
  <c r="C78" i="4"/>
  <c r="L77" i="4"/>
  <c r="K77" i="4"/>
  <c r="J77" i="4"/>
  <c r="I77" i="4"/>
  <c r="H77" i="4"/>
  <c r="G77" i="4"/>
  <c r="F77" i="4"/>
  <c r="E77" i="4"/>
  <c r="D77" i="4"/>
  <c r="C77" i="4"/>
  <c r="L76" i="4"/>
  <c r="K76" i="4"/>
  <c r="J76" i="4"/>
  <c r="I76" i="4"/>
  <c r="H76" i="4"/>
  <c r="G76" i="4"/>
  <c r="F76" i="4"/>
  <c r="E76" i="4"/>
  <c r="D76" i="4"/>
  <c r="C76" i="4"/>
  <c r="L75" i="4"/>
  <c r="K75" i="4"/>
  <c r="J75" i="4"/>
  <c r="I75" i="4"/>
  <c r="H75" i="4"/>
  <c r="G75" i="4"/>
  <c r="F75" i="4"/>
  <c r="E75" i="4"/>
  <c r="D75" i="4"/>
  <c r="C75" i="4"/>
  <c r="L74" i="4"/>
  <c r="K74" i="4"/>
  <c r="J74" i="4"/>
  <c r="I74" i="4"/>
  <c r="H74" i="4"/>
  <c r="G74" i="4"/>
  <c r="F74" i="4"/>
  <c r="E74" i="4"/>
  <c r="D74" i="4"/>
  <c r="C74" i="4"/>
  <c r="L73" i="4"/>
  <c r="K73" i="4"/>
  <c r="J73" i="4"/>
  <c r="I73" i="4"/>
  <c r="H73" i="4"/>
  <c r="G73" i="4"/>
  <c r="F73" i="4"/>
  <c r="E73" i="4"/>
  <c r="D73" i="4"/>
  <c r="C73" i="4"/>
  <c r="L72" i="4"/>
  <c r="K72" i="4"/>
  <c r="J72" i="4"/>
  <c r="I72" i="4"/>
  <c r="H72" i="4"/>
  <c r="G72" i="4"/>
  <c r="F72" i="4"/>
  <c r="E72" i="4"/>
  <c r="D72" i="4"/>
  <c r="C72" i="4"/>
  <c r="L71" i="4"/>
  <c r="K71" i="4"/>
  <c r="J71" i="4"/>
  <c r="I71" i="4"/>
  <c r="H71" i="4"/>
  <c r="G71" i="4"/>
  <c r="F71" i="4"/>
  <c r="E71" i="4"/>
  <c r="D71" i="4"/>
  <c r="C71" i="4"/>
  <c r="L70" i="4"/>
  <c r="K70" i="4"/>
  <c r="J70" i="4"/>
  <c r="I70" i="4"/>
  <c r="H70" i="4"/>
  <c r="G70" i="4"/>
  <c r="F70" i="4"/>
  <c r="E70" i="4"/>
  <c r="D70" i="4"/>
  <c r="C70" i="4"/>
  <c r="L69" i="4"/>
  <c r="K69" i="4"/>
  <c r="J69" i="4"/>
  <c r="I69" i="4"/>
  <c r="H69" i="4"/>
  <c r="G69" i="4"/>
  <c r="F69" i="4"/>
  <c r="E69" i="4"/>
  <c r="D69" i="4"/>
  <c r="C69" i="4"/>
  <c r="L68" i="4"/>
  <c r="K68" i="4"/>
  <c r="J68" i="4"/>
  <c r="I68" i="4"/>
  <c r="H68" i="4"/>
  <c r="G68" i="4"/>
  <c r="F68" i="4"/>
  <c r="E68" i="4"/>
  <c r="D68" i="4"/>
  <c r="C68" i="4"/>
  <c r="L67" i="4"/>
  <c r="K67" i="4"/>
  <c r="J67" i="4"/>
  <c r="I67" i="4"/>
  <c r="H67" i="4"/>
  <c r="G67" i="4"/>
  <c r="F67" i="4"/>
  <c r="E67" i="4"/>
  <c r="D67" i="4"/>
  <c r="C67" i="4"/>
  <c r="L66" i="4"/>
  <c r="K66" i="4"/>
  <c r="J66" i="4"/>
  <c r="I66" i="4"/>
  <c r="H66" i="4"/>
  <c r="G66" i="4"/>
  <c r="F66" i="4"/>
  <c r="E66" i="4"/>
  <c r="D66" i="4"/>
  <c r="C66" i="4"/>
  <c r="L65" i="4"/>
  <c r="K65" i="4"/>
  <c r="J65" i="4"/>
  <c r="I65" i="4"/>
  <c r="H65" i="4"/>
  <c r="G65" i="4"/>
  <c r="F65" i="4"/>
  <c r="E65" i="4"/>
  <c r="D65" i="4"/>
  <c r="C65" i="4"/>
  <c r="L64" i="4"/>
  <c r="K64" i="4"/>
  <c r="J64" i="4"/>
  <c r="I64" i="4"/>
  <c r="H64" i="4"/>
  <c r="G64" i="4"/>
  <c r="F64" i="4"/>
  <c r="E64" i="4"/>
  <c r="D64" i="4"/>
  <c r="C64" i="4"/>
  <c r="L63" i="4"/>
  <c r="K63" i="4"/>
  <c r="J63" i="4"/>
  <c r="I63" i="4"/>
  <c r="H63" i="4"/>
  <c r="G63" i="4"/>
  <c r="F63" i="4"/>
  <c r="E63" i="4"/>
  <c r="D63" i="4"/>
  <c r="C63" i="4"/>
  <c r="L62" i="4"/>
  <c r="K62" i="4"/>
  <c r="J62" i="4"/>
  <c r="I62" i="4"/>
  <c r="H62" i="4"/>
  <c r="G62" i="4"/>
  <c r="F62" i="4"/>
  <c r="E62" i="4"/>
  <c r="D62" i="4"/>
  <c r="C62" i="4"/>
  <c r="L61" i="4"/>
  <c r="K61" i="4"/>
  <c r="J61" i="4"/>
  <c r="I61" i="4"/>
  <c r="H61" i="4"/>
  <c r="G61" i="4"/>
  <c r="F61" i="4"/>
  <c r="E61" i="4"/>
  <c r="D61" i="4"/>
  <c r="C61" i="4"/>
  <c r="L60" i="4"/>
  <c r="K60" i="4"/>
  <c r="J60" i="4"/>
  <c r="I60" i="4"/>
  <c r="H60" i="4"/>
  <c r="G60" i="4"/>
  <c r="F60" i="4"/>
  <c r="E60" i="4"/>
  <c r="D60" i="4"/>
  <c r="C60" i="4"/>
  <c r="L59" i="4"/>
  <c r="K59" i="4"/>
  <c r="J59" i="4"/>
  <c r="I59" i="4"/>
  <c r="H59" i="4"/>
  <c r="G59" i="4"/>
  <c r="F59" i="4"/>
  <c r="E59" i="4"/>
  <c r="D59" i="4"/>
  <c r="C59" i="4"/>
  <c r="L58" i="4"/>
  <c r="K58" i="4"/>
  <c r="J58" i="4"/>
  <c r="I58" i="4"/>
  <c r="H58" i="4"/>
  <c r="G58" i="4"/>
  <c r="F58" i="4"/>
  <c r="E58" i="4"/>
  <c r="D58" i="4"/>
  <c r="C58" i="4"/>
  <c r="L57" i="4"/>
  <c r="K57" i="4"/>
  <c r="J57" i="4"/>
  <c r="I57" i="4"/>
  <c r="H57" i="4"/>
  <c r="G57" i="4"/>
  <c r="F57" i="4"/>
  <c r="E57" i="4"/>
  <c r="D57" i="4"/>
  <c r="C57" i="4"/>
  <c r="L56" i="4"/>
  <c r="K56" i="4"/>
  <c r="J56" i="4"/>
  <c r="I56" i="4"/>
  <c r="H56" i="4"/>
  <c r="G56" i="4"/>
  <c r="F56" i="4"/>
  <c r="E56" i="4"/>
  <c r="D56" i="4"/>
  <c r="C56" i="4"/>
  <c r="L55" i="4"/>
  <c r="K55" i="4"/>
  <c r="J55" i="4"/>
  <c r="I55" i="4"/>
  <c r="H55" i="4"/>
  <c r="G55" i="4"/>
  <c r="F55" i="4"/>
  <c r="E55" i="4"/>
  <c r="D55" i="4"/>
  <c r="C55" i="4"/>
  <c r="L54" i="4"/>
  <c r="K54" i="4"/>
  <c r="J54" i="4"/>
  <c r="I54" i="4"/>
  <c r="H54" i="4"/>
  <c r="G54" i="4"/>
  <c r="F54" i="4"/>
  <c r="E54" i="4"/>
  <c r="D54" i="4"/>
  <c r="C54" i="4"/>
  <c r="L53" i="4"/>
  <c r="K53" i="4"/>
  <c r="J53" i="4"/>
  <c r="I53" i="4"/>
  <c r="H53" i="4"/>
  <c r="G53" i="4"/>
  <c r="F53" i="4"/>
  <c r="E53" i="4"/>
  <c r="D53" i="4"/>
  <c r="C53" i="4"/>
  <c r="L52" i="4"/>
  <c r="K52" i="4"/>
  <c r="J52" i="4"/>
  <c r="I52" i="4"/>
  <c r="H52" i="4"/>
  <c r="G52" i="4"/>
  <c r="F52" i="4"/>
  <c r="E52" i="4"/>
  <c r="D52" i="4"/>
  <c r="C52" i="4"/>
  <c r="L51" i="4"/>
  <c r="K51" i="4"/>
  <c r="J51" i="4"/>
  <c r="I51" i="4"/>
  <c r="H51" i="4"/>
  <c r="G51" i="4"/>
  <c r="F51" i="4"/>
  <c r="E51" i="4"/>
  <c r="D51" i="4"/>
  <c r="C51" i="4"/>
  <c r="L50" i="4"/>
  <c r="K50" i="4"/>
  <c r="J50" i="4"/>
  <c r="I50" i="4"/>
  <c r="H50" i="4"/>
  <c r="G50" i="4"/>
  <c r="F50" i="4"/>
  <c r="E50" i="4"/>
  <c r="D50" i="4"/>
  <c r="C50" i="4"/>
  <c r="L49" i="4"/>
  <c r="K49" i="4"/>
  <c r="J49" i="4"/>
  <c r="I49" i="4"/>
  <c r="H49" i="4"/>
  <c r="G49" i="4"/>
  <c r="F49" i="4"/>
  <c r="E49" i="4"/>
  <c r="D49" i="4"/>
  <c r="C49" i="4"/>
  <c r="L48" i="4"/>
  <c r="K48" i="4"/>
  <c r="J48" i="4"/>
  <c r="I48" i="4"/>
  <c r="H48" i="4"/>
  <c r="G48" i="4"/>
  <c r="F48" i="4"/>
  <c r="E48" i="4"/>
  <c r="D48" i="4"/>
  <c r="C48" i="4"/>
  <c r="L47" i="4"/>
  <c r="K47" i="4"/>
  <c r="J47" i="4"/>
  <c r="I47" i="4"/>
  <c r="H47" i="4"/>
  <c r="G47" i="4"/>
  <c r="F47" i="4"/>
  <c r="E47" i="4"/>
  <c r="D47" i="4"/>
  <c r="C47" i="4"/>
  <c r="L46" i="4"/>
  <c r="K46" i="4"/>
  <c r="J46" i="4"/>
  <c r="I46" i="4"/>
  <c r="H46" i="4"/>
  <c r="G46" i="4"/>
  <c r="F46" i="4"/>
  <c r="E46" i="4"/>
  <c r="D46" i="4"/>
  <c r="C46" i="4"/>
  <c r="L45" i="4"/>
  <c r="K45" i="4"/>
  <c r="J45" i="4"/>
  <c r="I45" i="4"/>
  <c r="H45" i="4"/>
  <c r="G45" i="4"/>
  <c r="F45" i="4"/>
  <c r="E45" i="4"/>
  <c r="D45" i="4"/>
  <c r="C45" i="4"/>
  <c r="L44" i="4"/>
  <c r="K44" i="4"/>
  <c r="J44" i="4"/>
  <c r="I44" i="4"/>
  <c r="H44" i="4"/>
  <c r="G44" i="4"/>
  <c r="F44" i="4"/>
  <c r="E44" i="4"/>
  <c r="D44" i="4"/>
  <c r="C44" i="4"/>
  <c r="L43" i="4"/>
  <c r="K43" i="4"/>
  <c r="J43" i="4"/>
  <c r="I43" i="4"/>
  <c r="H43" i="4"/>
  <c r="G43" i="4"/>
  <c r="F43" i="4"/>
  <c r="E43" i="4"/>
  <c r="D43" i="4"/>
  <c r="C43" i="4"/>
  <c r="L42" i="4"/>
  <c r="K42" i="4"/>
  <c r="J42" i="4"/>
  <c r="I42" i="4"/>
  <c r="H42" i="4"/>
  <c r="G42" i="4"/>
  <c r="F42" i="4"/>
  <c r="E42" i="4"/>
  <c r="D42" i="4"/>
  <c r="C42" i="4"/>
  <c r="L41" i="4"/>
  <c r="K41" i="4"/>
  <c r="J41" i="4"/>
  <c r="I41" i="4"/>
  <c r="H41" i="4"/>
  <c r="G41" i="4"/>
  <c r="F41" i="4"/>
  <c r="E41" i="4"/>
  <c r="D41" i="4"/>
  <c r="C41" i="4"/>
  <c r="L40" i="4"/>
  <c r="K40" i="4"/>
  <c r="J40" i="4"/>
  <c r="I40" i="4"/>
  <c r="H40" i="4"/>
  <c r="G40" i="4"/>
  <c r="F40" i="4"/>
  <c r="E40" i="4"/>
  <c r="D40" i="4"/>
  <c r="C40" i="4"/>
  <c r="L39" i="4"/>
  <c r="K39" i="4"/>
  <c r="J39" i="4"/>
  <c r="I39" i="4"/>
  <c r="H39" i="4"/>
  <c r="G39" i="4"/>
  <c r="F39" i="4"/>
  <c r="E39" i="4"/>
  <c r="D39" i="4"/>
  <c r="C39" i="4"/>
  <c r="L38" i="4"/>
  <c r="K38" i="4"/>
  <c r="J38" i="4"/>
  <c r="I38" i="4"/>
  <c r="H38" i="4"/>
  <c r="G38" i="4"/>
  <c r="F38" i="4"/>
  <c r="E38" i="4"/>
  <c r="D38" i="4"/>
  <c r="C38" i="4"/>
  <c r="L37" i="4"/>
  <c r="K37" i="4"/>
  <c r="J37" i="4"/>
  <c r="I37" i="4"/>
  <c r="H37" i="4"/>
  <c r="G37" i="4"/>
  <c r="F37" i="4"/>
  <c r="E37" i="4"/>
  <c r="D37" i="4"/>
  <c r="C37" i="4"/>
  <c r="L36" i="4"/>
  <c r="K36" i="4"/>
  <c r="J36" i="4"/>
  <c r="I36" i="4"/>
  <c r="H36" i="4"/>
  <c r="G36" i="4"/>
  <c r="F36" i="4"/>
  <c r="E36" i="4"/>
  <c r="D36" i="4"/>
  <c r="C36" i="4"/>
  <c r="L35" i="4"/>
  <c r="K35" i="4"/>
  <c r="J35" i="4"/>
  <c r="I35" i="4"/>
  <c r="H35" i="4"/>
  <c r="G35" i="4"/>
  <c r="F35" i="4"/>
  <c r="E35" i="4"/>
  <c r="D35" i="4"/>
  <c r="C35" i="4"/>
  <c r="L34" i="4"/>
  <c r="K34" i="4"/>
  <c r="J34" i="4"/>
  <c r="I34" i="4"/>
  <c r="H34" i="4"/>
  <c r="G34" i="4"/>
  <c r="F34" i="4"/>
  <c r="E34" i="4"/>
  <c r="D34" i="4"/>
  <c r="C34" i="4"/>
  <c r="L33" i="4"/>
  <c r="K33" i="4"/>
  <c r="J33" i="4"/>
  <c r="I33" i="4"/>
  <c r="H33" i="4"/>
  <c r="G33" i="4"/>
  <c r="F33" i="4"/>
  <c r="E33" i="4"/>
  <c r="D33" i="4"/>
  <c r="C33" i="4"/>
  <c r="L32" i="4"/>
  <c r="K32" i="4"/>
  <c r="J32" i="4"/>
  <c r="I32" i="4"/>
  <c r="H32" i="4"/>
  <c r="G32" i="4"/>
  <c r="F32" i="4"/>
  <c r="E32" i="4"/>
  <c r="D32" i="4"/>
  <c r="C32" i="4"/>
  <c r="L31" i="4"/>
  <c r="K31" i="4"/>
  <c r="J31" i="4"/>
  <c r="I31" i="4"/>
  <c r="H31" i="4"/>
  <c r="G31" i="4"/>
  <c r="F31" i="4"/>
  <c r="E31" i="4"/>
  <c r="D31" i="4"/>
  <c r="C31" i="4"/>
  <c r="L30" i="4"/>
  <c r="K30" i="4"/>
  <c r="J30" i="4"/>
  <c r="I30" i="4"/>
  <c r="H30" i="4"/>
  <c r="G30" i="4"/>
  <c r="F30" i="4"/>
  <c r="E30" i="4"/>
  <c r="D30" i="4"/>
  <c r="C30" i="4"/>
  <c r="L29" i="4"/>
  <c r="K29" i="4"/>
  <c r="J29" i="4"/>
  <c r="I29" i="4"/>
  <c r="H29" i="4"/>
  <c r="G29" i="4"/>
  <c r="F29" i="4"/>
  <c r="E29" i="4"/>
  <c r="D29" i="4"/>
  <c r="C29" i="4"/>
  <c r="L28" i="4"/>
  <c r="K28" i="4"/>
  <c r="J28" i="4"/>
  <c r="I28" i="4"/>
  <c r="H28" i="4"/>
  <c r="G28" i="4"/>
  <c r="F28" i="4"/>
  <c r="E28" i="4"/>
  <c r="D28" i="4"/>
  <c r="C28" i="4"/>
  <c r="L27" i="4"/>
  <c r="K27" i="4"/>
  <c r="J27" i="4"/>
  <c r="I27" i="4"/>
  <c r="H27" i="4"/>
  <c r="G27" i="4"/>
  <c r="F27" i="4"/>
  <c r="E27" i="4"/>
  <c r="D27" i="4"/>
  <c r="C27" i="4"/>
  <c r="L26" i="4"/>
  <c r="K26" i="4"/>
  <c r="J26" i="4"/>
  <c r="I26" i="4"/>
  <c r="H26" i="4"/>
  <c r="G26" i="4"/>
  <c r="F26" i="4"/>
  <c r="E26" i="4"/>
  <c r="D26" i="4"/>
  <c r="C26" i="4"/>
  <c r="L25" i="4"/>
  <c r="K25" i="4"/>
  <c r="J25" i="4"/>
  <c r="I25" i="4"/>
  <c r="H25" i="4"/>
  <c r="G25" i="4"/>
  <c r="F25" i="4"/>
  <c r="E25" i="4"/>
  <c r="D25" i="4"/>
  <c r="C25" i="4"/>
  <c r="L24" i="4"/>
  <c r="K24" i="4"/>
  <c r="J24" i="4"/>
  <c r="I24" i="4"/>
  <c r="H24" i="4"/>
  <c r="G24" i="4"/>
  <c r="F24" i="4"/>
  <c r="E24" i="4"/>
  <c r="D24" i="4"/>
  <c r="C24" i="4"/>
  <c r="L23" i="4"/>
  <c r="K23" i="4"/>
  <c r="J23" i="4"/>
  <c r="I23" i="4"/>
  <c r="H23" i="4"/>
  <c r="G23" i="4"/>
  <c r="F23" i="4"/>
  <c r="E23" i="4"/>
  <c r="D23" i="4"/>
  <c r="C23" i="4"/>
  <c r="L22" i="4"/>
  <c r="K22" i="4"/>
  <c r="J22" i="4"/>
  <c r="I22" i="4"/>
  <c r="H22" i="4"/>
  <c r="G22" i="4"/>
  <c r="F22" i="4"/>
  <c r="E22" i="4"/>
  <c r="D22" i="4"/>
  <c r="C22" i="4"/>
  <c r="L21" i="4"/>
  <c r="K21" i="4"/>
  <c r="J21" i="4"/>
  <c r="I21" i="4"/>
  <c r="H21" i="4"/>
  <c r="G21" i="4"/>
  <c r="F21" i="4"/>
  <c r="E21" i="4"/>
  <c r="D21" i="4"/>
  <c r="C21" i="4"/>
  <c r="L20" i="4"/>
  <c r="K20" i="4"/>
  <c r="J20" i="4"/>
  <c r="I20" i="4"/>
  <c r="H20" i="4"/>
  <c r="G20" i="4"/>
  <c r="F20" i="4"/>
  <c r="E20" i="4"/>
  <c r="D20" i="4"/>
  <c r="C20" i="4"/>
  <c r="L19" i="4"/>
  <c r="K19" i="4"/>
  <c r="J19" i="4"/>
  <c r="I19" i="4"/>
  <c r="H19" i="4"/>
  <c r="G19" i="4"/>
  <c r="F19" i="4"/>
  <c r="E19" i="4"/>
  <c r="D19" i="4"/>
  <c r="C19" i="4"/>
  <c r="L18" i="4"/>
  <c r="K18" i="4"/>
  <c r="J18" i="4"/>
  <c r="I18" i="4"/>
  <c r="H18" i="4"/>
  <c r="G18" i="4"/>
  <c r="F18" i="4"/>
  <c r="E18" i="4"/>
  <c r="D18" i="4"/>
  <c r="C18" i="4"/>
  <c r="L17" i="4"/>
  <c r="K17" i="4"/>
  <c r="J17" i="4"/>
  <c r="I17" i="4"/>
  <c r="H17" i="4"/>
  <c r="G17" i="4"/>
  <c r="F17" i="4"/>
  <c r="E17" i="4"/>
  <c r="D17" i="4"/>
  <c r="C17" i="4"/>
  <c r="L16" i="4"/>
  <c r="K16" i="4"/>
  <c r="J16" i="4"/>
  <c r="I16" i="4"/>
  <c r="H16" i="4"/>
  <c r="G16" i="4"/>
  <c r="F16" i="4"/>
  <c r="E16" i="4"/>
  <c r="D16" i="4"/>
  <c r="C16" i="4"/>
  <c r="L15" i="4"/>
  <c r="K15" i="4"/>
  <c r="J15" i="4"/>
  <c r="I15" i="4"/>
  <c r="H15" i="4"/>
  <c r="G15" i="4"/>
  <c r="F15" i="4"/>
  <c r="E15" i="4"/>
  <c r="D15" i="4"/>
  <c r="C15" i="4"/>
  <c r="L14" i="4"/>
  <c r="K14" i="4"/>
  <c r="J14" i="4"/>
  <c r="I14" i="4"/>
  <c r="H14" i="4"/>
  <c r="G14" i="4"/>
  <c r="F14" i="4"/>
  <c r="E14" i="4"/>
  <c r="D14" i="4"/>
  <c r="C14" i="4"/>
  <c r="L13" i="4"/>
  <c r="K13" i="4"/>
  <c r="J13" i="4"/>
  <c r="I13" i="4"/>
  <c r="H13" i="4"/>
  <c r="G13" i="4"/>
  <c r="F13" i="4"/>
  <c r="E13" i="4"/>
  <c r="D13" i="4"/>
  <c r="C13" i="4"/>
  <c r="L12" i="4"/>
  <c r="K12" i="4"/>
  <c r="J12" i="4"/>
  <c r="I12" i="4"/>
  <c r="H12" i="4"/>
  <c r="G12" i="4"/>
  <c r="F12" i="4"/>
  <c r="E12" i="4"/>
  <c r="D12" i="4"/>
  <c r="C12" i="4"/>
  <c r="L11" i="4"/>
  <c r="K11" i="4"/>
  <c r="J11" i="4"/>
  <c r="I11" i="4"/>
  <c r="H11" i="4"/>
  <c r="G11" i="4"/>
  <c r="F11" i="4"/>
  <c r="E11" i="4"/>
  <c r="D11" i="4"/>
  <c r="C11" i="4"/>
  <c r="L10" i="4"/>
  <c r="K10" i="4"/>
  <c r="J10" i="4"/>
  <c r="I10" i="4"/>
  <c r="H10" i="4"/>
  <c r="G10" i="4"/>
  <c r="F10" i="4"/>
  <c r="E10" i="4"/>
  <c r="D10" i="4"/>
  <c r="C10" i="4"/>
  <c r="L9" i="4"/>
  <c r="K9" i="4"/>
  <c r="J9" i="4"/>
  <c r="I9" i="4"/>
  <c r="H9" i="4"/>
  <c r="G9" i="4"/>
  <c r="F9" i="4"/>
  <c r="E9" i="4"/>
  <c r="D9" i="4"/>
  <c r="C9" i="4"/>
  <c r="L8" i="4"/>
  <c r="K8" i="4"/>
  <c r="J8" i="4"/>
  <c r="I8" i="4"/>
  <c r="H8" i="4"/>
  <c r="G8" i="4"/>
  <c r="F8" i="4"/>
  <c r="E8" i="4"/>
  <c r="D8" i="4"/>
  <c r="C8" i="4"/>
  <c r="L7" i="4"/>
  <c r="K7" i="4"/>
  <c r="J7" i="4"/>
  <c r="I7" i="4"/>
  <c r="H7" i="4"/>
  <c r="G7" i="4"/>
  <c r="F7" i="4"/>
  <c r="E7" i="4"/>
  <c r="D7" i="4"/>
  <c r="C7" i="4"/>
  <c r="L6" i="4"/>
  <c r="K6" i="4"/>
  <c r="J6" i="4"/>
  <c r="I6" i="4"/>
  <c r="H6" i="4"/>
  <c r="G6" i="4"/>
  <c r="F6" i="4"/>
  <c r="E6" i="4"/>
  <c r="D6" i="4"/>
  <c r="C6" i="4"/>
  <c r="L5" i="4"/>
  <c r="K5" i="4"/>
  <c r="J5" i="4"/>
  <c r="I5" i="4"/>
  <c r="H5" i="4"/>
  <c r="G5" i="4"/>
  <c r="F5" i="4"/>
  <c r="E5" i="4"/>
  <c r="D5" i="4"/>
  <c r="C5" i="4"/>
  <c r="L4" i="4"/>
  <c r="K4" i="4"/>
  <c r="J4" i="4"/>
  <c r="I4" i="4"/>
  <c r="H4" i="4"/>
  <c r="G4" i="4"/>
  <c r="F4" i="4"/>
  <c r="E4" i="4"/>
  <c r="D4" i="4"/>
  <c r="C4" i="4"/>
  <c r="L3" i="4"/>
  <c r="K3" i="4"/>
  <c r="J3" i="4"/>
  <c r="I3" i="4"/>
  <c r="H3" i="4"/>
  <c r="G3" i="4"/>
  <c r="F3" i="4"/>
  <c r="E3" i="4"/>
  <c r="D3" i="4"/>
  <c r="C3" i="4"/>
  <c r="L2" i="4"/>
  <c r="K2" i="4"/>
  <c r="J2" i="4"/>
  <c r="I2" i="4"/>
  <c r="H2" i="4"/>
  <c r="G2" i="4"/>
  <c r="F2" i="4"/>
  <c r="E2" i="4"/>
  <c r="D2" i="4"/>
  <c r="C2" i="4"/>
  <c r="L32" i="3"/>
  <c r="K32" i="3"/>
  <c r="J32" i="3"/>
  <c r="I32" i="3"/>
  <c r="H32" i="3"/>
  <c r="G32" i="3"/>
  <c r="F32" i="3"/>
  <c r="E32" i="3"/>
  <c r="D32" i="3"/>
  <c r="L22" i="3"/>
  <c r="K22" i="3"/>
  <c r="J22" i="3"/>
  <c r="I11" i="17" s="1"/>
  <c r="I22" i="3"/>
  <c r="H22" i="3"/>
  <c r="G11" i="17" s="1"/>
  <c r="G22" i="3"/>
  <c r="F22" i="3"/>
  <c r="E22" i="3"/>
  <c r="D11" i="17" s="1"/>
  <c r="D22" i="3"/>
  <c r="L12" i="3"/>
  <c r="K12" i="3"/>
  <c r="J12" i="3"/>
  <c r="I12" i="3"/>
  <c r="H12" i="3"/>
  <c r="G12" i="3"/>
  <c r="F12" i="3"/>
  <c r="E12" i="3"/>
  <c r="D12" i="3"/>
  <c r="L31" i="3"/>
  <c r="K31" i="3"/>
  <c r="J31" i="3"/>
  <c r="I31" i="3"/>
  <c r="H31" i="3"/>
  <c r="G31" i="3"/>
  <c r="F31" i="3"/>
  <c r="E31" i="3"/>
  <c r="D31" i="3"/>
  <c r="L21" i="3"/>
  <c r="K21" i="3"/>
  <c r="J10" i="17" s="1"/>
  <c r="J21" i="3"/>
  <c r="I21" i="3"/>
  <c r="H21" i="3"/>
  <c r="G10" i="17" s="1"/>
  <c r="G21" i="3"/>
  <c r="F21" i="3"/>
  <c r="E10" i="17" s="1"/>
  <c r="E21" i="3"/>
  <c r="D10" i="17" s="1"/>
  <c r="D21" i="3"/>
  <c r="L11" i="3"/>
  <c r="K11" i="3"/>
  <c r="J11" i="3"/>
  <c r="I11" i="3"/>
  <c r="H11" i="3"/>
  <c r="G11" i="3"/>
  <c r="F11" i="3"/>
  <c r="E11" i="3"/>
  <c r="D11" i="3"/>
  <c r="L30" i="3"/>
  <c r="K30" i="3"/>
  <c r="J30" i="3"/>
  <c r="I30" i="3"/>
  <c r="H30" i="3"/>
  <c r="G30" i="3"/>
  <c r="F30" i="3"/>
  <c r="E30" i="3"/>
  <c r="D30" i="3"/>
  <c r="L20" i="3"/>
  <c r="K20" i="3"/>
  <c r="J9" i="17" s="1"/>
  <c r="J17" i="16" s="1"/>
  <c r="J17" i="23" s="1"/>
  <c r="J66" i="23" s="1"/>
  <c r="J91" i="23" s="1"/>
  <c r="J20" i="3"/>
  <c r="I20" i="3"/>
  <c r="H9" i="17" s="1"/>
  <c r="H17" i="16" s="1"/>
  <c r="H17" i="23" s="1"/>
  <c r="H66" i="23" s="1"/>
  <c r="H91" i="23" s="1"/>
  <c r="H20" i="3"/>
  <c r="G9" i="17" s="1"/>
  <c r="G17" i="16" s="1"/>
  <c r="G17" i="23" s="1"/>
  <c r="G66" i="23" s="1"/>
  <c r="G91" i="23" s="1"/>
  <c r="G20" i="3"/>
  <c r="F20" i="3"/>
  <c r="E9" i="17" s="1"/>
  <c r="E17" i="16" s="1"/>
  <c r="E17" i="23" s="1"/>
  <c r="E66" i="23" s="1"/>
  <c r="E91" i="23" s="1"/>
  <c r="E20" i="3"/>
  <c r="D20" i="3"/>
  <c r="L10" i="3"/>
  <c r="K10" i="3"/>
  <c r="J10" i="3"/>
  <c r="I10" i="3"/>
  <c r="H10" i="3"/>
  <c r="G10" i="3"/>
  <c r="F10" i="3"/>
  <c r="E10" i="3"/>
  <c r="D10" i="3"/>
  <c r="L29" i="3"/>
  <c r="K29" i="3"/>
  <c r="J29" i="3"/>
  <c r="I29" i="3"/>
  <c r="H29" i="3"/>
  <c r="G29" i="3"/>
  <c r="F29" i="3"/>
  <c r="E29" i="3"/>
  <c r="D29" i="3"/>
  <c r="L19" i="3"/>
  <c r="K19" i="3"/>
  <c r="J8" i="17" s="1"/>
  <c r="J19" i="3"/>
  <c r="I19" i="3"/>
  <c r="H8" i="17" s="1"/>
  <c r="H19" i="3"/>
  <c r="G19" i="3"/>
  <c r="F19" i="3"/>
  <c r="E8" i="17" s="1"/>
  <c r="E19" i="3"/>
  <c r="D19" i="3"/>
  <c r="C8" i="17" s="1"/>
  <c r="L9" i="3"/>
  <c r="K9" i="3"/>
  <c r="J9" i="3"/>
  <c r="I9" i="3"/>
  <c r="H9" i="3"/>
  <c r="G9" i="3"/>
  <c r="F9" i="3"/>
  <c r="E9" i="3"/>
  <c r="D9" i="3"/>
  <c r="L28" i="3"/>
  <c r="K28" i="3"/>
  <c r="J28" i="3"/>
  <c r="I28" i="3"/>
  <c r="H28" i="3"/>
  <c r="G28" i="3"/>
  <c r="F28" i="3"/>
  <c r="E28" i="3"/>
  <c r="D28" i="3"/>
  <c r="L18" i="3"/>
  <c r="K18" i="3"/>
  <c r="J18" i="3"/>
  <c r="I18" i="3"/>
  <c r="H7" i="17" s="1"/>
  <c r="H12" i="16" s="1"/>
  <c r="H12" i="23" s="1"/>
  <c r="H61" i="23" s="1"/>
  <c r="H86" i="23" s="1"/>
  <c r="H18" i="3"/>
  <c r="G18" i="3"/>
  <c r="F7" i="17" s="1"/>
  <c r="F12" i="16" s="1"/>
  <c r="F12" i="23" s="1"/>
  <c r="F61" i="23" s="1"/>
  <c r="F86" i="23" s="1"/>
  <c r="F18" i="3"/>
  <c r="E7" i="17" s="1"/>
  <c r="E12" i="16" s="1"/>
  <c r="E12" i="23" s="1"/>
  <c r="E61" i="23" s="1"/>
  <c r="E86" i="23" s="1"/>
  <c r="E18" i="3"/>
  <c r="D18" i="3"/>
  <c r="C7" i="17" s="1"/>
  <c r="L8" i="3"/>
  <c r="K8" i="3"/>
  <c r="J8" i="3"/>
  <c r="I8" i="3"/>
  <c r="H8" i="3"/>
  <c r="G8" i="3"/>
  <c r="F8" i="3"/>
  <c r="E8" i="3"/>
  <c r="D8" i="3"/>
  <c r="L27" i="3"/>
  <c r="K27" i="3"/>
  <c r="J27" i="3"/>
  <c r="I27" i="3"/>
  <c r="H27" i="3"/>
  <c r="G27" i="3"/>
  <c r="F27" i="3"/>
  <c r="E27" i="3"/>
  <c r="D27" i="3"/>
  <c r="L17" i="3"/>
  <c r="K17" i="3"/>
  <c r="J17" i="3"/>
  <c r="I6" i="17" s="1"/>
  <c r="I10" i="16" s="1"/>
  <c r="I10" i="23" s="1"/>
  <c r="I59" i="23" s="1"/>
  <c r="I84" i="23" s="1"/>
  <c r="I17" i="3"/>
  <c r="H6" i="17" s="1"/>
  <c r="H10" i="16" s="1"/>
  <c r="H10" i="23" s="1"/>
  <c r="H59" i="23" s="1"/>
  <c r="H84" i="23" s="1"/>
  <c r="H17" i="3"/>
  <c r="G17" i="3"/>
  <c r="F6" i="17" s="1"/>
  <c r="F10" i="16" s="1"/>
  <c r="F10" i="23" s="1"/>
  <c r="F59" i="23" s="1"/>
  <c r="F84" i="23" s="1"/>
  <c r="F17" i="3"/>
  <c r="E17" i="3"/>
  <c r="D17" i="3"/>
  <c r="C6" i="17" s="1"/>
  <c r="L7" i="3"/>
  <c r="K7" i="3"/>
  <c r="J7" i="3"/>
  <c r="I7" i="3"/>
  <c r="H7" i="3"/>
  <c r="G7" i="3"/>
  <c r="F7" i="3"/>
  <c r="E7" i="3"/>
  <c r="D7" i="3"/>
  <c r="L26" i="3"/>
  <c r="K26" i="3"/>
  <c r="J26" i="3"/>
  <c r="I26" i="3"/>
  <c r="H26" i="3"/>
  <c r="G26" i="3"/>
  <c r="F26" i="3"/>
  <c r="E26" i="3"/>
  <c r="D26" i="3"/>
  <c r="L16" i="3"/>
  <c r="K16" i="3"/>
  <c r="J16" i="3"/>
  <c r="I5" i="17" s="1"/>
  <c r="I16" i="16" s="1"/>
  <c r="I16" i="23" s="1"/>
  <c r="I65" i="23" s="1"/>
  <c r="I90" i="23" s="1"/>
  <c r="I16" i="3"/>
  <c r="H16" i="3"/>
  <c r="G16" i="3"/>
  <c r="F5" i="17" s="1"/>
  <c r="F16" i="16" s="1"/>
  <c r="F16" i="23" s="1"/>
  <c r="F65" i="23" s="1"/>
  <c r="F90" i="23" s="1"/>
  <c r="F16" i="3"/>
  <c r="E16" i="3"/>
  <c r="D5" i="17" s="1"/>
  <c r="D16" i="16" s="1"/>
  <c r="D16" i="23" s="1"/>
  <c r="D65" i="23" s="1"/>
  <c r="D16" i="3"/>
  <c r="C5" i="17" s="1"/>
  <c r="L6" i="3"/>
  <c r="K6" i="3"/>
  <c r="J6" i="3"/>
  <c r="I6" i="3"/>
  <c r="H6" i="3"/>
  <c r="G6" i="3"/>
  <c r="F6" i="3"/>
  <c r="E6" i="3"/>
  <c r="D6" i="3"/>
  <c r="L25" i="3"/>
  <c r="K25" i="3"/>
  <c r="J25" i="3"/>
  <c r="I25" i="3"/>
  <c r="H25" i="3"/>
  <c r="G25" i="3"/>
  <c r="F25" i="3"/>
  <c r="E25" i="3"/>
  <c r="D25" i="3"/>
  <c r="L15" i="3"/>
  <c r="K15" i="3"/>
  <c r="J15" i="3"/>
  <c r="I4" i="17" s="1"/>
  <c r="I15" i="16" s="1"/>
  <c r="I15" i="23" s="1"/>
  <c r="I64" i="23" s="1"/>
  <c r="I89" i="23" s="1"/>
  <c r="I15" i="3"/>
  <c r="H15" i="3"/>
  <c r="G4" i="17" s="1"/>
  <c r="G15" i="16" s="1"/>
  <c r="G15" i="23" s="1"/>
  <c r="G64" i="23" s="1"/>
  <c r="G89" i="23" s="1"/>
  <c r="G15" i="3"/>
  <c r="F4" i="17" s="1"/>
  <c r="F15" i="16" s="1"/>
  <c r="F15" i="23" s="1"/>
  <c r="F64" i="23" s="1"/>
  <c r="F89" i="23" s="1"/>
  <c r="F15" i="3"/>
  <c r="E15" i="3"/>
  <c r="D4" i="17" s="1"/>
  <c r="D15" i="16" s="1"/>
  <c r="D15" i="23" s="1"/>
  <c r="D64" i="23" s="1"/>
  <c r="D15" i="3"/>
  <c r="L5" i="3"/>
  <c r="K5" i="3"/>
  <c r="J5" i="3"/>
  <c r="I5" i="3"/>
  <c r="H5" i="3"/>
  <c r="G5" i="3"/>
  <c r="F5" i="3"/>
  <c r="E5" i="3"/>
  <c r="D5" i="3"/>
  <c r="L24" i="3"/>
  <c r="K24" i="3"/>
  <c r="J24" i="3"/>
  <c r="I24" i="3"/>
  <c r="H24" i="3"/>
  <c r="G24" i="3"/>
  <c r="F24" i="3"/>
  <c r="E24" i="3"/>
  <c r="D24" i="3"/>
  <c r="L14" i="3"/>
  <c r="K14" i="3"/>
  <c r="J14" i="3"/>
  <c r="I3" i="17" s="1"/>
  <c r="I20" i="16" s="1"/>
  <c r="I20" i="23" s="1"/>
  <c r="I69" i="23" s="1"/>
  <c r="I94" i="23" s="1"/>
  <c r="I14" i="3"/>
  <c r="H14" i="3"/>
  <c r="G3" i="17" s="1"/>
  <c r="G20" i="16" s="1"/>
  <c r="G20" i="23" s="1"/>
  <c r="G69" i="23" s="1"/>
  <c r="G94" i="23" s="1"/>
  <c r="G14" i="3"/>
  <c r="F14" i="3"/>
  <c r="E14" i="3"/>
  <c r="D3" i="17" s="1"/>
  <c r="D20" i="16" s="1"/>
  <c r="D20" i="23" s="1"/>
  <c r="D69" i="23" s="1"/>
  <c r="D14" i="3"/>
  <c r="C3" i="17" s="1"/>
  <c r="L4" i="3"/>
  <c r="K4" i="3"/>
  <c r="J4" i="3"/>
  <c r="I4" i="3"/>
  <c r="H4" i="3"/>
  <c r="G4" i="3"/>
  <c r="F4" i="3"/>
  <c r="E4" i="3"/>
  <c r="D4" i="3"/>
  <c r="L23" i="3"/>
  <c r="K23" i="3"/>
  <c r="J23" i="3"/>
  <c r="I23" i="3"/>
  <c r="H23" i="3"/>
  <c r="G23" i="3"/>
  <c r="F23" i="3"/>
  <c r="E23" i="3"/>
  <c r="D23" i="3"/>
  <c r="L13" i="3"/>
  <c r="K13" i="3"/>
  <c r="J13" i="3"/>
  <c r="I13" i="3"/>
  <c r="H13" i="3"/>
  <c r="G13" i="3"/>
  <c r="F13" i="3"/>
  <c r="E13" i="3"/>
  <c r="D13" i="3"/>
  <c r="L3" i="3"/>
  <c r="K3" i="3"/>
  <c r="J3" i="3"/>
  <c r="I3" i="3"/>
  <c r="H3" i="3"/>
  <c r="G3" i="3"/>
  <c r="F3" i="3"/>
  <c r="E3" i="3"/>
  <c r="D3" i="3"/>
  <c r="V11" i="2"/>
  <c r="U11" i="2"/>
  <c r="T11" i="2"/>
  <c r="S11" i="2"/>
  <c r="R11" i="2"/>
  <c r="Q11" i="2"/>
  <c r="P11" i="2"/>
  <c r="O11" i="2"/>
  <c r="N11" i="2"/>
  <c r="M11" i="2"/>
  <c r="L11" i="2"/>
  <c r="K11" i="2"/>
  <c r="J11" i="2"/>
  <c r="I11" i="2"/>
  <c r="H11" i="2"/>
  <c r="G11" i="2"/>
  <c r="F11" i="2"/>
  <c r="E11" i="2"/>
  <c r="D11" i="2"/>
  <c r="C11" i="2"/>
  <c r="B11" i="2"/>
  <c r="V10" i="2"/>
  <c r="U10" i="2"/>
  <c r="T10" i="2"/>
  <c r="S10" i="2"/>
  <c r="R10" i="2"/>
  <c r="Q10" i="2"/>
  <c r="P10" i="2"/>
  <c r="O10" i="2"/>
  <c r="N10" i="2"/>
  <c r="M10" i="2"/>
  <c r="L10" i="2"/>
  <c r="K10" i="2"/>
  <c r="J10" i="2"/>
  <c r="I10" i="2"/>
  <c r="H10" i="2"/>
  <c r="G10" i="2"/>
  <c r="F10" i="2"/>
  <c r="E10" i="2"/>
  <c r="D10" i="2"/>
  <c r="C10" i="2"/>
  <c r="B10" i="2"/>
  <c r="V9" i="2"/>
  <c r="U9" i="2"/>
  <c r="T9" i="2"/>
  <c r="S9" i="2"/>
  <c r="R9" i="2"/>
  <c r="Q9" i="2"/>
  <c r="P9" i="2"/>
  <c r="O9" i="2"/>
  <c r="N9" i="2"/>
  <c r="M9" i="2"/>
  <c r="L9" i="2"/>
  <c r="K9" i="2"/>
  <c r="J9" i="2"/>
  <c r="I9" i="2"/>
  <c r="H9" i="2"/>
  <c r="G9" i="2"/>
  <c r="F9" i="2"/>
  <c r="E9" i="2"/>
  <c r="D9" i="2"/>
  <c r="C9" i="2"/>
  <c r="B9" i="2"/>
  <c r="V8" i="2"/>
  <c r="U8" i="2"/>
  <c r="T8" i="2"/>
  <c r="S8" i="2"/>
  <c r="R8" i="2"/>
  <c r="Q8" i="2"/>
  <c r="P8" i="2"/>
  <c r="O8" i="2"/>
  <c r="N8" i="2"/>
  <c r="M8" i="2"/>
  <c r="L8" i="2"/>
  <c r="K8" i="2"/>
  <c r="J8" i="2"/>
  <c r="I8" i="2"/>
  <c r="H8" i="2"/>
  <c r="G8" i="2"/>
  <c r="F8" i="2"/>
  <c r="E8" i="2"/>
  <c r="D8" i="2"/>
  <c r="C8" i="2"/>
  <c r="B8" i="2"/>
  <c r="V7" i="2"/>
  <c r="U7" i="2"/>
  <c r="T7" i="2"/>
  <c r="S7" i="2"/>
  <c r="R7" i="2"/>
  <c r="Q7" i="2"/>
  <c r="P7" i="2"/>
  <c r="O7" i="2"/>
  <c r="N7" i="2"/>
  <c r="M7" i="2"/>
  <c r="L7" i="2"/>
  <c r="K7" i="2"/>
  <c r="J7" i="2"/>
  <c r="I7" i="2"/>
  <c r="H7" i="2"/>
  <c r="G7" i="2"/>
  <c r="F7" i="2"/>
  <c r="E7" i="2"/>
  <c r="D7" i="2"/>
  <c r="C7" i="2"/>
  <c r="B7" i="2"/>
  <c r="V6" i="2"/>
  <c r="U6" i="2"/>
  <c r="T6" i="2"/>
  <c r="S6" i="2"/>
  <c r="R6" i="2"/>
  <c r="Q6" i="2"/>
  <c r="P6" i="2"/>
  <c r="O6" i="2"/>
  <c r="N6" i="2"/>
  <c r="M6" i="2"/>
  <c r="L6" i="2"/>
  <c r="K6" i="2"/>
  <c r="J6" i="2"/>
  <c r="I6" i="2"/>
  <c r="H6" i="2"/>
  <c r="G6" i="2"/>
  <c r="F6" i="2"/>
  <c r="E6" i="2"/>
  <c r="D6" i="2"/>
  <c r="C6" i="2"/>
  <c r="B6" i="2"/>
  <c r="V5" i="2"/>
  <c r="U5" i="2"/>
  <c r="T5" i="2"/>
  <c r="S5" i="2"/>
  <c r="R5" i="2"/>
  <c r="Q5" i="2"/>
  <c r="P5" i="2"/>
  <c r="O5" i="2"/>
  <c r="N5" i="2"/>
  <c r="M5" i="2"/>
  <c r="L5" i="2"/>
  <c r="K5" i="2"/>
  <c r="J5" i="2"/>
  <c r="I5" i="2"/>
  <c r="H5" i="2"/>
  <c r="G5" i="2"/>
  <c r="F5" i="2"/>
  <c r="E5" i="2"/>
  <c r="D5" i="2"/>
  <c r="C5" i="2"/>
  <c r="B5" i="2"/>
  <c r="V4" i="2"/>
  <c r="U4" i="2"/>
  <c r="T4" i="2"/>
  <c r="S4" i="2"/>
  <c r="R4" i="2"/>
  <c r="Q4" i="2"/>
  <c r="P4" i="2"/>
  <c r="O4" i="2"/>
  <c r="N4" i="2"/>
  <c r="M4" i="2"/>
  <c r="L4" i="2"/>
  <c r="K4" i="2"/>
  <c r="J4" i="2"/>
  <c r="I4" i="2"/>
  <c r="H4" i="2"/>
  <c r="G4" i="2"/>
  <c r="F4" i="2"/>
  <c r="E4" i="2"/>
  <c r="D4" i="2"/>
  <c r="C4" i="2"/>
  <c r="B4" i="2"/>
  <c r="V3" i="2"/>
  <c r="U3" i="2"/>
  <c r="T3" i="2"/>
  <c r="S3" i="2"/>
  <c r="R3" i="2"/>
  <c r="Q3" i="2"/>
  <c r="P3" i="2"/>
  <c r="O3" i="2"/>
  <c r="N3" i="2"/>
  <c r="M3" i="2"/>
  <c r="L3" i="2"/>
  <c r="K3" i="2"/>
  <c r="J3" i="2"/>
  <c r="I3" i="2"/>
  <c r="H3" i="2"/>
  <c r="G3" i="2"/>
  <c r="F3" i="2"/>
  <c r="E3" i="2"/>
  <c r="D3" i="2"/>
  <c r="C3" i="2"/>
  <c r="B3" i="2"/>
  <c r="V2" i="2"/>
  <c r="U2" i="2"/>
  <c r="T2" i="2"/>
  <c r="S2" i="2"/>
  <c r="R2" i="2"/>
  <c r="Q2" i="2"/>
  <c r="P2" i="2"/>
  <c r="O2" i="2"/>
  <c r="N2" i="2"/>
  <c r="M2" i="2"/>
  <c r="L2" i="2"/>
  <c r="K2" i="2"/>
  <c r="J2" i="2"/>
  <c r="I2" i="2"/>
  <c r="H2" i="2"/>
  <c r="G2" i="2"/>
  <c r="F2" i="2"/>
  <c r="E2" i="2"/>
  <c r="D2" i="2"/>
  <c r="C2" i="2"/>
  <c r="B2" i="2"/>
  <c r="G2" i="14" l="1"/>
  <c r="G2" i="10"/>
  <c r="G2" i="11"/>
  <c r="F2" i="17"/>
  <c r="D3" i="14"/>
  <c r="D20" i="15" s="1"/>
  <c r="D3" i="10"/>
  <c r="D3" i="11"/>
  <c r="D20" i="13" s="1"/>
  <c r="D20" i="18" s="1"/>
  <c r="D69" i="18" s="1"/>
  <c r="I4" i="14"/>
  <c r="I15" i="15" s="1"/>
  <c r="I4" i="10"/>
  <c r="I4" i="11"/>
  <c r="I15" i="13" s="1"/>
  <c r="I15" i="18" s="1"/>
  <c r="I64" i="18" s="1"/>
  <c r="I89" i="18" s="1"/>
  <c r="W14" i="3"/>
  <c r="K3" i="17"/>
  <c r="K20" i="16" s="1"/>
  <c r="K20" i="23" s="1"/>
  <c r="K69" i="23" s="1"/>
  <c r="K94" i="23" s="1"/>
  <c r="N14" i="3"/>
  <c r="C2" i="14"/>
  <c r="C2" i="10"/>
  <c r="C2" i="11"/>
  <c r="W3" i="3"/>
  <c r="L39" i="3"/>
  <c r="N3" i="3"/>
  <c r="K2" i="14"/>
  <c r="K2" i="10"/>
  <c r="K2" i="11"/>
  <c r="J2" i="17"/>
  <c r="H3" i="14"/>
  <c r="H20" i="15" s="1"/>
  <c r="H3" i="10"/>
  <c r="H3" i="11"/>
  <c r="H20" i="13" s="1"/>
  <c r="H20" i="18" s="1"/>
  <c r="H69" i="18" s="1"/>
  <c r="H94" i="18" s="1"/>
  <c r="E4" i="14"/>
  <c r="E15" i="15" s="1"/>
  <c r="E4" i="11"/>
  <c r="E15" i="13" s="1"/>
  <c r="E15" i="18" s="1"/>
  <c r="E64" i="18" s="1"/>
  <c r="E4" i="10"/>
  <c r="D89" i="23"/>
  <c r="D113" i="23"/>
  <c r="W25" i="3"/>
  <c r="N25" i="3"/>
  <c r="J5" i="14"/>
  <c r="J16" i="15" s="1"/>
  <c r="J5" i="11"/>
  <c r="J16" i="13" s="1"/>
  <c r="J16" i="18" s="1"/>
  <c r="J65" i="18" s="1"/>
  <c r="J90" i="18" s="1"/>
  <c r="J5" i="10"/>
  <c r="G6" i="14"/>
  <c r="G10" i="15" s="1"/>
  <c r="G6" i="11"/>
  <c r="G10" i="13" s="1"/>
  <c r="G10" i="18" s="1"/>
  <c r="G59" i="18" s="1"/>
  <c r="G84" i="18" s="1"/>
  <c r="G6" i="10"/>
  <c r="D7" i="14"/>
  <c r="D12" i="15" s="1"/>
  <c r="D7" i="10"/>
  <c r="D7" i="11"/>
  <c r="D12" i="13" s="1"/>
  <c r="D12" i="18" s="1"/>
  <c r="D61" i="18" s="1"/>
  <c r="W18" i="3"/>
  <c r="K7" i="17"/>
  <c r="K12" i="16" s="1"/>
  <c r="K12" i="23" s="1"/>
  <c r="K61" i="23" s="1"/>
  <c r="K86" i="23" s="1"/>
  <c r="N18" i="3"/>
  <c r="I8" i="14"/>
  <c r="I8" i="10"/>
  <c r="I8" i="11"/>
  <c r="F9" i="14"/>
  <c r="F17" i="15" s="1"/>
  <c r="F9" i="10"/>
  <c r="F9" i="11"/>
  <c r="F17" i="13" s="1"/>
  <c r="F17" i="18" s="1"/>
  <c r="F66" i="18" s="1"/>
  <c r="F91" i="18" s="1"/>
  <c r="C10" i="14"/>
  <c r="C10" i="10"/>
  <c r="C10" i="11"/>
  <c r="W11" i="3"/>
  <c r="N11" i="3"/>
  <c r="K10" i="14"/>
  <c r="K10" i="10"/>
  <c r="K10" i="11"/>
  <c r="J11" i="16"/>
  <c r="J11" i="23" s="1"/>
  <c r="J60" i="23" s="1"/>
  <c r="J85" i="23" s="1"/>
  <c r="J14" i="16"/>
  <c r="J14" i="23" s="1"/>
  <c r="J63" i="23" s="1"/>
  <c r="J88" i="23" s="1"/>
  <c r="H11" i="14"/>
  <c r="H11" i="11"/>
  <c r="H11" i="10"/>
  <c r="G3" i="16"/>
  <c r="G3" i="23" s="1"/>
  <c r="G52" i="23" s="1"/>
  <c r="G77" i="23" s="1"/>
  <c r="G9" i="16"/>
  <c r="G9" i="23" s="1"/>
  <c r="G58" i="23" s="1"/>
  <c r="G83" i="23" s="1"/>
  <c r="G5" i="16"/>
  <c r="G5" i="23" s="1"/>
  <c r="G54" i="23" s="1"/>
  <c r="G79" i="23" s="1"/>
  <c r="G21" i="16"/>
  <c r="G21" i="23" s="1"/>
  <c r="G70" i="23" s="1"/>
  <c r="G95" i="23" s="1"/>
  <c r="G4" i="16"/>
  <c r="G4" i="23" s="1"/>
  <c r="G53" i="23" s="1"/>
  <c r="G78" i="23" s="1"/>
  <c r="G13" i="16"/>
  <c r="G13" i="23" s="1"/>
  <c r="G62" i="23" s="1"/>
  <c r="G87" i="23" s="1"/>
  <c r="G22" i="16"/>
  <c r="G22" i="23" s="1"/>
  <c r="G71" i="23" s="1"/>
  <c r="G96" i="23" s="1"/>
  <c r="G8" i="16"/>
  <c r="G8" i="23" s="1"/>
  <c r="G57" i="23" s="1"/>
  <c r="G82" i="23" s="1"/>
  <c r="G7" i="16"/>
  <c r="G7" i="23" s="1"/>
  <c r="G56" i="23" s="1"/>
  <c r="G81" i="23" s="1"/>
  <c r="G6" i="16"/>
  <c r="G6" i="23" s="1"/>
  <c r="G55" i="23" s="1"/>
  <c r="G80" i="23" s="1"/>
  <c r="B9" i="14"/>
  <c r="B9" i="11"/>
  <c r="B2" i="17"/>
  <c r="B4" i="17"/>
  <c r="D2" i="14"/>
  <c r="D2" i="10"/>
  <c r="D2" i="11"/>
  <c r="C2" i="17"/>
  <c r="W13" i="3"/>
  <c r="L40" i="3"/>
  <c r="N13" i="3"/>
  <c r="K2" i="17"/>
  <c r="I3" i="14"/>
  <c r="I20" i="15" s="1"/>
  <c r="I3" i="10"/>
  <c r="I3" i="11"/>
  <c r="I20" i="13" s="1"/>
  <c r="I20" i="18" s="1"/>
  <c r="I69" i="18" s="1"/>
  <c r="I94" i="18" s="1"/>
  <c r="H3" i="17"/>
  <c r="H20" i="16" s="1"/>
  <c r="H20" i="23" s="1"/>
  <c r="H69" i="23" s="1"/>
  <c r="H94" i="23" s="1"/>
  <c r="F4" i="14"/>
  <c r="F15" i="15" s="1"/>
  <c r="F4" i="10"/>
  <c r="F4" i="11"/>
  <c r="F15" i="13" s="1"/>
  <c r="F15" i="18" s="1"/>
  <c r="F64" i="18" s="1"/>
  <c r="F89" i="18" s="1"/>
  <c r="E4" i="17"/>
  <c r="E15" i="16" s="1"/>
  <c r="E15" i="23" s="1"/>
  <c r="E64" i="23" s="1"/>
  <c r="E89" i="23" s="1"/>
  <c r="E2" i="14"/>
  <c r="E2" i="10"/>
  <c r="E2" i="11"/>
  <c r="D2" i="17"/>
  <c r="W23" i="3"/>
  <c r="N23" i="3"/>
  <c r="J3" i="14"/>
  <c r="J20" i="15" s="1"/>
  <c r="J3" i="10"/>
  <c r="J3" i="11"/>
  <c r="J20" i="13" s="1"/>
  <c r="J20" i="18" s="1"/>
  <c r="J69" i="18" s="1"/>
  <c r="J94" i="18" s="1"/>
  <c r="G4" i="14"/>
  <c r="G15" i="15" s="1"/>
  <c r="G4" i="10"/>
  <c r="G4" i="11"/>
  <c r="G15" i="13" s="1"/>
  <c r="G15" i="18" s="1"/>
  <c r="G64" i="18" s="1"/>
  <c r="G89" i="18" s="1"/>
  <c r="D5" i="14"/>
  <c r="D16" i="15" s="1"/>
  <c r="D5" i="10"/>
  <c r="D5" i="11"/>
  <c r="D16" i="13" s="1"/>
  <c r="D16" i="18" s="1"/>
  <c r="D65" i="18" s="1"/>
  <c r="W16" i="3"/>
  <c r="K5" i="17"/>
  <c r="K16" i="16" s="1"/>
  <c r="K16" i="23" s="1"/>
  <c r="K65" i="23" s="1"/>
  <c r="K90" i="23" s="1"/>
  <c r="N16" i="3"/>
  <c r="I6" i="14"/>
  <c r="I10" i="15" s="1"/>
  <c r="I6" i="11"/>
  <c r="I10" i="13" s="1"/>
  <c r="I10" i="18" s="1"/>
  <c r="I59" i="18" s="1"/>
  <c r="I84" i="18" s="1"/>
  <c r="I6" i="10"/>
  <c r="F7" i="14"/>
  <c r="F12" i="15" s="1"/>
  <c r="F7" i="10"/>
  <c r="F7" i="11"/>
  <c r="F12" i="13" s="1"/>
  <c r="F12" i="18" s="1"/>
  <c r="F61" i="18" s="1"/>
  <c r="F86" i="18" s="1"/>
  <c r="C8" i="14"/>
  <c r="C8" i="11"/>
  <c r="C8" i="10"/>
  <c r="W9" i="3"/>
  <c r="N9" i="3"/>
  <c r="K8" i="14"/>
  <c r="K8" i="11"/>
  <c r="K8" i="10"/>
  <c r="H9" i="14"/>
  <c r="H17" i="15" s="1"/>
  <c r="H9" i="10"/>
  <c r="H9" i="11"/>
  <c r="H17" i="13" s="1"/>
  <c r="H17" i="18" s="1"/>
  <c r="H66" i="18" s="1"/>
  <c r="H91" i="18" s="1"/>
  <c r="E10" i="14"/>
  <c r="E10" i="10"/>
  <c r="E10" i="11"/>
  <c r="D11" i="16"/>
  <c r="D11" i="23" s="1"/>
  <c r="D60" i="23" s="1"/>
  <c r="D14" i="16"/>
  <c r="D14" i="23" s="1"/>
  <c r="D63" i="23" s="1"/>
  <c r="W31" i="3"/>
  <c r="N31" i="3"/>
  <c r="J11" i="14"/>
  <c r="J11" i="10"/>
  <c r="J11" i="11"/>
  <c r="I13" i="16"/>
  <c r="I13" i="23" s="1"/>
  <c r="I62" i="23" s="1"/>
  <c r="I87" i="23" s="1"/>
  <c r="I21" i="16"/>
  <c r="I21" i="23" s="1"/>
  <c r="I70" i="23" s="1"/>
  <c r="I95" i="23" s="1"/>
  <c r="I22" i="16"/>
  <c r="I22" i="23" s="1"/>
  <c r="I71" i="23" s="1"/>
  <c r="I96" i="23" s="1"/>
  <c r="I8" i="16"/>
  <c r="I8" i="23" s="1"/>
  <c r="I57" i="23" s="1"/>
  <c r="I82" i="23" s="1"/>
  <c r="I4" i="16"/>
  <c r="I4" i="23" s="1"/>
  <c r="I53" i="23" s="1"/>
  <c r="I78" i="23" s="1"/>
  <c r="I5" i="16"/>
  <c r="I5" i="23" s="1"/>
  <c r="I54" i="23" s="1"/>
  <c r="I79" i="23" s="1"/>
  <c r="I9" i="16"/>
  <c r="I9" i="23" s="1"/>
  <c r="I58" i="23" s="1"/>
  <c r="I83" i="23" s="1"/>
  <c r="I3" i="16"/>
  <c r="I3" i="23" s="1"/>
  <c r="I52" i="23" s="1"/>
  <c r="I77" i="23" s="1"/>
  <c r="I6" i="16"/>
  <c r="I6" i="23" s="1"/>
  <c r="I55" i="23" s="1"/>
  <c r="I80" i="23" s="1"/>
  <c r="I7" i="16"/>
  <c r="I7" i="23" s="1"/>
  <c r="I56" i="23" s="1"/>
  <c r="I81" i="23" s="1"/>
  <c r="B7" i="14"/>
  <c r="B7" i="11"/>
  <c r="C40" i="3"/>
  <c r="L41" i="3" s="1"/>
  <c r="M23" i="3"/>
  <c r="M25" i="3"/>
  <c r="F2" i="14"/>
  <c r="F2" i="10"/>
  <c r="F2" i="11"/>
  <c r="E2" i="17"/>
  <c r="C3" i="14"/>
  <c r="C3" i="10"/>
  <c r="C3" i="11"/>
  <c r="W4" i="3"/>
  <c r="N4" i="3"/>
  <c r="K3" i="14"/>
  <c r="K20" i="15" s="1"/>
  <c r="K3" i="10"/>
  <c r="K3" i="11"/>
  <c r="K20" i="13" s="1"/>
  <c r="K20" i="18" s="1"/>
  <c r="K69" i="18" s="1"/>
  <c r="K94" i="18" s="1"/>
  <c r="J3" i="17"/>
  <c r="J20" i="16" s="1"/>
  <c r="J20" i="23" s="1"/>
  <c r="J69" i="23" s="1"/>
  <c r="J94" i="23" s="1"/>
  <c r="H4" i="14"/>
  <c r="H15" i="15" s="1"/>
  <c r="H4" i="11"/>
  <c r="H15" i="13" s="1"/>
  <c r="H15" i="18" s="1"/>
  <c r="H64" i="18" s="1"/>
  <c r="H4" i="10"/>
  <c r="E5" i="14"/>
  <c r="E16" i="15" s="1"/>
  <c r="E5" i="10"/>
  <c r="E5" i="11"/>
  <c r="E16" i="13" s="1"/>
  <c r="E16" i="18" s="1"/>
  <c r="E65" i="18" s="1"/>
  <c r="E90" i="18" s="1"/>
  <c r="D90" i="23"/>
  <c r="D114" i="23"/>
  <c r="G2" i="17"/>
  <c r="D94" i="23"/>
  <c r="D118" i="23"/>
  <c r="W24" i="3"/>
  <c r="N24" i="3"/>
  <c r="J4" i="14"/>
  <c r="J15" i="15" s="1"/>
  <c r="J4" i="10"/>
  <c r="J4" i="11"/>
  <c r="J15" i="13" s="1"/>
  <c r="J15" i="18" s="1"/>
  <c r="J64" i="18" s="1"/>
  <c r="D6" i="14"/>
  <c r="D10" i="15" s="1"/>
  <c r="D6" i="10"/>
  <c r="D6" i="11"/>
  <c r="D10" i="13" s="1"/>
  <c r="D10" i="18" s="1"/>
  <c r="D59" i="18" s="1"/>
  <c r="W17" i="3"/>
  <c r="K6" i="17"/>
  <c r="K10" i="16" s="1"/>
  <c r="K10" i="23" s="1"/>
  <c r="K59" i="23" s="1"/>
  <c r="K84" i="23" s="1"/>
  <c r="N17" i="3"/>
  <c r="I7" i="14"/>
  <c r="I12" i="15" s="1"/>
  <c r="I7" i="10"/>
  <c r="I7" i="11"/>
  <c r="I12" i="13" s="1"/>
  <c r="I12" i="18" s="1"/>
  <c r="I61" i="18" s="1"/>
  <c r="I86" i="18" s="1"/>
  <c r="C9" i="14"/>
  <c r="C9" i="11"/>
  <c r="C9" i="10"/>
  <c r="W10" i="3"/>
  <c r="N10" i="3"/>
  <c r="K9" i="14"/>
  <c r="K17" i="15" s="1"/>
  <c r="K9" i="11"/>
  <c r="K17" i="13" s="1"/>
  <c r="K17" i="18" s="1"/>
  <c r="K66" i="18" s="1"/>
  <c r="K91" i="18" s="1"/>
  <c r="K9" i="10"/>
  <c r="H10" i="14"/>
  <c r="H10" i="10"/>
  <c r="H10" i="11"/>
  <c r="G14" i="16"/>
  <c r="G14" i="23" s="1"/>
  <c r="G63" i="23" s="1"/>
  <c r="G88" i="23" s="1"/>
  <c r="G11" i="16"/>
  <c r="G11" i="23" s="1"/>
  <c r="G60" i="23" s="1"/>
  <c r="G85" i="23" s="1"/>
  <c r="E11" i="14"/>
  <c r="E11" i="11"/>
  <c r="E11" i="10"/>
  <c r="D21" i="16"/>
  <c r="D21" i="23" s="1"/>
  <c r="D70" i="23" s="1"/>
  <c r="D13" i="16"/>
  <c r="D13" i="23" s="1"/>
  <c r="D62" i="23" s="1"/>
  <c r="D9" i="16"/>
  <c r="D9" i="23" s="1"/>
  <c r="D58" i="23" s="1"/>
  <c r="D4" i="16"/>
  <c r="D4" i="23" s="1"/>
  <c r="D53" i="23" s="1"/>
  <c r="D8" i="16"/>
  <c r="D8" i="23" s="1"/>
  <c r="D57" i="23" s="1"/>
  <c r="D7" i="16"/>
  <c r="D7" i="23" s="1"/>
  <c r="D56" i="23" s="1"/>
  <c r="D22" i="16"/>
  <c r="D22" i="23" s="1"/>
  <c r="D71" i="23" s="1"/>
  <c r="D6" i="16"/>
  <c r="D6" i="23" s="1"/>
  <c r="D55" i="23" s="1"/>
  <c r="D3" i="16"/>
  <c r="D3" i="23" s="1"/>
  <c r="D52" i="23" s="1"/>
  <c r="D5" i="16"/>
  <c r="D5" i="23" s="1"/>
  <c r="D54" i="23" s="1"/>
  <c r="W32" i="3"/>
  <c r="N32" i="3"/>
  <c r="B4" i="14"/>
  <c r="B4" i="11"/>
  <c r="I2" i="14"/>
  <c r="I2" i="11"/>
  <c r="I2" i="10"/>
  <c r="H2" i="17"/>
  <c r="F3" i="14"/>
  <c r="F20" i="15" s="1"/>
  <c r="F3" i="11"/>
  <c r="F20" i="13" s="1"/>
  <c r="F20" i="18" s="1"/>
  <c r="F69" i="18" s="1"/>
  <c r="F94" i="18" s="1"/>
  <c r="F3" i="10"/>
  <c r="E3" i="17"/>
  <c r="E20" i="16" s="1"/>
  <c r="E20" i="23" s="1"/>
  <c r="E69" i="23" s="1"/>
  <c r="E94" i="23" s="1"/>
  <c r="C4" i="14"/>
  <c r="C4" i="11"/>
  <c r="C4" i="10"/>
  <c r="H2" i="14"/>
  <c r="H2" i="11"/>
  <c r="H2" i="10"/>
  <c r="E3" i="14"/>
  <c r="E20" i="15" s="1"/>
  <c r="E3" i="11"/>
  <c r="E20" i="13" s="1"/>
  <c r="E20" i="18" s="1"/>
  <c r="E69" i="18" s="1"/>
  <c r="E94" i="18" s="1"/>
  <c r="E3" i="10"/>
  <c r="G5" i="14"/>
  <c r="G16" i="15" s="1"/>
  <c r="G5" i="10"/>
  <c r="G5" i="11"/>
  <c r="G16" i="13" s="1"/>
  <c r="G16" i="18" s="1"/>
  <c r="G65" i="18" s="1"/>
  <c r="G90" i="18" s="1"/>
  <c r="F8" i="14"/>
  <c r="F8" i="11"/>
  <c r="F8" i="10"/>
  <c r="J2" i="14"/>
  <c r="J2" i="10"/>
  <c r="J2" i="11"/>
  <c r="I2" i="17"/>
  <c r="G3" i="14"/>
  <c r="G20" i="15" s="1"/>
  <c r="G3" i="11"/>
  <c r="G20" i="13" s="1"/>
  <c r="G20" i="18" s="1"/>
  <c r="G69" i="18" s="1"/>
  <c r="G94" i="18" s="1"/>
  <c r="G3" i="10"/>
  <c r="F3" i="17"/>
  <c r="F20" i="16" s="1"/>
  <c r="F20" i="23" s="1"/>
  <c r="F69" i="23" s="1"/>
  <c r="F94" i="23" s="1"/>
  <c r="D4" i="14"/>
  <c r="D15" i="15" s="1"/>
  <c r="D4" i="11"/>
  <c r="D15" i="13" s="1"/>
  <c r="D15" i="18" s="1"/>
  <c r="D64" i="18" s="1"/>
  <c r="D4" i="10"/>
  <c r="C4" i="17"/>
  <c r="W15" i="3"/>
  <c r="K4" i="17"/>
  <c r="K15" i="16" s="1"/>
  <c r="K15" i="23" s="1"/>
  <c r="K64" i="23" s="1"/>
  <c r="K89" i="23" s="1"/>
  <c r="N15" i="3"/>
  <c r="I5" i="14"/>
  <c r="I16" i="15" s="1"/>
  <c r="I5" i="10"/>
  <c r="I5" i="11"/>
  <c r="I16" i="13" s="1"/>
  <c r="I16" i="18" s="1"/>
  <c r="I65" i="18" s="1"/>
  <c r="I90" i="18" s="1"/>
  <c r="H5" i="17"/>
  <c r="H16" i="16" s="1"/>
  <c r="H16" i="23" s="1"/>
  <c r="H65" i="23" s="1"/>
  <c r="H90" i="23" s="1"/>
  <c r="F6" i="14"/>
  <c r="F10" i="15" s="1"/>
  <c r="F6" i="10"/>
  <c r="F6" i="11"/>
  <c r="F10" i="13" s="1"/>
  <c r="F10" i="18" s="1"/>
  <c r="F59" i="18" s="1"/>
  <c r="F84" i="18" s="1"/>
  <c r="E6" i="17"/>
  <c r="E10" i="16" s="1"/>
  <c r="E10" i="23" s="1"/>
  <c r="E59" i="23" s="1"/>
  <c r="E84" i="23" s="1"/>
  <c r="C7" i="14"/>
  <c r="C7" i="10"/>
  <c r="C7" i="11"/>
  <c r="W8" i="3"/>
  <c r="N8" i="3"/>
  <c r="K7" i="14"/>
  <c r="K12" i="15" s="1"/>
  <c r="K7" i="10"/>
  <c r="K7" i="11"/>
  <c r="K12" i="13" s="1"/>
  <c r="K12" i="18" s="1"/>
  <c r="K61" i="18" s="1"/>
  <c r="K86" i="18" s="1"/>
  <c r="J7" i="17"/>
  <c r="J12" i="16" s="1"/>
  <c r="J12" i="23" s="1"/>
  <c r="J61" i="23" s="1"/>
  <c r="J86" i="23" s="1"/>
  <c r="H8" i="14"/>
  <c r="H8" i="10"/>
  <c r="H8" i="11"/>
  <c r="G8" i="17"/>
  <c r="E9" i="14"/>
  <c r="E17" i="15" s="1"/>
  <c r="E9" i="10"/>
  <c r="E9" i="11"/>
  <c r="E17" i="13" s="1"/>
  <c r="E17" i="18" s="1"/>
  <c r="E66" i="18" s="1"/>
  <c r="E91" i="18" s="1"/>
  <c r="D9" i="17"/>
  <c r="D17" i="16" s="1"/>
  <c r="D17" i="23" s="1"/>
  <c r="D66" i="23" s="1"/>
  <c r="W30" i="3"/>
  <c r="N30" i="3"/>
  <c r="J10" i="14"/>
  <c r="J10" i="11"/>
  <c r="J10" i="10"/>
  <c r="I10" i="17"/>
  <c r="G11" i="14"/>
  <c r="G11" i="11"/>
  <c r="G11" i="10"/>
  <c r="F11" i="17"/>
  <c r="B10" i="14"/>
  <c r="B10" i="11"/>
  <c r="B2" i="14"/>
  <c r="B2" i="11"/>
  <c r="M28" i="3"/>
  <c r="W5" i="3"/>
  <c r="N5" i="3"/>
  <c r="K4" i="14"/>
  <c r="K15" i="15" s="1"/>
  <c r="K4" i="11"/>
  <c r="K15" i="13" s="1"/>
  <c r="K15" i="18" s="1"/>
  <c r="K64" i="18" s="1"/>
  <c r="K89" i="18" s="1"/>
  <c r="K4" i="10"/>
  <c r="J4" i="17"/>
  <c r="J15" i="16" s="1"/>
  <c r="J15" i="23" s="1"/>
  <c r="J64" i="23" s="1"/>
  <c r="J89" i="23" s="1"/>
  <c r="H5" i="14"/>
  <c r="H16" i="15" s="1"/>
  <c r="H5" i="10"/>
  <c r="H5" i="11"/>
  <c r="H16" i="13" s="1"/>
  <c r="H16" i="18" s="1"/>
  <c r="H65" i="18" s="1"/>
  <c r="H90" i="18" s="1"/>
  <c r="G5" i="17"/>
  <c r="G16" i="16" s="1"/>
  <c r="G16" i="23" s="1"/>
  <c r="G65" i="23" s="1"/>
  <c r="G90" i="23" s="1"/>
  <c r="E6" i="14"/>
  <c r="E10" i="15" s="1"/>
  <c r="E6" i="10"/>
  <c r="E6" i="11"/>
  <c r="E10" i="13" s="1"/>
  <c r="E10" i="18" s="1"/>
  <c r="E59" i="18" s="1"/>
  <c r="E84" i="18" s="1"/>
  <c r="D6" i="17"/>
  <c r="D10" i="16" s="1"/>
  <c r="D10" i="23" s="1"/>
  <c r="D59" i="23" s="1"/>
  <c r="W27" i="3"/>
  <c r="N27" i="3"/>
  <c r="J7" i="14"/>
  <c r="J12" i="15" s="1"/>
  <c r="J7" i="10"/>
  <c r="J7" i="11"/>
  <c r="J12" i="13" s="1"/>
  <c r="J12" i="18" s="1"/>
  <c r="J61" i="18" s="1"/>
  <c r="J86" i="18" s="1"/>
  <c r="I7" i="17"/>
  <c r="I12" i="16" s="1"/>
  <c r="I12" i="23" s="1"/>
  <c r="I61" i="23" s="1"/>
  <c r="I86" i="23" s="1"/>
  <c r="G8" i="14"/>
  <c r="G8" i="10"/>
  <c r="G8" i="11"/>
  <c r="F8" i="17"/>
  <c r="D9" i="14"/>
  <c r="D17" i="15" s="1"/>
  <c r="D9" i="11"/>
  <c r="D17" i="13" s="1"/>
  <c r="D17" i="18" s="1"/>
  <c r="D66" i="18" s="1"/>
  <c r="D9" i="10"/>
  <c r="C9" i="17"/>
  <c r="W20" i="3"/>
  <c r="K9" i="17"/>
  <c r="K17" i="16" s="1"/>
  <c r="K17" i="23" s="1"/>
  <c r="K66" i="23" s="1"/>
  <c r="K91" i="23" s="1"/>
  <c r="N20" i="3"/>
  <c r="I10" i="14"/>
  <c r="I10" i="11"/>
  <c r="I10" i="10"/>
  <c r="H10" i="17"/>
  <c r="F11" i="14"/>
  <c r="F11" i="10"/>
  <c r="F11" i="11"/>
  <c r="E11" i="17"/>
  <c r="B11" i="14"/>
  <c r="B11" i="11"/>
  <c r="B3" i="14"/>
  <c r="B3" i="11"/>
  <c r="B6" i="17"/>
  <c r="M29" i="3"/>
  <c r="C5" i="14"/>
  <c r="C5" i="11"/>
  <c r="C5" i="10"/>
  <c r="W6" i="3"/>
  <c r="N6" i="3"/>
  <c r="K5" i="14"/>
  <c r="K16" i="15" s="1"/>
  <c r="K5" i="11"/>
  <c r="K16" i="13" s="1"/>
  <c r="K16" i="18" s="1"/>
  <c r="K65" i="18" s="1"/>
  <c r="K90" i="18" s="1"/>
  <c r="K5" i="10"/>
  <c r="J5" i="17"/>
  <c r="J16" i="16" s="1"/>
  <c r="J16" i="23" s="1"/>
  <c r="J65" i="23" s="1"/>
  <c r="J90" i="23" s="1"/>
  <c r="H6" i="14"/>
  <c r="H10" i="15" s="1"/>
  <c r="H6" i="10"/>
  <c r="H6" i="11"/>
  <c r="H10" i="13" s="1"/>
  <c r="H10" i="18" s="1"/>
  <c r="H59" i="18" s="1"/>
  <c r="H84" i="18" s="1"/>
  <c r="G6" i="17"/>
  <c r="G10" i="16" s="1"/>
  <c r="G10" i="23" s="1"/>
  <c r="G59" i="23" s="1"/>
  <c r="G84" i="23" s="1"/>
  <c r="E7" i="14"/>
  <c r="E12" i="15" s="1"/>
  <c r="E7" i="11"/>
  <c r="E12" i="13" s="1"/>
  <c r="E12" i="18" s="1"/>
  <c r="E61" i="18" s="1"/>
  <c r="E86" i="18" s="1"/>
  <c r="E7" i="10"/>
  <c r="D7" i="17"/>
  <c r="D12" i="16" s="1"/>
  <c r="D12" i="23" s="1"/>
  <c r="D61" i="23" s="1"/>
  <c r="W28" i="3"/>
  <c r="N28" i="3"/>
  <c r="J8" i="14"/>
  <c r="J8" i="10"/>
  <c r="J8" i="11"/>
  <c r="I8" i="17"/>
  <c r="G9" i="14"/>
  <c r="G17" i="15" s="1"/>
  <c r="G9" i="10"/>
  <c r="G9" i="11"/>
  <c r="G17" i="13" s="1"/>
  <c r="G17" i="18" s="1"/>
  <c r="G66" i="18" s="1"/>
  <c r="G91" i="18" s="1"/>
  <c r="F9" i="17"/>
  <c r="F17" i="16" s="1"/>
  <c r="F17" i="23" s="1"/>
  <c r="F66" i="23" s="1"/>
  <c r="F91" i="23" s="1"/>
  <c r="D10" i="14"/>
  <c r="D10" i="10"/>
  <c r="D10" i="11"/>
  <c r="C10" i="17"/>
  <c r="W21" i="3"/>
  <c r="K10" i="17"/>
  <c r="N21" i="3"/>
  <c r="I11" i="14"/>
  <c r="I11" i="10"/>
  <c r="I11" i="11"/>
  <c r="H11" i="17"/>
  <c r="B8" i="14"/>
  <c r="B8" i="11"/>
  <c r="M26" i="3"/>
  <c r="W26" i="3"/>
  <c r="N26" i="3"/>
  <c r="J6" i="14"/>
  <c r="J10" i="15" s="1"/>
  <c r="J6" i="11"/>
  <c r="J10" i="13" s="1"/>
  <c r="J10" i="18" s="1"/>
  <c r="J59" i="18" s="1"/>
  <c r="J84" i="18" s="1"/>
  <c r="J6" i="10"/>
  <c r="G7" i="14"/>
  <c r="G12" i="15" s="1"/>
  <c r="G7" i="11"/>
  <c r="G12" i="13" s="1"/>
  <c r="G12" i="18" s="1"/>
  <c r="G61" i="18" s="1"/>
  <c r="G86" i="18" s="1"/>
  <c r="G7" i="10"/>
  <c r="D8" i="14"/>
  <c r="D8" i="10"/>
  <c r="D8" i="11"/>
  <c r="W19" i="3"/>
  <c r="K8" i="17"/>
  <c r="N19" i="3"/>
  <c r="I9" i="14"/>
  <c r="I17" i="15" s="1"/>
  <c r="I9" i="11"/>
  <c r="I17" i="13" s="1"/>
  <c r="I17" i="18" s="1"/>
  <c r="I66" i="18" s="1"/>
  <c r="I91" i="18" s="1"/>
  <c r="I9" i="10"/>
  <c r="F10" i="14"/>
  <c r="F10" i="10"/>
  <c r="F10" i="11"/>
  <c r="E11" i="16"/>
  <c r="E11" i="23" s="1"/>
  <c r="E60" i="23" s="1"/>
  <c r="E85" i="23" s="1"/>
  <c r="E14" i="16"/>
  <c r="E14" i="23" s="1"/>
  <c r="E63" i="23" s="1"/>
  <c r="E88" i="23" s="1"/>
  <c r="C11" i="14"/>
  <c r="C11" i="10"/>
  <c r="C11" i="11"/>
  <c r="W12" i="3"/>
  <c r="N12" i="3"/>
  <c r="K11" i="14"/>
  <c r="K11" i="10"/>
  <c r="K11" i="11"/>
  <c r="B6" i="14"/>
  <c r="B6" i="11"/>
  <c r="B9" i="17"/>
  <c r="M32" i="3"/>
  <c r="M24" i="3"/>
  <c r="H4" i="17"/>
  <c r="H15" i="16" s="1"/>
  <c r="H15" i="23" s="1"/>
  <c r="H64" i="23" s="1"/>
  <c r="H89" i="23" s="1"/>
  <c r="F5" i="14"/>
  <c r="F16" i="15" s="1"/>
  <c r="F5" i="10"/>
  <c r="F5" i="11"/>
  <c r="F16" i="13" s="1"/>
  <c r="F16" i="18" s="1"/>
  <c r="F65" i="18" s="1"/>
  <c r="F90" i="18" s="1"/>
  <c r="E5" i="17"/>
  <c r="E16" i="16" s="1"/>
  <c r="E16" i="23" s="1"/>
  <c r="E65" i="23" s="1"/>
  <c r="E90" i="23" s="1"/>
  <c r="C6" i="14"/>
  <c r="C6" i="10"/>
  <c r="C6" i="11"/>
  <c r="W7" i="3"/>
  <c r="N7" i="3"/>
  <c r="K6" i="14"/>
  <c r="K10" i="15" s="1"/>
  <c r="K6" i="10"/>
  <c r="K6" i="11"/>
  <c r="K10" i="13" s="1"/>
  <c r="K10" i="18" s="1"/>
  <c r="K59" i="18" s="1"/>
  <c r="K84" i="18" s="1"/>
  <c r="J6" i="17"/>
  <c r="J10" i="16" s="1"/>
  <c r="J10" i="23" s="1"/>
  <c r="J59" i="23" s="1"/>
  <c r="J84" i="23" s="1"/>
  <c r="H7" i="14"/>
  <c r="H12" i="15" s="1"/>
  <c r="H7" i="11"/>
  <c r="H12" i="13" s="1"/>
  <c r="H12" i="18" s="1"/>
  <c r="H61" i="18" s="1"/>
  <c r="H86" i="18" s="1"/>
  <c r="H7" i="10"/>
  <c r="G7" i="17"/>
  <c r="G12" i="16" s="1"/>
  <c r="G12" i="23" s="1"/>
  <c r="G61" i="23" s="1"/>
  <c r="G86" i="23" s="1"/>
  <c r="E8" i="14"/>
  <c r="E8" i="11"/>
  <c r="E8" i="10"/>
  <c r="D8" i="17"/>
  <c r="W29" i="3"/>
  <c r="N29" i="3"/>
  <c r="J9" i="14"/>
  <c r="J17" i="15" s="1"/>
  <c r="J9" i="10"/>
  <c r="J9" i="11"/>
  <c r="J17" i="13" s="1"/>
  <c r="J17" i="18" s="1"/>
  <c r="J66" i="18" s="1"/>
  <c r="J91" i="18" s="1"/>
  <c r="I9" i="17"/>
  <c r="I17" i="16" s="1"/>
  <c r="I17" i="23" s="1"/>
  <c r="I66" i="23" s="1"/>
  <c r="I91" i="23" s="1"/>
  <c r="G10" i="14"/>
  <c r="G10" i="11"/>
  <c r="G10" i="10"/>
  <c r="F10" i="17"/>
  <c r="D11" i="14"/>
  <c r="D11" i="10"/>
  <c r="D11" i="11"/>
  <c r="C11" i="17"/>
  <c r="W22" i="3"/>
  <c r="N22" i="3"/>
  <c r="M22" i="3"/>
  <c r="B5" i="14"/>
  <c r="B5" i="11"/>
  <c r="M31" i="3"/>
  <c r="E89" i="18"/>
  <c r="H89" i="18"/>
  <c r="J89" i="18"/>
  <c r="F14" i="16" l="1"/>
  <c r="F14" i="23" s="1"/>
  <c r="F63" i="23" s="1"/>
  <c r="F88" i="23" s="1"/>
  <c r="F11" i="16"/>
  <c r="F11" i="23" s="1"/>
  <c r="F60" i="23" s="1"/>
  <c r="F85" i="23" s="1"/>
  <c r="J10" i="24"/>
  <c r="J59" i="24" s="1"/>
  <c r="J84" i="24" s="1"/>
  <c r="J13" i="19"/>
  <c r="J55" i="19" s="1"/>
  <c r="J77" i="19" s="1"/>
  <c r="J13" i="20"/>
  <c r="J55" i="20" s="1"/>
  <c r="J77" i="20" s="1"/>
  <c r="D14" i="15"/>
  <c r="D11" i="15"/>
  <c r="I14" i="13"/>
  <c r="I14" i="18" s="1"/>
  <c r="I63" i="18" s="1"/>
  <c r="I88" i="18" s="1"/>
  <c r="I11" i="13"/>
  <c r="I11" i="18" s="1"/>
  <c r="I60" i="18" s="1"/>
  <c r="I85" i="18" s="1"/>
  <c r="D17" i="24"/>
  <c r="D66" i="24" s="1"/>
  <c r="D17" i="19"/>
  <c r="D59" i="19" s="1"/>
  <c r="D81" i="19" s="1"/>
  <c r="D17" i="20"/>
  <c r="D59" i="20" s="1"/>
  <c r="D81" i="20" s="1"/>
  <c r="J12" i="24"/>
  <c r="J61" i="24" s="1"/>
  <c r="J86" i="24" s="1"/>
  <c r="J14" i="19"/>
  <c r="J56" i="19" s="1"/>
  <c r="J78" i="19" s="1"/>
  <c r="J14" i="20"/>
  <c r="J56" i="20" s="1"/>
  <c r="J78" i="20" s="1"/>
  <c r="D15" i="24"/>
  <c r="D64" i="24" s="1"/>
  <c r="D10" i="19"/>
  <c r="D52" i="19" s="1"/>
  <c r="D74" i="19" s="1"/>
  <c r="D10" i="20"/>
  <c r="D52" i="20" s="1"/>
  <c r="D74" i="20" s="1"/>
  <c r="J23" i="13"/>
  <c r="J23" i="18" s="1"/>
  <c r="J72" i="18" s="1"/>
  <c r="J19" i="13"/>
  <c r="J19" i="18" s="1"/>
  <c r="J68" i="18" s="1"/>
  <c r="J93" i="18" s="1"/>
  <c r="J18" i="13"/>
  <c r="J18" i="18" s="1"/>
  <c r="J67" i="18" s="1"/>
  <c r="J92" i="18" s="1"/>
  <c r="D82" i="23"/>
  <c r="D106" i="23"/>
  <c r="J15" i="24"/>
  <c r="J64" i="24" s="1"/>
  <c r="J89" i="24" s="1"/>
  <c r="J10" i="20"/>
  <c r="J52" i="20" s="1"/>
  <c r="J74" i="20" s="1"/>
  <c r="J10" i="19"/>
  <c r="J52" i="19" s="1"/>
  <c r="J74" i="19" s="1"/>
  <c r="E14" i="15"/>
  <c r="E11" i="15"/>
  <c r="D23" i="13"/>
  <c r="D23" i="18" s="1"/>
  <c r="D72" i="18" s="1"/>
  <c r="D18" i="13"/>
  <c r="D18" i="18" s="1"/>
  <c r="D67" i="18" s="1"/>
  <c r="D19" i="13"/>
  <c r="D19" i="18" s="1"/>
  <c r="D68" i="18" s="1"/>
  <c r="K14" i="13"/>
  <c r="K14" i="18" s="1"/>
  <c r="K63" i="18" s="1"/>
  <c r="K88" i="18" s="1"/>
  <c r="K11" i="13"/>
  <c r="K11" i="18" s="1"/>
  <c r="K60" i="18" s="1"/>
  <c r="K85" i="18" s="1"/>
  <c r="E15" i="24"/>
  <c r="E64" i="24" s="1"/>
  <c r="E89" i="24" s="1"/>
  <c r="E10" i="20"/>
  <c r="E52" i="20" s="1"/>
  <c r="E74" i="20" s="1"/>
  <c r="E10" i="19"/>
  <c r="E52" i="19" s="1"/>
  <c r="E74" i="19" s="1"/>
  <c r="K23" i="15"/>
  <c r="K23" i="24" s="1"/>
  <c r="K72" i="24" s="1"/>
  <c r="K18" i="15"/>
  <c r="K19" i="15"/>
  <c r="H12" i="24"/>
  <c r="H61" i="24" s="1"/>
  <c r="H86" i="24" s="1"/>
  <c r="H14" i="19"/>
  <c r="H56" i="19" s="1"/>
  <c r="H78" i="19" s="1"/>
  <c r="H14" i="20"/>
  <c r="H56" i="20" s="1"/>
  <c r="H78" i="20" s="1"/>
  <c r="F11" i="15"/>
  <c r="F14" i="15"/>
  <c r="I22" i="15"/>
  <c r="I22" i="24" s="1"/>
  <c r="I71" i="24" s="1"/>
  <c r="I96" i="24" s="1"/>
  <c r="I5" i="15"/>
  <c r="I21" i="15"/>
  <c r="I21" i="24" s="1"/>
  <c r="I70" i="24" s="1"/>
  <c r="I95" i="24" s="1"/>
  <c r="I4" i="15"/>
  <c r="I13" i="15"/>
  <c r="I8" i="15"/>
  <c r="I7" i="15"/>
  <c r="I3" i="15"/>
  <c r="I9" i="15"/>
  <c r="I6" i="15"/>
  <c r="I11" i="15"/>
  <c r="I14" i="15"/>
  <c r="G13" i="13"/>
  <c r="G13" i="18" s="1"/>
  <c r="G62" i="18" s="1"/>
  <c r="G87" i="18" s="1"/>
  <c r="G9" i="13"/>
  <c r="G9" i="18" s="1"/>
  <c r="G58" i="18" s="1"/>
  <c r="G83" i="18" s="1"/>
  <c r="G6" i="13"/>
  <c r="G6" i="18" s="1"/>
  <c r="G55" i="18" s="1"/>
  <c r="G80" i="18" s="1"/>
  <c r="G22" i="13"/>
  <c r="G22" i="18" s="1"/>
  <c r="G71" i="18" s="1"/>
  <c r="G96" i="18" s="1"/>
  <c r="G7" i="13"/>
  <c r="G7" i="18" s="1"/>
  <c r="G56" i="18" s="1"/>
  <c r="G81" i="18" s="1"/>
  <c r="G8" i="13"/>
  <c r="G8" i="18" s="1"/>
  <c r="G57" i="18" s="1"/>
  <c r="G82" i="18" s="1"/>
  <c r="G5" i="13"/>
  <c r="G5" i="18" s="1"/>
  <c r="G54" i="18" s="1"/>
  <c r="G79" i="18" s="1"/>
  <c r="G3" i="13"/>
  <c r="G3" i="18" s="1"/>
  <c r="G52" i="18" s="1"/>
  <c r="G77" i="18" s="1"/>
  <c r="G21" i="13"/>
  <c r="G21" i="18" s="1"/>
  <c r="G70" i="18" s="1"/>
  <c r="G95" i="18" s="1"/>
  <c r="G4" i="13"/>
  <c r="G4" i="18" s="1"/>
  <c r="G53" i="18" s="1"/>
  <c r="G78" i="18" s="1"/>
  <c r="D91" i="23"/>
  <c r="D115" i="23"/>
  <c r="I16" i="24"/>
  <c r="I65" i="24" s="1"/>
  <c r="I90" i="24" s="1"/>
  <c r="I16" i="20"/>
  <c r="I58" i="20" s="1"/>
  <c r="I80" i="20" s="1"/>
  <c r="I16" i="19"/>
  <c r="I58" i="19" s="1"/>
  <c r="I80" i="19" s="1"/>
  <c r="G16" i="24"/>
  <c r="G65" i="24" s="1"/>
  <c r="G90" i="24" s="1"/>
  <c r="G16" i="20"/>
  <c r="G58" i="20" s="1"/>
  <c r="G80" i="20" s="1"/>
  <c r="G16" i="19"/>
  <c r="G58" i="19" s="1"/>
  <c r="G80" i="19" s="1"/>
  <c r="H18" i="16"/>
  <c r="H18" i="23" s="1"/>
  <c r="H67" i="23" s="1"/>
  <c r="H92" i="23" s="1"/>
  <c r="H23" i="16"/>
  <c r="H23" i="23" s="1"/>
  <c r="H72" i="23" s="1"/>
  <c r="H19" i="16"/>
  <c r="H19" i="23" s="1"/>
  <c r="H68" i="23" s="1"/>
  <c r="H93" i="23" s="1"/>
  <c r="D78" i="23"/>
  <c r="D102" i="23"/>
  <c r="E23" i="16"/>
  <c r="E23" i="23" s="1"/>
  <c r="E72" i="23" s="1"/>
  <c r="E19" i="16"/>
  <c r="E19" i="23" s="1"/>
  <c r="E68" i="23" s="1"/>
  <c r="E93" i="23" s="1"/>
  <c r="E18" i="16"/>
  <c r="E18" i="23" s="1"/>
  <c r="E67" i="23" s="1"/>
  <c r="E92" i="23" s="1"/>
  <c r="J22" i="15"/>
  <c r="J22" i="24" s="1"/>
  <c r="J71" i="24" s="1"/>
  <c r="J96" i="24" s="1"/>
  <c r="J7" i="15"/>
  <c r="J21" i="15"/>
  <c r="J21" i="24" s="1"/>
  <c r="J70" i="24" s="1"/>
  <c r="J95" i="24" s="1"/>
  <c r="J9" i="15"/>
  <c r="J6" i="15"/>
  <c r="J4" i="15"/>
  <c r="J8" i="15"/>
  <c r="J5" i="15"/>
  <c r="J13" i="15"/>
  <c r="J3" i="15"/>
  <c r="I10" i="24"/>
  <c r="I59" i="24" s="1"/>
  <c r="I84" i="24" s="1"/>
  <c r="I13" i="19"/>
  <c r="I55" i="19" s="1"/>
  <c r="I77" i="19" s="1"/>
  <c r="I13" i="20"/>
  <c r="I55" i="20" s="1"/>
  <c r="I77" i="20" s="1"/>
  <c r="K19" i="16"/>
  <c r="K19" i="23" s="1"/>
  <c r="K68" i="23" s="1"/>
  <c r="K93" i="23" s="1"/>
  <c r="K23" i="16"/>
  <c r="K23" i="23" s="1"/>
  <c r="K72" i="23" s="1"/>
  <c r="K18" i="16"/>
  <c r="K18" i="23" s="1"/>
  <c r="K67" i="23" s="1"/>
  <c r="K92" i="23" s="1"/>
  <c r="D110" i="18"/>
  <c r="D86" i="18"/>
  <c r="J16" i="24"/>
  <c r="J65" i="24" s="1"/>
  <c r="J90" i="24" s="1"/>
  <c r="J16" i="19"/>
  <c r="J58" i="19" s="1"/>
  <c r="J80" i="19" s="1"/>
  <c r="J16" i="20"/>
  <c r="J58" i="20" s="1"/>
  <c r="J80" i="20" s="1"/>
  <c r="D20" i="24"/>
  <c r="D69" i="24" s="1"/>
  <c r="D20" i="20"/>
  <c r="D62" i="20" s="1"/>
  <c r="D84" i="20" s="1"/>
  <c r="D20" i="19"/>
  <c r="D62" i="19" s="1"/>
  <c r="D84" i="19" s="1"/>
  <c r="H10" i="24"/>
  <c r="H59" i="24" s="1"/>
  <c r="H84" i="24" s="1"/>
  <c r="H13" i="19"/>
  <c r="H55" i="19" s="1"/>
  <c r="H77" i="19" s="1"/>
  <c r="H13" i="20"/>
  <c r="H55" i="20" s="1"/>
  <c r="H77" i="20" s="1"/>
  <c r="E13" i="16"/>
  <c r="E13" i="23" s="1"/>
  <c r="E62" i="23" s="1"/>
  <c r="E87" i="23" s="1"/>
  <c r="E9" i="16"/>
  <c r="E9" i="23" s="1"/>
  <c r="E58" i="23" s="1"/>
  <c r="E83" i="23" s="1"/>
  <c r="E6" i="16"/>
  <c r="E6" i="23" s="1"/>
  <c r="E55" i="23" s="1"/>
  <c r="E80" i="23" s="1"/>
  <c r="E8" i="16"/>
  <c r="E8" i="23" s="1"/>
  <c r="E57" i="23" s="1"/>
  <c r="E82" i="23" s="1"/>
  <c r="E5" i="16"/>
  <c r="E5" i="23" s="1"/>
  <c r="E54" i="23" s="1"/>
  <c r="E79" i="23" s="1"/>
  <c r="E3" i="16"/>
  <c r="E3" i="23" s="1"/>
  <c r="E52" i="23" s="1"/>
  <c r="E77" i="23" s="1"/>
  <c r="E21" i="16"/>
  <c r="E21" i="23" s="1"/>
  <c r="E70" i="23" s="1"/>
  <c r="E95" i="23" s="1"/>
  <c r="E7" i="16"/>
  <c r="E7" i="23" s="1"/>
  <c r="E56" i="23" s="1"/>
  <c r="E81" i="23" s="1"/>
  <c r="E4" i="16"/>
  <c r="E4" i="23" s="1"/>
  <c r="E53" i="23" s="1"/>
  <c r="E78" i="23" s="1"/>
  <c r="E22" i="16"/>
  <c r="E22" i="23" s="1"/>
  <c r="E71" i="23" s="1"/>
  <c r="E96" i="23" s="1"/>
  <c r="H16" i="24"/>
  <c r="H65" i="24" s="1"/>
  <c r="H90" i="24" s="1"/>
  <c r="H16" i="20"/>
  <c r="H58" i="20" s="1"/>
  <c r="H80" i="20" s="1"/>
  <c r="H16" i="19"/>
  <c r="H58" i="19" s="1"/>
  <c r="H80" i="19" s="1"/>
  <c r="G5" i="15"/>
  <c r="G13" i="15"/>
  <c r="G3" i="15"/>
  <c r="G22" i="15"/>
  <c r="G22" i="24" s="1"/>
  <c r="G71" i="24" s="1"/>
  <c r="G96" i="24" s="1"/>
  <c r="G8" i="15"/>
  <c r="G4" i="15"/>
  <c r="G7" i="15"/>
  <c r="G9" i="15"/>
  <c r="G21" i="15"/>
  <c r="G21" i="24" s="1"/>
  <c r="G70" i="24" s="1"/>
  <c r="G95" i="24" s="1"/>
  <c r="G6" i="15"/>
  <c r="H14" i="13"/>
  <c r="H14" i="18" s="1"/>
  <c r="H63" i="18" s="1"/>
  <c r="H88" i="18" s="1"/>
  <c r="H11" i="13"/>
  <c r="H11" i="18" s="1"/>
  <c r="H60" i="18" s="1"/>
  <c r="H85" i="18" s="1"/>
  <c r="D23" i="16"/>
  <c r="D23" i="23" s="1"/>
  <c r="D72" i="23" s="1"/>
  <c r="D18" i="16"/>
  <c r="D18" i="23" s="1"/>
  <c r="D67" i="23" s="1"/>
  <c r="D19" i="16"/>
  <c r="D19" i="23" s="1"/>
  <c r="D68" i="23" s="1"/>
  <c r="K14" i="15"/>
  <c r="K11" i="15"/>
  <c r="F7" i="13"/>
  <c r="F7" i="18" s="1"/>
  <c r="F56" i="18" s="1"/>
  <c r="F81" i="18" s="1"/>
  <c r="F4" i="13"/>
  <c r="F4" i="18" s="1"/>
  <c r="F53" i="18" s="1"/>
  <c r="F78" i="18" s="1"/>
  <c r="F9" i="13"/>
  <c r="F9" i="18" s="1"/>
  <c r="F58" i="18" s="1"/>
  <c r="F83" i="18" s="1"/>
  <c r="F22" i="13"/>
  <c r="F22" i="18" s="1"/>
  <c r="F71" i="18" s="1"/>
  <c r="F96" i="18" s="1"/>
  <c r="F13" i="13"/>
  <c r="F13" i="18" s="1"/>
  <c r="F62" i="18" s="1"/>
  <c r="F87" i="18" s="1"/>
  <c r="F6" i="13"/>
  <c r="F6" i="18" s="1"/>
  <c r="F55" i="18" s="1"/>
  <c r="F80" i="18" s="1"/>
  <c r="F21" i="13"/>
  <c r="F21" i="18" s="1"/>
  <c r="F70" i="18" s="1"/>
  <c r="F95" i="18" s="1"/>
  <c r="F8" i="13"/>
  <c r="F8" i="18" s="1"/>
  <c r="F57" i="18" s="1"/>
  <c r="F82" i="18" s="1"/>
  <c r="F5" i="13"/>
  <c r="F5" i="18" s="1"/>
  <c r="F54" i="18" s="1"/>
  <c r="F79" i="18" s="1"/>
  <c r="F3" i="13"/>
  <c r="F3" i="18" s="1"/>
  <c r="F52" i="18" s="1"/>
  <c r="F77" i="18" s="1"/>
  <c r="I14" i="16"/>
  <c r="I14" i="23" s="1"/>
  <c r="I63" i="23" s="1"/>
  <c r="I88" i="23" s="1"/>
  <c r="I11" i="16"/>
  <c r="I11" i="23" s="1"/>
  <c r="I60" i="23" s="1"/>
  <c r="I85" i="23" s="1"/>
  <c r="D79" i="23"/>
  <c r="D103" i="23"/>
  <c r="D87" i="23"/>
  <c r="D111" i="23"/>
  <c r="D108" i="18"/>
  <c r="D84" i="18"/>
  <c r="E118" i="23"/>
  <c r="D142" i="23"/>
  <c r="E16" i="24"/>
  <c r="E65" i="24" s="1"/>
  <c r="E90" i="24" s="1"/>
  <c r="E16" i="20"/>
  <c r="E58" i="20" s="1"/>
  <c r="E80" i="20" s="1"/>
  <c r="E16" i="19"/>
  <c r="E58" i="19" s="1"/>
  <c r="E80" i="19" s="1"/>
  <c r="F23" i="13"/>
  <c r="F23" i="18" s="1"/>
  <c r="F72" i="18" s="1"/>
  <c r="F18" i="13"/>
  <c r="F18" i="18" s="1"/>
  <c r="F67" i="18" s="1"/>
  <c r="F92" i="18" s="1"/>
  <c r="F19" i="13"/>
  <c r="F19" i="18" s="1"/>
  <c r="F68" i="18" s="1"/>
  <c r="F93" i="18" s="1"/>
  <c r="H17" i="24"/>
  <c r="H66" i="24" s="1"/>
  <c r="H91" i="24" s="1"/>
  <c r="H17" i="19"/>
  <c r="H59" i="19" s="1"/>
  <c r="H81" i="19" s="1"/>
  <c r="H17" i="20"/>
  <c r="H59" i="20" s="1"/>
  <c r="H81" i="20" s="1"/>
  <c r="F15" i="24"/>
  <c r="F64" i="24" s="1"/>
  <c r="F89" i="24" s="1"/>
  <c r="F10" i="20"/>
  <c r="F52" i="20" s="1"/>
  <c r="F74" i="20" s="1"/>
  <c r="F10" i="19"/>
  <c r="F52" i="19" s="1"/>
  <c r="F74" i="19" s="1"/>
  <c r="D12" i="24"/>
  <c r="D61" i="24" s="1"/>
  <c r="D14" i="19"/>
  <c r="D56" i="19" s="1"/>
  <c r="D78" i="19" s="1"/>
  <c r="D14" i="20"/>
  <c r="D56" i="20" s="1"/>
  <c r="D78" i="20" s="1"/>
  <c r="H20" i="24"/>
  <c r="H69" i="24" s="1"/>
  <c r="H94" i="24" s="1"/>
  <c r="H20" i="20"/>
  <c r="H62" i="20" s="1"/>
  <c r="H84" i="20" s="1"/>
  <c r="H20" i="19"/>
  <c r="H62" i="19" s="1"/>
  <c r="H84" i="19" s="1"/>
  <c r="I17" i="24"/>
  <c r="I66" i="24" s="1"/>
  <c r="I91" i="24" s="1"/>
  <c r="I17" i="20"/>
  <c r="I59" i="20" s="1"/>
  <c r="I81" i="20" s="1"/>
  <c r="I17" i="19"/>
  <c r="I59" i="19" s="1"/>
  <c r="I81" i="19" s="1"/>
  <c r="G17" i="24"/>
  <c r="G66" i="24" s="1"/>
  <c r="G91" i="24" s="1"/>
  <c r="G17" i="20"/>
  <c r="G59" i="20" s="1"/>
  <c r="G81" i="20" s="1"/>
  <c r="G17" i="19"/>
  <c r="G59" i="19" s="1"/>
  <c r="G81" i="19" s="1"/>
  <c r="E17" i="24"/>
  <c r="E66" i="24" s="1"/>
  <c r="E91" i="24" s="1"/>
  <c r="E17" i="20"/>
  <c r="E59" i="20" s="1"/>
  <c r="E81" i="20" s="1"/>
  <c r="E17" i="19"/>
  <c r="E59" i="19" s="1"/>
  <c r="E81" i="19" s="1"/>
  <c r="K12" i="24"/>
  <c r="K61" i="24" s="1"/>
  <c r="K86" i="24" s="1"/>
  <c r="K14" i="20"/>
  <c r="K56" i="20" s="1"/>
  <c r="K78" i="20" s="1"/>
  <c r="K14" i="19"/>
  <c r="K56" i="19" s="1"/>
  <c r="K78" i="19" s="1"/>
  <c r="G20" i="24"/>
  <c r="G69" i="24" s="1"/>
  <c r="G94" i="24" s="1"/>
  <c r="G20" i="19"/>
  <c r="G62" i="19" s="1"/>
  <c r="G84" i="19" s="1"/>
  <c r="G20" i="20"/>
  <c r="G62" i="20" s="1"/>
  <c r="G84" i="20" s="1"/>
  <c r="E20" i="24"/>
  <c r="E69" i="24" s="1"/>
  <c r="E94" i="24" s="1"/>
  <c r="E20" i="20"/>
  <c r="E62" i="20" s="1"/>
  <c r="E84" i="20" s="1"/>
  <c r="E20" i="19"/>
  <c r="E62" i="19" s="1"/>
  <c r="E84" i="19" s="1"/>
  <c r="I23" i="13"/>
  <c r="I23" i="18" s="1"/>
  <c r="I72" i="18" s="1"/>
  <c r="I19" i="13"/>
  <c r="I19" i="18" s="1"/>
  <c r="I68" i="18" s="1"/>
  <c r="I93" i="18" s="1"/>
  <c r="I18" i="13"/>
  <c r="I18" i="18" s="1"/>
  <c r="I67" i="18" s="1"/>
  <c r="I92" i="18" s="1"/>
  <c r="D77" i="23"/>
  <c r="D101" i="23"/>
  <c r="D95" i="23"/>
  <c r="D119" i="23"/>
  <c r="H11" i="15"/>
  <c r="H14" i="15"/>
  <c r="D88" i="23"/>
  <c r="D112" i="23"/>
  <c r="E23" i="13"/>
  <c r="E23" i="18" s="1"/>
  <c r="E72" i="18" s="1"/>
  <c r="E18" i="13"/>
  <c r="E18" i="18" s="1"/>
  <c r="E67" i="18" s="1"/>
  <c r="E92" i="18" s="1"/>
  <c r="E19" i="13"/>
  <c r="E19" i="18" s="1"/>
  <c r="E68" i="18" s="1"/>
  <c r="E93" i="18" s="1"/>
  <c r="H5" i="13"/>
  <c r="H5" i="18" s="1"/>
  <c r="H54" i="18" s="1"/>
  <c r="H79" i="18" s="1"/>
  <c r="H6" i="13"/>
  <c r="H6" i="18" s="1"/>
  <c r="H55" i="18" s="1"/>
  <c r="H80" i="18" s="1"/>
  <c r="H7" i="13"/>
  <c r="H7" i="18" s="1"/>
  <c r="H56" i="18" s="1"/>
  <c r="H81" i="18" s="1"/>
  <c r="H8" i="13"/>
  <c r="H8" i="18" s="1"/>
  <c r="H57" i="18" s="1"/>
  <c r="H82" i="18" s="1"/>
  <c r="H13" i="13"/>
  <c r="H13" i="18" s="1"/>
  <c r="H62" i="18" s="1"/>
  <c r="H87" i="18" s="1"/>
  <c r="H22" i="13"/>
  <c r="H22" i="18" s="1"/>
  <c r="H71" i="18" s="1"/>
  <c r="H96" i="18" s="1"/>
  <c r="H3" i="13"/>
  <c r="H3" i="18" s="1"/>
  <c r="H52" i="18" s="1"/>
  <c r="H77" i="18" s="1"/>
  <c r="H9" i="13"/>
  <c r="H9" i="18" s="1"/>
  <c r="H58" i="18" s="1"/>
  <c r="H83" i="18" s="1"/>
  <c r="H21" i="13"/>
  <c r="H21" i="18" s="1"/>
  <c r="H70" i="18" s="1"/>
  <c r="H95" i="18" s="1"/>
  <c r="H4" i="13"/>
  <c r="H4" i="18" s="1"/>
  <c r="H53" i="18" s="1"/>
  <c r="H78" i="18" s="1"/>
  <c r="D137" i="23"/>
  <c r="E113" i="23"/>
  <c r="J23" i="16"/>
  <c r="J23" i="23" s="1"/>
  <c r="J72" i="23" s="1"/>
  <c r="J19" i="16"/>
  <c r="J19" i="23" s="1"/>
  <c r="J68" i="23" s="1"/>
  <c r="J93" i="23" s="1"/>
  <c r="J18" i="16"/>
  <c r="J18" i="23" s="1"/>
  <c r="J67" i="23" s="1"/>
  <c r="J92" i="23" s="1"/>
  <c r="G23" i="13"/>
  <c r="G23" i="18" s="1"/>
  <c r="G72" i="18" s="1"/>
  <c r="G19" i="13"/>
  <c r="G19" i="18" s="1"/>
  <c r="G68" i="18" s="1"/>
  <c r="G93" i="18" s="1"/>
  <c r="G18" i="13"/>
  <c r="G18" i="18" s="1"/>
  <c r="G67" i="18" s="1"/>
  <c r="G92" i="18" s="1"/>
  <c r="G14" i="13"/>
  <c r="G14" i="18" s="1"/>
  <c r="G63" i="18" s="1"/>
  <c r="G88" i="18" s="1"/>
  <c r="G11" i="13"/>
  <c r="G11" i="18" s="1"/>
  <c r="G60" i="18" s="1"/>
  <c r="G85" i="18" s="1"/>
  <c r="J18" i="15"/>
  <c r="J23" i="15"/>
  <c r="J23" i="24" s="1"/>
  <c r="J72" i="24" s="1"/>
  <c r="J19" i="15"/>
  <c r="K20" i="24"/>
  <c r="K69" i="24" s="1"/>
  <c r="K94" i="24" s="1"/>
  <c r="K20" i="20"/>
  <c r="K62" i="20" s="1"/>
  <c r="K84" i="20" s="1"/>
  <c r="K20" i="19"/>
  <c r="K62" i="19" s="1"/>
  <c r="K84" i="19" s="1"/>
  <c r="G15" i="24"/>
  <c r="G64" i="24" s="1"/>
  <c r="G89" i="24" s="1"/>
  <c r="G10" i="19"/>
  <c r="G52" i="19" s="1"/>
  <c r="G74" i="19" s="1"/>
  <c r="G10" i="20"/>
  <c r="G52" i="20" s="1"/>
  <c r="G74" i="20" s="1"/>
  <c r="F17" i="24"/>
  <c r="F66" i="24" s="1"/>
  <c r="F91" i="24" s="1"/>
  <c r="F17" i="19"/>
  <c r="F59" i="19" s="1"/>
  <c r="F81" i="19" s="1"/>
  <c r="F17" i="20"/>
  <c r="F59" i="20" s="1"/>
  <c r="F81" i="20" s="1"/>
  <c r="F18" i="16"/>
  <c r="F18" i="23" s="1"/>
  <c r="F67" i="23" s="1"/>
  <c r="F92" i="23" s="1"/>
  <c r="F19" i="16"/>
  <c r="F19" i="23" s="1"/>
  <c r="F68" i="23" s="1"/>
  <c r="F93" i="23" s="1"/>
  <c r="F23" i="16"/>
  <c r="F23" i="23" s="1"/>
  <c r="F72" i="23" s="1"/>
  <c r="G11" i="15"/>
  <c r="G14" i="15"/>
  <c r="K11" i="16"/>
  <c r="K11" i="23" s="1"/>
  <c r="K60" i="23" s="1"/>
  <c r="K85" i="23" s="1"/>
  <c r="K14" i="16"/>
  <c r="K14" i="23" s="1"/>
  <c r="K63" i="23" s="1"/>
  <c r="K88" i="23" s="1"/>
  <c r="D84" i="23"/>
  <c r="D108" i="23"/>
  <c r="D4" i="13"/>
  <c r="D4" i="18" s="1"/>
  <c r="D53" i="18" s="1"/>
  <c r="D9" i="13"/>
  <c r="D9" i="18" s="1"/>
  <c r="D58" i="18" s="1"/>
  <c r="D22" i="13"/>
  <c r="D22" i="18" s="1"/>
  <c r="D71" i="18" s="1"/>
  <c r="D6" i="13"/>
  <c r="D6" i="18" s="1"/>
  <c r="D55" i="18" s="1"/>
  <c r="D13" i="13"/>
  <c r="D13" i="18" s="1"/>
  <c r="D62" i="18" s="1"/>
  <c r="D21" i="13"/>
  <c r="D21" i="18" s="1"/>
  <c r="D70" i="18" s="1"/>
  <c r="D7" i="13"/>
  <c r="D7" i="18" s="1"/>
  <c r="D56" i="18" s="1"/>
  <c r="D5" i="13"/>
  <c r="D5" i="18" s="1"/>
  <c r="D54" i="18" s="1"/>
  <c r="D3" i="13"/>
  <c r="D3" i="18" s="1"/>
  <c r="D52" i="18" s="1"/>
  <c r="D8" i="13"/>
  <c r="D8" i="18" s="1"/>
  <c r="D57" i="18" s="1"/>
  <c r="K10" i="24"/>
  <c r="K59" i="24" s="1"/>
  <c r="K84" i="24" s="1"/>
  <c r="K13" i="19"/>
  <c r="K55" i="19" s="1"/>
  <c r="K77" i="19" s="1"/>
  <c r="K13" i="20"/>
  <c r="K55" i="20" s="1"/>
  <c r="K77" i="20" s="1"/>
  <c r="G12" i="24"/>
  <c r="G61" i="24" s="1"/>
  <c r="G86" i="24" s="1"/>
  <c r="G14" i="20"/>
  <c r="G56" i="20" s="1"/>
  <c r="G78" i="20" s="1"/>
  <c r="G14" i="19"/>
  <c r="G56" i="19" s="1"/>
  <c r="G78" i="19" s="1"/>
  <c r="F6" i="15"/>
  <c r="F13" i="15"/>
  <c r="F4" i="15"/>
  <c r="F3" i="15"/>
  <c r="F7" i="15"/>
  <c r="F5" i="15"/>
  <c r="F22" i="15"/>
  <c r="F22" i="24" s="1"/>
  <c r="F71" i="24" s="1"/>
  <c r="F96" i="24" s="1"/>
  <c r="F21" i="15"/>
  <c r="F21" i="24" s="1"/>
  <c r="F70" i="24" s="1"/>
  <c r="F95" i="24" s="1"/>
  <c r="F9" i="15"/>
  <c r="F8" i="15"/>
  <c r="J14" i="13"/>
  <c r="J14" i="18" s="1"/>
  <c r="J63" i="18" s="1"/>
  <c r="J88" i="18" s="1"/>
  <c r="J11" i="13"/>
  <c r="J11" i="18" s="1"/>
  <c r="J60" i="18" s="1"/>
  <c r="J85" i="18" s="1"/>
  <c r="F10" i="24"/>
  <c r="F59" i="24" s="1"/>
  <c r="F84" i="24" s="1"/>
  <c r="F13" i="20"/>
  <c r="F55" i="20" s="1"/>
  <c r="F77" i="20" s="1"/>
  <c r="F13" i="19"/>
  <c r="F55" i="19" s="1"/>
  <c r="F77" i="19" s="1"/>
  <c r="D80" i="23"/>
  <c r="D104" i="23"/>
  <c r="D10" i="24"/>
  <c r="D59" i="24" s="1"/>
  <c r="D13" i="20"/>
  <c r="D55" i="20" s="1"/>
  <c r="D77" i="20" s="1"/>
  <c r="D13" i="19"/>
  <c r="D55" i="19" s="1"/>
  <c r="D77" i="19" s="1"/>
  <c r="F23" i="15"/>
  <c r="F23" i="24" s="1"/>
  <c r="F72" i="24" s="1"/>
  <c r="F19" i="15"/>
  <c r="F18" i="15"/>
  <c r="D114" i="18"/>
  <c r="D90" i="18"/>
  <c r="F16" i="24"/>
  <c r="F65" i="24" s="1"/>
  <c r="F90" i="24" s="1"/>
  <c r="F16" i="19"/>
  <c r="F58" i="19" s="1"/>
  <c r="F80" i="19" s="1"/>
  <c r="F16" i="20"/>
  <c r="F58" i="20" s="1"/>
  <c r="F80" i="20" s="1"/>
  <c r="H13" i="16"/>
  <c r="H13" i="23" s="1"/>
  <c r="H62" i="23" s="1"/>
  <c r="H87" i="23" s="1"/>
  <c r="H6" i="16"/>
  <c r="H6" i="23" s="1"/>
  <c r="H55" i="23" s="1"/>
  <c r="H80" i="23" s="1"/>
  <c r="H7" i="16"/>
  <c r="H7" i="23" s="1"/>
  <c r="H56" i="23" s="1"/>
  <c r="H81" i="23" s="1"/>
  <c r="H21" i="16"/>
  <c r="H21" i="23" s="1"/>
  <c r="H70" i="23" s="1"/>
  <c r="H95" i="23" s="1"/>
  <c r="H8" i="16"/>
  <c r="H8" i="23" s="1"/>
  <c r="H57" i="23" s="1"/>
  <c r="H82" i="23" s="1"/>
  <c r="H5" i="16"/>
  <c r="H5" i="23" s="1"/>
  <c r="H54" i="23" s="1"/>
  <c r="H79" i="23" s="1"/>
  <c r="H4" i="16"/>
  <c r="H4" i="23" s="1"/>
  <c r="H53" i="23" s="1"/>
  <c r="H78" i="23" s="1"/>
  <c r="H22" i="16"/>
  <c r="H22" i="23" s="1"/>
  <c r="H71" i="23" s="1"/>
  <c r="H96" i="23" s="1"/>
  <c r="H9" i="16"/>
  <c r="H9" i="23" s="1"/>
  <c r="H58" i="23" s="1"/>
  <c r="H83" i="23" s="1"/>
  <c r="H3" i="16"/>
  <c r="H3" i="23" s="1"/>
  <c r="H52" i="23" s="1"/>
  <c r="H77" i="23" s="1"/>
  <c r="D14" i="13"/>
  <c r="D14" i="18" s="1"/>
  <c r="D63" i="18" s="1"/>
  <c r="D11" i="13"/>
  <c r="D11" i="18" s="1"/>
  <c r="D60" i="18" s="1"/>
  <c r="E12" i="24"/>
  <c r="E61" i="24" s="1"/>
  <c r="E86" i="24" s="1"/>
  <c r="E14" i="20"/>
  <c r="E56" i="20" s="1"/>
  <c r="E78" i="20" s="1"/>
  <c r="E14" i="19"/>
  <c r="E56" i="19" s="1"/>
  <c r="E78" i="19" s="1"/>
  <c r="K16" i="24"/>
  <c r="K65" i="24" s="1"/>
  <c r="K90" i="24" s="1"/>
  <c r="K16" i="19"/>
  <c r="K58" i="19" s="1"/>
  <c r="K80" i="19" s="1"/>
  <c r="K16" i="20"/>
  <c r="K58" i="20" s="1"/>
  <c r="K80" i="20" s="1"/>
  <c r="H14" i="16"/>
  <c r="H14" i="23" s="1"/>
  <c r="H63" i="23" s="1"/>
  <c r="H88" i="23" s="1"/>
  <c r="H11" i="16"/>
  <c r="H11" i="23" s="1"/>
  <c r="H60" i="23" s="1"/>
  <c r="H85" i="23" s="1"/>
  <c r="E10" i="24"/>
  <c r="E59" i="24" s="1"/>
  <c r="E84" i="24" s="1"/>
  <c r="E13" i="19"/>
  <c r="E55" i="19" s="1"/>
  <c r="E77" i="19" s="1"/>
  <c r="E13" i="20"/>
  <c r="E55" i="20" s="1"/>
  <c r="E77" i="20" s="1"/>
  <c r="K15" i="24"/>
  <c r="K64" i="24" s="1"/>
  <c r="K89" i="24" s="1"/>
  <c r="K10" i="19"/>
  <c r="K52" i="19" s="1"/>
  <c r="K74" i="19" s="1"/>
  <c r="K10" i="20"/>
  <c r="K52" i="20" s="1"/>
  <c r="K74" i="20" s="1"/>
  <c r="J14" i="15"/>
  <c r="J11" i="15"/>
  <c r="I18" i="16"/>
  <c r="I18" i="23" s="1"/>
  <c r="I67" i="23" s="1"/>
  <c r="I92" i="23" s="1"/>
  <c r="I23" i="16"/>
  <c r="I23" i="23" s="1"/>
  <c r="I72" i="23" s="1"/>
  <c r="I19" i="16"/>
  <c r="I19" i="23" s="1"/>
  <c r="I68" i="23" s="1"/>
  <c r="I93" i="23" s="1"/>
  <c r="H23" i="13"/>
  <c r="H23" i="18" s="1"/>
  <c r="H72" i="18" s="1"/>
  <c r="H19" i="13"/>
  <c r="H19" i="18" s="1"/>
  <c r="H68" i="18" s="1"/>
  <c r="H93" i="18" s="1"/>
  <c r="H18" i="13"/>
  <c r="H18" i="18" s="1"/>
  <c r="H67" i="18" s="1"/>
  <c r="H92" i="18" s="1"/>
  <c r="D96" i="23"/>
  <c r="D120" i="23"/>
  <c r="E4" i="13"/>
  <c r="E4" i="18" s="1"/>
  <c r="E53" i="18" s="1"/>
  <c r="E78" i="18" s="1"/>
  <c r="E3" i="13"/>
  <c r="E3" i="18" s="1"/>
  <c r="E52" i="18" s="1"/>
  <c r="E77" i="18" s="1"/>
  <c r="E9" i="13"/>
  <c r="E9" i="18" s="1"/>
  <c r="E58" i="18" s="1"/>
  <c r="E83" i="18" s="1"/>
  <c r="E5" i="13"/>
  <c r="E5" i="18" s="1"/>
  <c r="E54" i="18" s="1"/>
  <c r="E79" i="18" s="1"/>
  <c r="E13" i="13"/>
  <c r="E13" i="18" s="1"/>
  <c r="E62" i="18" s="1"/>
  <c r="E87" i="18" s="1"/>
  <c r="E7" i="13"/>
  <c r="E7" i="18" s="1"/>
  <c r="E56" i="18" s="1"/>
  <c r="E81" i="18" s="1"/>
  <c r="E21" i="13"/>
  <c r="E21" i="18" s="1"/>
  <c r="E70" i="18" s="1"/>
  <c r="E95" i="18" s="1"/>
  <c r="E6" i="13"/>
  <c r="E6" i="18" s="1"/>
  <c r="E55" i="18" s="1"/>
  <c r="E80" i="18" s="1"/>
  <c r="E8" i="13"/>
  <c r="E8" i="18" s="1"/>
  <c r="E57" i="18" s="1"/>
  <c r="E82" i="18" s="1"/>
  <c r="E22" i="13"/>
  <c r="E22" i="18" s="1"/>
  <c r="E71" i="18" s="1"/>
  <c r="E96" i="18" s="1"/>
  <c r="H15" i="24"/>
  <c r="H64" i="24" s="1"/>
  <c r="H89" i="24" s="1"/>
  <c r="H10" i="19"/>
  <c r="H52" i="19" s="1"/>
  <c r="H74" i="19" s="1"/>
  <c r="H10" i="20"/>
  <c r="H52" i="20" s="1"/>
  <c r="H74" i="20" s="1"/>
  <c r="E14" i="13"/>
  <c r="E14" i="18" s="1"/>
  <c r="E63" i="18" s="1"/>
  <c r="E88" i="18" s="1"/>
  <c r="E11" i="13"/>
  <c r="E11" i="18" s="1"/>
  <c r="E60" i="18" s="1"/>
  <c r="E85" i="18" s="1"/>
  <c r="F12" i="24"/>
  <c r="F61" i="24" s="1"/>
  <c r="F86" i="24" s="1"/>
  <c r="F14" i="20"/>
  <c r="F56" i="20" s="1"/>
  <c r="F78" i="20" s="1"/>
  <c r="F14" i="19"/>
  <c r="F56" i="19" s="1"/>
  <c r="F78" i="19" s="1"/>
  <c r="E23" i="15"/>
  <c r="E23" i="24" s="1"/>
  <c r="E72" i="24" s="1"/>
  <c r="E18" i="15"/>
  <c r="E19" i="15"/>
  <c r="G10" i="24"/>
  <c r="G59" i="24" s="1"/>
  <c r="G84" i="24" s="1"/>
  <c r="G13" i="20"/>
  <c r="G55" i="20" s="1"/>
  <c r="G77" i="20" s="1"/>
  <c r="G13" i="19"/>
  <c r="G55" i="19" s="1"/>
  <c r="G77" i="19" s="1"/>
  <c r="K23" i="13"/>
  <c r="K23" i="18" s="1"/>
  <c r="K72" i="18" s="1"/>
  <c r="K18" i="13"/>
  <c r="K18" i="18" s="1"/>
  <c r="K67" i="18" s="1"/>
  <c r="K92" i="18" s="1"/>
  <c r="K19" i="13"/>
  <c r="K19" i="18" s="1"/>
  <c r="K68" i="18" s="1"/>
  <c r="K93" i="18" s="1"/>
  <c r="I15" i="24"/>
  <c r="I64" i="24" s="1"/>
  <c r="I89" i="24" s="1"/>
  <c r="I10" i="20"/>
  <c r="I52" i="20" s="1"/>
  <c r="I74" i="20" s="1"/>
  <c r="I10" i="19"/>
  <c r="I52" i="19" s="1"/>
  <c r="I74" i="19" s="1"/>
  <c r="G19" i="15"/>
  <c r="G23" i="15"/>
  <c r="G23" i="24" s="1"/>
  <c r="G72" i="24" s="1"/>
  <c r="G18" i="15"/>
  <c r="D83" i="23"/>
  <c r="D107" i="23"/>
  <c r="D23" i="15"/>
  <c r="D23" i="24" s="1"/>
  <c r="D72" i="24" s="1"/>
  <c r="D19" i="15"/>
  <c r="D18" i="15"/>
  <c r="D86" i="23"/>
  <c r="D110" i="23"/>
  <c r="K9" i="13"/>
  <c r="K9" i="18" s="1"/>
  <c r="K58" i="18" s="1"/>
  <c r="K83" i="18" s="1"/>
  <c r="K13" i="13"/>
  <c r="K13" i="18" s="1"/>
  <c r="K62" i="18" s="1"/>
  <c r="K87" i="18" s="1"/>
  <c r="K5" i="13"/>
  <c r="K5" i="18" s="1"/>
  <c r="K54" i="18" s="1"/>
  <c r="K7" i="13"/>
  <c r="K7" i="18" s="1"/>
  <c r="K56" i="18" s="1"/>
  <c r="K81" i="18" s="1"/>
  <c r="K8" i="13"/>
  <c r="K8" i="18" s="1"/>
  <c r="K57" i="18" s="1"/>
  <c r="K82" i="18" s="1"/>
  <c r="K22" i="13"/>
  <c r="K22" i="18" s="1"/>
  <c r="K71" i="18" s="1"/>
  <c r="K96" i="18" s="1"/>
  <c r="K6" i="13"/>
  <c r="K6" i="18" s="1"/>
  <c r="K55" i="18" s="1"/>
  <c r="K80" i="18" s="1"/>
  <c r="K21" i="13"/>
  <c r="K21" i="18" s="1"/>
  <c r="K70" i="18" s="1"/>
  <c r="K95" i="18" s="1"/>
  <c r="K3" i="13"/>
  <c r="K3" i="18" s="1"/>
  <c r="K52" i="18" s="1"/>
  <c r="K77" i="18" s="1"/>
  <c r="K4" i="13"/>
  <c r="K4" i="18" s="1"/>
  <c r="K53" i="18" s="1"/>
  <c r="K78" i="18" s="1"/>
  <c r="I19" i="15"/>
  <c r="I23" i="15"/>
  <c r="I23" i="24" s="1"/>
  <c r="I72" i="24" s="1"/>
  <c r="I18" i="15"/>
  <c r="G23" i="16"/>
  <c r="G23" i="23" s="1"/>
  <c r="G72" i="23" s="1"/>
  <c r="G19" i="16"/>
  <c r="G19" i="23" s="1"/>
  <c r="G68" i="23" s="1"/>
  <c r="G93" i="23" s="1"/>
  <c r="G18" i="16"/>
  <c r="G18" i="23" s="1"/>
  <c r="G67" i="23" s="1"/>
  <c r="G92" i="23" s="1"/>
  <c r="D85" i="23"/>
  <c r="D109" i="23"/>
  <c r="J20" i="24"/>
  <c r="J69" i="24" s="1"/>
  <c r="J94" i="24" s="1"/>
  <c r="J20" i="20"/>
  <c r="J62" i="20" s="1"/>
  <c r="J84" i="20" s="1"/>
  <c r="J20" i="19"/>
  <c r="J62" i="19" s="1"/>
  <c r="J84" i="19" s="1"/>
  <c r="H3" i="15"/>
  <c r="H21" i="15"/>
  <c r="H21" i="24" s="1"/>
  <c r="H70" i="24" s="1"/>
  <c r="H95" i="24" s="1"/>
  <c r="H22" i="15"/>
  <c r="H22" i="24" s="1"/>
  <c r="H71" i="24" s="1"/>
  <c r="H96" i="24" s="1"/>
  <c r="H7" i="15"/>
  <c r="H5" i="15"/>
  <c r="H6" i="15"/>
  <c r="H4" i="15"/>
  <c r="H9" i="15"/>
  <c r="H13" i="15"/>
  <c r="H8" i="15"/>
  <c r="D7" i="15"/>
  <c r="D6" i="15"/>
  <c r="D3" i="15"/>
  <c r="D9" i="15"/>
  <c r="D21" i="15"/>
  <c r="D21" i="24" s="1"/>
  <c r="D70" i="24" s="1"/>
  <c r="D5" i="15"/>
  <c r="D13" i="15"/>
  <c r="D8" i="15"/>
  <c r="D22" i="15"/>
  <c r="D22" i="24" s="1"/>
  <c r="D71" i="24" s="1"/>
  <c r="D4" i="15"/>
  <c r="J17" i="24"/>
  <c r="J66" i="24" s="1"/>
  <c r="J91" i="24" s="1"/>
  <c r="J17" i="20"/>
  <c r="J59" i="20" s="1"/>
  <c r="J81" i="20" s="1"/>
  <c r="J17" i="19"/>
  <c r="J59" i="19" s="1"/>
  <c r="J81" i="19" s="1"/>
  <c r="K9" i="15"/>
  <c r="K22" i="15"/>
  <c r="K22" i="24" s="1"/>
  <c r="K71" i="24" s="1"/>
  <c r="K96" i="24" s="1"/>
  <c r="K5" i="15"/>
  <c r="K21" i="15"/>
  <c r="K21" i="24" s="1"/>
  <c r="K70" i="24" s="1"/>
  <c r="K95" i="24" s="1"/>
  <c r="K4" i="15"/>
  <c r="K13" i="15"/>
  <c r="K6" i="15"/>
  <c r="K3" i="15"/>
  <c r="K7" i="15"/>
  <c r="K8" i="15"/>
  <c r="F11" i="13"/>
  <c r="F11" i="18" s="1"/>
  <c r="F60" i="18" s="1"/>
  <c r="F85" i="18" s="1"/>
  <c r="F14" i="13"/>
  <c r="F14" i="18" s="1"/>
  <c r="F63" i="18" s="1"/>
  <c r="F88" i="18" s="1"/>
  <c r="I9" i="13"/>
  <c r="I9" i="18" s="1"/>
  <c r="I58" i="18" s="1"/>
  <c r="I83" i="18" s="1"/>
  <c r="I21" i="13"/>
  <c r="I21" i="18" s="1"/>
  <c r="I70" i="18" s="1"/>
  <c r="I95" i="18" s="1"/>
  <c r="I7" i="13"/>
  <c r="I7" i="18" s="1"/>
  <c r="I56" i="18" s="1"/>
  <c r="I81" i="18" s="1"/>
  <c r="I8" i="13"/>
  <c r="I8" i="18" s="1"/>
  <c r="I57" i="18" s="1"/>
  <c r="I82" i="18" s="1"/>
  <c r="I3" i="13"/>
  <c r="I3" i="18" s="1"/>
  <c r="I52" i="18" s="1"/>
  <c r="I77" i="18" s="1"/>
  <c r="I5" i="13"/>
  <c r="I5" i="18" s="1"/>
  <c r="I54" i="18" s="1"/>
  <c r="I79" i="18" s="1"/>
  <c r="I6" i="13"/>
  <c r="I6" i="18" s="1"/>
  <c r="I55" i="18" s="1"/>
  <c r="I80" i="18" s="1"/>
  <c r="I4" i="13"/>
  <c r="I4" i="18" s="1"/>
  <c r="I53" i="18" s="1"/>
  <c r="I78" i="18" s="1"/>
  <c r="I22" i="13"/>
  <c r="I22" i="18" s="1"/>
  <c r="I71" i="18" s="1"/>
  <c r="I96" i="18" s="1"/>
  <c r="I13" i="13"/>
  <c r="I13" i="18" s="1"/>
  <c r="I62" i="18" s="1"/>
  <c r="I87" i="18" s="1"/>
  <c r="D91" i="18"/>
  <c r="D115" i="18"/>
  <c r="F6" i="16"/>
  <c r="F6" i="23" s="1"/>
  <c r="F55" i="23" s="1"/>
  <c r="F80" i="23" s="1"/>
  <c r="F3" i="16"/>
  <c r="F3" i="23" s="1"/>
  <c r="F52" i="23" s="1"/>
  <c r="F77" i="23" s="1"/>
  <c r="F9" i="16"/>
  <c r="F9" i="23" s="1"/>
  <c r="F58" i="23" s="1"/>
  <c r="F83" i="23" s="1"/>
  <c r="F13" i="16"/>
  <c r="F13" i="23" s="1"/>
  <c r="F62" i="23" s="1"/>
  <c r="F87" i="23" s="1"/>
  <c r="F22" i="16"/>
  <c r="F22" i="23" s="1"/>
  <c r="F71" i="23" s="1"/>
  <c r="F96" i="23" s="1"/>
  <c r="F5" i="16"/>
  <c r="F5" i="23" s="1"/>
  <c r="F54" i="23" s="1"/>
  <c r="F79" i="23" s="1"/>
  <c r="F21" i="16"/>
  <c r="F21" i="23" s="1"/>
  <c r="F70" i="23" s="1"/>
  <c r="F95" i="23" s="1"/>
  <c r="F4" i="16"/>
  <c r="F4" i="23" s="1"/>
  <c r="F53" i="23" s="1"/>
  <c r="F78" i="23" s="1"/>
  <c r="F8" i="16"/>
  <c r="F8" i="23" s="1"/>
  <c r="F57" i="23" s="1"/>
  <c r="F82" i="23" s="1"/>
  <c r="F7" i="16"/>
  <c r="F7" i="23" s="1"/>
  <c r="F56" i="23" s="1"/>
  <c r="F81" i="23" s="1"/>
  <c r="D89" i="18"/>
  <c r="D113" i="18"/>
  <c r="H19" i="15"/>
  <c r="H18" i="15"/>
  <c r="H23" i="15"/>
  <c r="H23" i="24" s="1"/>
  <c r="H72" i="24" s="1"/>
  <c r="F20" i="24"/>
  <c r="F69" i="24" s="1"/>
  <c r="F94" i="24" s="1"/>
  <c r="F20" i="19"/>
  <c r="F62" i="19" s="1"/>
  <c r="F84" i="19" s="1"/>
  <c r="F20" i="20"/>
  <c r="F62" i="20" s="1"/>
  <c r="F84" i="20" s="1"/>
  <c r="D81" i="23"/>
  <c r="D105" i="23"/>
  <c r="E21" i="15"/>
  <c r="E21" i="24" s="1"/>
  <c r="E70" i="24" s="1"/>
  <c r="E95" i="24" s="1"/>
  <c r="E4" i="15"/>
  <c r="E5" i="15"/>
  <c r="E7" i="15"/>
  <c r="E8" i="15"/>
  <c r="E3" i="15"/>
  <c r="E22" i="15"/>
  <c r="E22" i="24" s="1"/>
  <c r="E71" i="24" s="1"/>
  <c r="E96" i="24" s="1"/>
  <c r="E6" i="15"/>
  <c r="E9" i="15"/>
  <c r="E13" i="15"/>
  <c r="K17" i="24"/>
  <c r="K66" i="24" s="1"/>
  <c r="K91" i="24" s="1"/>
  <c r="K17" i="20"/>
  <c r="K59" i="20" s="1"/>
  <c r="K81" i="20" s="1"/>
  <c r="K17" i="19"/>
  <c r="K59" i="19" s="1"/>
  <c r="K81" i="19" s="1"/>
  <c r="I12" i="24"/>
  <c r="I61" i="24" s="1"/>
  <c r="I86" i="24" s="1"/>
  <c r="I14" i="19"/>
  <c r="I56" i="19" s="1"/>
  <c r="I78" i="19" s="1"/>
  <c r="I14" i="20"/>
  <c r="I56" i="20" s="1"/>
  <c r="I78" i="20" s="1"/>
  <c r="E114" i="23"/>
  <c r="D138" i="23"/>
  <c r="J3" i="13"/>
  <c r="J3" i="18" s="1"/>
  <c r="J52" i="18" s="1"/>
  <c r="J77" i="18" s="1"/>
  <c r="J13" i="13"/>
  <c r="J13" i="18" s="1"/>
  <c r="J62" i="18" s="1"/>
  <c r="J87" i="18" s="1"/>
  <c r="J22" i="13"/>
  <c r="J22" i="18" s="1"/>
  <c r="J71" i="18" s="1"/>
  <c r="J96" i="18" s="1"/>
  <c r="J7" i="13"/>
  <c r="J7" i="18" s="1"/>
  <c r="J56" i="18" s="1"/>
  <c r="J81" i="18" s="1"/>
  <c r="J8" i="13"/>
  <c r="J8" i="18" s="1"/>
  <c r="J57" i="18" s="1"/>
  <c r="J82" i="18" s="1"/>
  <c r="J5" i="13"/>
  <c r="J5" i="18" s="1"/>
  <c r="J54" i="18" s="1"/>
  <c r="J79" i="18" s="1"/>
  <c r="J6" i="13"/>
  <c r="J6" i="18" s="1"/>
  <c r="J55" i="18" s="1"/>
  <c r="J80" i="18" s="1"/>
  <c r="J21" i="13"/>
  <c r="J21" i="18" s="1"/>
  <c r="J70" i="18" s="1"/>
  <c r="J95" i="18" s="1"/>
  <c r="J9" i="13"/>
  <c r="J9" i="18" s="1"/>
  <c r="J58" i="18" s="1"/>
  <c r="J83" i="18" s="1"/>
  <c r="J4" i="13"/>
  <c r="J4" i="18" s="1"/>
  <c r="J53" i="18" s="1"/>
  <c r="J78" i="18" s="1"/>
  <c r="D16" i="24"/>
  <c r="D65" i="24" s="1"/>
  <c r="D16" i="19"/>
  <c r="D58" i="19" s="1"/>
  <c r="D80" i="19" s="1"/>
  <c r="D16" i="20"/>
  <c r="D58" i="20" s="1"/>
  <c r="D80" i="20" s="1"/>
  <c r="I20" i="24"/>
  <c r="I69" i="24" s="1"/>
  <c r="I94" i="24" s="1"/>
  <c r="I20" i="20"/>
  <c r="I62" i="20" s="1"/>
  <c r="I84" i="20" s="1"/>
  <c r="I20" i="19"/>
  <c r="I62" i="19" s="1"/>
  <c r="I84" i="19" s="1"/>
  <c r="D118" i="18"/>
  <c r="D94" i="18"/>
  <c r="I73" i="24" l="1"/>
  <c r="I97" i="24"/>
  <c r="F3" i="24"/>
  <c r="F52" i="24" s="1"/>
  <c r="F77" i="24" s="1"/>
  <c r="F4" i="20"/>
  <c r="F46" i="20" s="1"/>
  <c r="F68" i="20" s="1"/>
  <c r="F4" i="19"/>
  <c r="F46" i="19" s="1"/>
  <c r="F68" i="19" s="1"/>
  <c r="J73" i="23"/>
  <c r="J97" i="23"/>
  <c r="I6" i="24"/>
  <c r="I55" i="24" s="1"/>
  <c r="I80" i="24" s="1"/>
  <c r="I3" i="20"/>
  <c r="I45" i="20" s="1"/>
  <c r="I67" i="20" s="1"/>
  <c r="I3" i="19"/>
  <c r="I45" i="19" s="1"/>
  <c r="I67" i="19" s="1"/>
  <c r="E4" i="20"/>
  <c r="E46" i="20" s="1"/>
  <c r="E68" i="20" s="1"/>
  <c r="E3" i="24"/>
  <c r="E52" i="24" s="1"/>
  <c r="E77" i="24" s="1"/>
  <c r="E4" i="19"/>
  <c r="E46" i="19" s="1"/>
  <c r="E68" i="19" s="1"/>
  <c r="K8" i="24"/>
  <c r="K57" i="24" s="1"/>
  <c r="K82" i="24" s="1"/>
  <c r="K7" i="20"/>
  <c r="K49" i="20" s="1"/>
  <c r="K71" i="20" s="1"/>
  <c r="K7" i="19"/>
  <c r="K49" i="19" s="1"/>
  <c r="K71" i="19" s="1"/>
  <c r="D15" i="20"/>
  <c r="D57" i="20" s="1"/>
  <c r="D79" i="20" s="1"/>
  <c r="D13" i="24"/>
  <c r="D62" i="24" s="1"/>
  <c r="D15" i="19"/>
  <c r="D57" i="19" s="1"/>
  <c r="D79" i="19" s="1"/>
  <c r="H15" i="19"/>
  <c r="H57" i="19" s="1"/>
  <c r="H79" i="19" s="1"/>
  <c r="H13" i="24"/>
  <c r="H62" i="24" s="1"/>
  <c r="H87" i="24" s="1"/>
  <c r="H15" i="20"/>
  <c r="H57" i="20" s="1"/>
  <c r="H79" i="20" s="1"/>
  <c r="H4" i="19"/>
  <c r="H46" i="19" s="1"/>
  <c r="H68" i="19" s="1"/>
  <c r="H4" i="20"/>
  <c r="H46" i="20" s="1"/>
  <c r="H68" i="20" s="1"/>
  <c r="H3" i="24"/>
  <c r="H52" i="24" s="1"/>
  <c r="H77" i="24" s="1"/>
  <c r="G73" i="23"/>
  <c r="G97" i="23"/>
  <c r="D18" i="24"/>
  <c r="D67" i="24" s="1"/>
  <c r="D19" i="20"/>
  <c r="D61" i="20" s="1"/>
  <c r="D83" i="20" s="1"/>
  <c r="D19" i="19"/>
  <c r="D61" i="19" s="1"/>
  <c r="D83" i="19" s="1"/>
  <c r="F19" i="24"/>
  <c r="F68" i="24" s="1"/>
  <c r="F93" i="24" s="1"/>
  <c r="F18" i="20"/>
  <c r="F60" i="20" s="1"/>
  <c r="F82" i="20" s="1"/>
  <c r="F18" i="19"/>
  <c r="F60" i="19" s="1"/>
  <c r="F82" i="19" s="1"/>
  <c r="F5" i="24"/>
  <c r="F54" i="24" s="1"/>
  <c r="F79" i="24" s="1"/>
  <c r="F9" i="19"/>
  <c r="F51" i="19" s="1"/>
  <c r="F73" i="19" s="1"/>
  <c r="F9" i="20"/>
  <c r="F51" i="20" s="1"/>
  <c r="F73" i="20" s="1"/>
  <c r="D119" i="18"/>
  <c r="D95" i="18"/>
  <c r="J18" i="20"/>
  <c r="J60" i="20" s="1"/>
  <c r="J82" i="20" s="1"/>
  <c r="J19" i="24"/>
  <c r="J68" i="24" s="1"/>
  <c r="J93" i="24" s="1"/>
  <c r="J18" i="19"/>
  <c r="J60" i="19" s="1"/>
  <c r="J82" i="19" s="1"/>
  <c r="E101" i="23"/>
  <c r="D125" i="23"/>
  <c r="D92" i="23"/>
  <c r="D116" i="23"/>
  <c r="G4" i="24"/>
  <c r="G53" i="24" s="1"/>
  <c r="G78" i="24" s="1"/>
  <c r="G5" i="19"/>
  <c r="G47" i="19" s="1"/>
  <c r="G69" i="19" s="1"/>
  <c r="G5" i="20"/>
  <c r="G47" i="20" s="1"/>
  <c r="G69" i="20" s="1"/>
  <c r="D118" i="24"/>
  <c r="D94" i="24"/>
  <c r="J4" i="24"/>
  <c r="J53" i="24" s="1"/>
  <c r="J78" i="24" s="1"/>
  <c r="J5" i="20"/>
  <c r="J47" i="20" s="1"/>
  <c r="J69" i="20" s="1"/>
  <c r="J5" i="19"/>
  <c r="J47" i="19" s="1"/>
  <c r="J69" i="19" s="1"/>
  <c r="E73" i="23"/>
  <c r="E97" i="23"/>
  <c r="I12" i="20"/>
  <c r="I54" i="20" s="1"/>
  <c r="I76" i="20" s="1"/>
  <c r="I14" i="24"/>
  <c r="I63" i="24" s="1"/>
  <c r="I88" i="24" s="1"/>
  <c r="I12" i="19"/>
  <c r="I54" i="19" s="1"/>
  <c r="I76" i="19" s="1"/>
  <c r="I5" i="19"/>
  <c r="I47" i="19" s="1"/>
  <c r="I69" i="19" s="1"/>
  <c r="I4" i="24"/>
  <c r="I53" i="24" s="1"/>
  <c r="I78" i="24" s="1"/>
  <c r="I5" i="20"/>
  <c r="I47" i="20" s="1"/>
  <c r="I69" i="20" s="1"/>
  <c r="D89" i="24"/>
  <c r="D113" i="24"/>
  <c r="D114" i="24"/>
  <c r="D90" i="24"/>
  <c r="E7" i="20"/>
  <c r="E49" i="20" s="1"/>
  <c r="E71" i="20" s="1"/>
  <c r="E8" i="24"/>
  <c r="E57" i="24" s="1"/>
  <c r="E82" i="24" s="1"/>
  <c r="E7" i="19"/>
  <c r="E49" i="19" s="1"/>
  <c r="E71" i="19" s="1"/>
  <c r="K6" i="20"/>
  <c r="K48" i="20" s="1"/>
  <c r="K70" i="20" s="1"/>
  <c r="K7" i="24"/>
  <c r="K56" i="24" s="1"/>
  <c r="K81" i="24" s="1"/>
  <c r="K6" i="19"/>
  <c r="K48" i="19" s="1"/>
  <c r="K70" i="19" s="1"/>
  <c r="K8" i="20"/>
  <c r="K50" i="20" s="1"/>
  <c r="K72" i="20" s="1"/>
  <c r="K8" i="19"/>
  <c r="K50" i="19" s="1"/>
  <c r="K72" i="19" s="1"/>
  <c r="K9" i="24"/>
  <c r="K58" i="24" s="1"/>
  <c r="K83" i="24" s="1"/>
  <c r="D9" i="20"/>
  <c r="D51" i="20" s="1"/>
  <c r="D73" i="20" s="1"/>
  <c r="D9" i="19"/>
  <c r="D51" i="19" s="1"/>
  <c r="D73" i="19" s="1"/>
  <c r="D5" i="24"/>
  <c r="D54" i="24" s="1"/>
  <c r="H8" i="19"/>
  <c r="H50" i="19" s="1"/>
  <c r="H72" i="19" s="1"/>
  <c r="H8" i="20"/>
  <c r="H50" i="20" s="1"/>
  <c r="H72" i="20" s="1"/>
  <c r="H9" i="24"/>
  <c r="H58" i="24" s="1"/>
  <c r="H83" i="24" s="1"/>
  <c r="I19" i="19"/>
  <c r="I61" i="19" s="1"/>
  <c r="I83" i="19" s="1"/>
  <c r="I18" i="24"/>
  <c r="I67" i="24" s="1"/>
  <c r="I92" i="24" s="1"/>
  <c r="I19" i="20"/>
  <c r="I61" i="20" s="1"/>
  <c r="I83" i="20" s="1"/>
  <c r="D18" i="20"/>
  <c r="D60" i="20" s="1"/>
  <c r="D82" i="20" s="1"/>
  <c r="D19" i="24"/>
  <c r="D68" i="24" s="1"/>
  <c r="D18" i="19"/>
  <c r="D60" i="19" s="1"/>
  <c r="D82" i="19" s="1"/>
  <c r="E19" i="24"/>
  <c r="E68" i="24" s="1"/>
  <c r="E93" i="24" s="1"/>
  <c r="E18" i="20"/>
  <c r="E60" i="20" s="1"/>
  <c r="E82" i="20" s="1"/>
  <c r="E18" i="19"/>
  <c r="E60" i="19" s="1"/>
  <c r="E82" i="19" s="1"/>
  <c r="F73" i="24"/>
  <c r="F97" i="24"/>
  <c r="F7" i="24"/>
  <c r="F56" i="24" s="1"/>
  <c r="F81" i="24" s="1"/>
  <c r="F6" i="20"/>
  <c r="F48" i="20" s="1"/>
  <c r="F70" i="20" s="1"/>
  <c r="F6" i="19"/>
  <c r="F48" i="19" s="1"/>
  <c r="F70" i="19" s="1"/>
  <c r="D111" i="18"/>
  <c r="D87" i="18"/>
  <c r="J97" i="24"/>
  <c r="J73" i="24"/>
  <c r="E97" i="18"/>
  <c r="E73" i="18"/>
  <c r="D97" i="23"/>
  <c r="D73" i="23"/>
  <c r="D121" i="23"/>
  <c r="G8" i="24"/>
  <c r="G57" i="24" s="1"/>
  <c r="G82" i="24" s="1"/>
  <c r="G7" i="20"/>
  <c r="G49" i="20" s="1"/>
  <c r="G71" i="20" s="1"/>
  <c r="G7" i="19"/>
  <c r="G49" i="19" s="1"/>
  <c r="G71" i="19" s="1"/>
  <c r="J3" i="20"/>
  <c r="J45" i="20" s="1"/>
  <c r="J67" i="20" s="1"/>
  <c r="J6" i="24"/>
  <c r="J55" i="24" s="1"/>
  <c r="J80" i="24" s="1"/>
  <c r="J3" i="19"/>
  <c r="J45" i="19" s="1"/>
  <c r="J67" i="19" s="1"/>
  <c r="E102" i="23"/>
  <c r="D126" i="23"/>
  <c r="I11" i="24"/>
  <c r="I60" i="24" s="1"/>
  <c r="I85" i="24" s="1"/>
  <c r="I11" i="20"/>
  <c r="I53" i="20" s="1"/>
  <c r="I75" i="20" s="1"/>
  <c r="I11" i="19"/>
  <c r="I53" i="19" s="1"/>
  <c r="I75" i="19" s="1"/>
  <c r="K19" i="24"/>
  <c r="K68" i="24" s="1"/>
  <c r="K93" i="24" s="1"/>
  <c r="K18" i="20"/>
  <c r="K60" i="20" s="1"/>
  <c r="K82" i="20" s="1"/>
  <c r="K18" i="19"/>
  <c r="K60" i="19" s="1"/>
  <c r="K82" i="19" s="1"/>
  <c r="D93" i="18"/>
  <c r="D117" i="18"/>
  <c r="D130" i="23"/>
  <c r="E106" i="23"/>
  <c r="D11" i="24"/>
  <c r="D60" i="24" s="1"/>
  <c r="D11" i="20"/>
  <c r="D53" i="20" s="1"/>
  <c r="D75" i="20" s="1"/>
  <c r="D11" i="19"/>
  <c r="D53" i="19" s="1"/>
  <c r="D75" i="19" s="1"/>
  <c r="D136" i="23"/>
  <c r="E112" i="23"/>
  <c r="F118" i="23"/>
  <c r="E142" i="23"/>
  <c r="J8" i="20"/>
  <c r="J50" i="20" s="1"/>
  <c r="J72" i="20" s="1"/>
  <c r="J8" i="19"/>
  <c r="J50" i="19" s="1"/>
  <c r="J72" i="19" s="1"/>
  <c r="J9" i="24"/>
  <c r="J58" i="24" s="1"/>
  <c r="J83" i="24" s="1"/>
  <c r="D116" i="18"/>
  <c r="D92" i="18"/>
  <c r="H73" i="24"/>
  <c r="H97" i="24"/>
  <c r="H3" i="19"/>
  <c r="H45" i="19" s="1"/>
  <c r="H67" i="19" s="1"/>
  <c r="H6" i="24"/>
  <c r="H55" i="24" s="1"/>
  <c r="H80" i="24" s="1"/>
  <c r="H3" i="20"/>
  <c r="H45" i="20" s="1"/>
  <c r="H67" i="20" s="1"/>
  <c r="I18" i="20"/>
  <c r="I60" i="20" s="1"/>
  <c r="I82" i="20" s="1"/>
  <c r="I19" i="24"/>
  <c r="I68" i="24" s="1"/>
  <c r="I93" i="24" s="1"/>
  <c r="I18" i="19"/>
  <c r="I60" i="19" s="1"/>
  <c r="I82" i="19" s="1"/>
  <c r="E107" i="23"/>
  <c r="D131" i="23"/>
  <c r="F5" i="19"/>
  <c r="F47" i="19" s="1"/>
  <c r="F69" i="19" s="1"/>
  <c r="F4" i="24"/>
  <c r="F53" i="24" s="1"/>
  <c r="F78" i="24" s="1"/>
  <c r="F5" i="20"/>
  <c r="F47" i="20" s="1"/>
  <c r="F69" i="20" s="1"/>
  <c r="D121" i="18"/>
  <c r="D97" i="18"/>
  <c r="D73" i="18"/>
  <c r="E5" i="20"/>
  <c r="E47" i="20" s="1"/>
  <c r="E69" i="20" s="1"/>
  <c r="E4" i="24"/>
  <c r="E53" i="24" s="1"/>
  <c r="E78" i="24" s="1"/>
  <c r="E5" i="19"/>
  <c r="E47" i="19" s="1"/>
  <c r="E69" i="19" s="1"/>
  <c r="K13" i="24"/>
  <c r="K62" i="24" s="1"/>
  <c r="K87" i="24" s="1"/>
  <c r="K15" i="20"/>
  <c r="K57" i="20" s="1"/>
  <c r="K79" i="20" s="1"/>
  <c r="K15" i="19"/>
  <c r="K57" i="19" s="1"/>
  <c r="K79" i="19" s="1"/>
  <c r="D4" i="19"/>
  <c r="D46" i="19" s="1"/>
  <c r="D68" i="19" s="1"/>
  <c r="D4" i="20"/>
  <c r="D46" i="20" s="1"/>
  <c r="D68" i="20" s="1"/>
  <c r="D3" i="24"/>
  <c r="D52" i="24" s="1"/>
  <c r="H9" i="20"/>
  <c r="H51" i="20" s="1"/>
  <c r="H73" i="20" s="1"/>
  <c r="H5" i="24"/>
  <c r="H54" i="24" s="1"/>
  <c r="H79" i="24" s="1"/>
  <c r="H9" i="19"/>
  <c r="H51" i="19" s="1"/>
  <c r="H73" i="19" s="1"/>
  <c r="D133" i="23"/>
  <c r="E109" i="23"/>
  <c r="I73" i="23"/>
  <c r="I97" i="23"/>
  <c r="D108" i="24"/>
  <c r="D84" i="24"/>
  <c r="D82" i="18"/>
  <c r="D106" i="18"/>
  <c r="H14" i="24"/>
  <c r="H63" i="24" s="1"/>
  <c r="H88" i="24" s="1"/>
  <c r="H12" i="20"/>
  <c r="H54" i="20" s="1"/>
  <c r="H76" i="20" s="1"/>
  <c r="H12" i="19"/>
  <c r="H54" i="19" s="1"/>
  <c r="H76" i="19" s="1"/>
  <c r="D132" i="18"/>
  <c r="E108" i="18"/>
  <c r="H73" i="23"/>
  <c r="H97" i="23"/>
  <c r="I4" i="20"/>
  <c r="I46" i="20" s="1"/>
  <c r="I68" i="20" s="1"/>
  <c r="I3" i="24"/>
  <c r="I52" i="24" s="1"/>
  <c r="I77" i="24" s="1"/>
  <c r="I4" i="19"/>
  <c r="I46" i="19" s="1"/>
  <c r="I68" i="19" s="1"/>
  <c r="F114" i="23"/>
  <c r="E138" i="23"/>
  <c r="E9" i="24"/>
  <c r="E58" i="24" s="1"/>
  <c r="E83" i="24" s="1"/>
  <c r="E8" i="19"/>
  <c r="E50" i="19" s="1"/>
  <c r="E72" i="19" s="1"/>
  <c r="E8" i="20"/>
  <c r="E50" i="20" s="1"/>
  <c r="E72" i="20" s="1"/>
  <c r="H19" i="24"/>
  <c r="H68" i="24" s="1"/>
  <c r="H93" i="24" s="1"/>
  <c r="H18" i="20"/>
  <c r="H60" i="20" s="1"/>
  <c r="H82" i="20" s="1"/>
  <c r="H18" i="19"/>
  <c r="H60" i="19" s="1"/>
  <c r="H82" i="19" s="1"/>
  <c r="K5" i="19"/>
  <c r="K47" i="19" s="1"/>
  <c r="K69" i="19" s="1"/>
  <c r="K4" i="24"/>
  <c r="K53" i="24" s="1"/>
  <c r="K78" i="24" s="1"/>
  <c r="K5" i="20"/>
  <c r="K47" i="20" s="1"/>
  <c r="K69" i="20" s="1"/>
  <c r="D4" i="24"/>
  <c r="D53" i="24" s="1"/>
  <c r="D5" i="19"/>
  <c r="D47" i="19" s="1"/>
  <c r="D69" i="19" s="1"/>
  <c r="D5" i="20"/>
  <c r="D47" i="20" s="1"/>
  <c r="D69" i="20" s="1"/>
  <c r="D3" i="19"/>
  <c r="D45" i="19" s="1"/>
  <c r="D67" i="19" s="1"/>
  <c r="D6" i="24"/>
  <c r="D55" i="24" s="1"/>
  <c r="D3" i="20"/>
  <c r="D45" i="20" s="1"/>
  <c r="D67" i="20" s="1"/>
  <c r="H7" i="24"/>
  <c r="H56" i="24" s="1"/>
  <c r="H81" i="24" s="1"/>
  <c r="H6" i="20"/>
  <c r="H48" i="20" s="1"/>
  <c r="H70" i="20" s="1"/>
  <c r="H6" i="19"/>
  <c r="H48" i="19" s="1"/>
  <c r="H70" i="19" s="1"/>
  <c r="G19" i="19"/>
  <c r="G61" i="19" s="1"/>
  <c r="G83" i="19" s="1"/>
  <c r="G18" i="24"/>
  <c r="G67" i="24" s="1"/>
  <c r="G92" i="24" s="1"/>
  <c r="G19" i="20"/>
  <c r="G61" i="20" s="1"/>
  <c r="G83" i="20" s="1"/>
  <c r="K97" i="18"/>
  <c r="K73" i="18"/>
  <c r="D128" i="23"/>
  <c r="E104" i="23"/>
  <c r="F8" i="20"/>
  <c r="F50" i="20" s="1"/>
  <c r="F72" i="20" s="1"/>
  <c r="F9" i="24"/>
  <c r="F58" i="24" s="1"/>
  <c r="F83" i="24" s="1"/>
  <c r="F8" i="19"/>
  <c r="F50" i="19" s="1"/>
  <c r="F72" i="19" s="1"/>
  <c r="F3" i="20"/>
  <c r="F45" i="20" s="1"/>
  <c r="F67" i="20" s="1"/>
  <c r="F3" i="19"/>
  <c r="F45" i="19" s="1"/>
  <c r="F67" i="19" s="1"/>
  <c r="F6" i="24"/>
  <c r="F55" i="24" s="1"/>
  <c r="F80" i="24" s="1"/>
  <c r="D101" i="18"/>
  <c r="D77" i="18"/>
  <c r="D78" i="18"/>
  <c r="D102" i="18"/>
  <c r="H11" i="24"/>
  <c r="H60" i="24" s="1"/>
  <c r="H85" i="24" s="1"/>
  <c r="H11" i="20"/>
  <c r="H53" i="20" s="1"/>
  <c r="H75" i="20" s="1"/>
  <c r="H11" i="19"/>
  <c r="H53" i="19" s="1"/>
  <c r="H75" i="19" s="1"/>
  <c r="F73" i="18"/>
  <c r="F97" i="18"/>
  <c r="E111" i="23"/>
  <c r="D135" i="23"/>
  <c r="K11" i="19"/>
  <c r="K53" i="19" s="1"/>
  <c r="K75" i="19" s="1"/>
  <c r="K11" i="24"/>
  <c r="K60" i="24" s="1"/>
  <c r="K85" i="24" s="1"/>
  <c r="K11" i="20"/>
  <c r="K53" i="20" s="1"/>
  <c r="K75" i="20" s="1"/>
  <c r="G9" i="20"/>
  <c r="G51" i="20" s="1"/>
  <c r="G73" i="20" s="1"/>
  <c r="G5" i="24"/>
  <c r="G54" i="24" s="1"/>
  <c r="G79" i="24" s="1"/>
  <c r="G9" i="19"/>
  <c r="G51" i="19" s="1"/>
  <c r="G73" i="19" s="1"/>
  <c r="D134" i="18"/>
  <c r="E110" i="18"/>
  <c r="J15" i="20"/>
  <c r="J57" i="20" s="1"/>
  <c r="J79" i="20" s="1"/>
  <c r="J13" i="24"/>
  <c r="J62" i="24" s="1"/>
  <c r="J87" i="24" s="1"/>
  <c r="J15" i="19"/>
  <c r="J57" i="19" s="1"/>
  <c r="J79" i="19" s="1"/>
  <c r="I6" i="19"/>
  <c r="I48" i="19" s="1"/>
  <c r="I70" i="19" s="1"/>
  <c r="I6" i="20"/>
  <c r="I48" i="20" s="1"/>
  <c r="I70" i="20" s="1"/>
  <c r="I7" i="24"/>
  <c r="I56" i="24" s="1"/>
  <c r="I81" i="24" s="1"/>
  <c r="F11" i="20"/>
  <c r="F53" i="20" s="1"/>
  <c r="F75" i="20" s="1"/>
  <c r="F11" i="24"/>
  <c r="F60" i="24" s="1"/>
  <c r="F85" i="24" s="1"/>
  <c r="F11" i="19"/>
  <c r="F53" i="19" s="1"/>
  <c r="F75" i="19" s="1"/>
  <c r="E12" i="19"/>
  <c r="E54" i="19" s="1"/>
  <c r="E76" i="19" s="1"/>
  <c r="E14" i="24"/>
  <c r="E63" i="24" s="1"/>
  <c r="E88" i="24" s="1"/>
  <c r="E12" i="20"/>
  <c r="E54" i="20" s="1"/>
  <c r="E76" i="20" s="1"/>
  <c r="J73" i="18"/>
  <c r="J97" i="18"/>
  <c r="D95" i="24"/>
  <c r="D119" i="24"/>
  <c r="H5" i="20"/>
  <c r="H47" i="20" s="1"/>
  <c r="H69" i="20" s="1"/>
  <c r="H4" i="24"/>
  <c r="H53" i="24" s="1"/>
  <c r="H78" i="24" s="1"/>
  <c r="H5" i="19"/>
  <c r="H47" i="19" s="1"/>
  <c r="H69" i="19" s="1"/>
  <c r="D97" i="24"/>
  <c r="D73" i="24"/>
  <c r="D121" i="24"/>
  <c r="E18" i="24"/>
  <c r="E67" i="24" s="1"/>
  <c r="E92" i="24" s="1"/>
  <c r="E19" i="20"/>
  <c r="E61" i="20" s="1"/>
  <c r="E83" i="20" s="1"/>
  <c r="E19" i="19"/>
  <c r="E61" i="19" s="1"/>
  <c r="E83" i="19" s="1"/>
  <c r="D104" i="18"/>
  <c r="D80" i="18"/>
  <c r="K18" i="24"/>
  <c r="K67" i="24" s="1"/>
  <c r="K92" i="24" s="1"/>
  <c r="K19" i="19"/>
  <c r="K61" i="19" s="1"/>
  <c r="K83" i="19" s="1"/>
  <c r="K19" i="20"/>
  <c r="K61" i="20" s="1"/>
  <c r="K83" i="20" s="1"/>
  <c r="D14" i="24"/>
  <c r="D63" i="24" s="1"/>
  <c r="D12" i="20"/>
  <c r="D54" i="20" s="1"/>
  <c r="D76" i="20" s="1"/>
  <c r="D12" i="19"/>
  <c r="D54" i="19" s="1"/>
  <c r="D76" i="19" s="1"/>
  <c r="K3" i="19"/>
  <c r="K45" i="19" s="1"/>
  <c r="K67" i="19" s="1"/>
  <c r="K6" i="24"/>
  <c r="K55" i="24" s="1"/>
  <c r="K80" i="24" s="1"/>
  <c r="K3" i="20"/>
  <c r="K45" i="20" s="1"/>
  <c r="K67" i="20" s="1"/>
  <c r="E97" i="24"/>
  <c r="E73" i="24"/>
  <c r="D96" i="18"/>
  <c r="D120" i="18"/>
  <c r="G3" i="24"/>
  <c r="G52" i="24" s="1"/>
  <c r="G77" i="24" s="1"/>
  <c r="G4" i="20"/>
  <c r="G46" i="20" s="1"/>
  <c r="G68" i="20" s="1"/>
  <c r="G4" i="19"/>
  <c r="G46" i="19" s="1"/>
  <c r="G68" i="19" s="1"/>
  <c r="I8" i="19"/>
  <c r="I50" i="19" s="1"/>
  <c r="I72" i="19" s="1"/>
  <c r="I9" i="24"/>
  <c r="I58" i="24" s="1"/>
  <c r="I83" i="24" s="1"/>
  <c r="I8" i="20"/>
  <c r="I50" i="20" s="1"/>
  <c r="I72" i="20" s="1"/>
  <c r="E15" i="20"/>
  <c r="E57" i="20" s="1"/>
  <c r="E79" i="20" s="1"/>
  <c r="E13" i="24"/>
  <c r="E62" i="24" s="1"/>
  <c r="E87" i="24" s="1"/>
  <c r="E15" i="19"/>
  <c r="E57" i="19" s="1"/>
  <c r="E79" i="19" s="1"/>
  <c r="H19" i="20"/>
  <c r="H61" i="20" s="1"/>
  <c r="H83" i="20" s="1"/>
  <c r="H19" i="19"/>
  <c r="H61" i="19" s="1"/>
  <c r="H83" i="19" s="1"/>
  <c r="H18" i="24"/>
  <c r="H67" i="24" s="1"/>
  <c r="H92" i="24" s="1"/>
  <c r="F13" i="24"/>
  <c r="F62" i="24" s="1"/>
  <c r="F87" i="24" s="1"/>
  <c r="F15" i="20"/>
  <c r="F57" i="20" s="1"/>
  <c r="F79" i="20" s="1"/>
  <c r="F15" i="19"/>
  <c r="F57" i="19" s="1"/>
  <c r="F79" i="19" s="1"/>
  <c r="F97" i="23"/>
  <c r="F73" i="23"/>
  <c r="D110" i="24"/>
  <c r="D86" i="24"/>
  <c r="G6" i="24"/>
  <c r="G55" i="24" s="1"/>
  <c r="G80" i="24" s="1"/>
  <c r="G3" i="20"/>
  <c r="G45" i="20" s="1"/>
  <c r="G67" i="20" s="1"/>
  <c r="G3" i="19"/>
  <c r="G45" i="19" s="1"/>
  <c r="G67" i="19" s="1"/>
  <c r="J4" i="19"/>
  <c r="J46" i="19" s="1"/>
  <c r="J68" i="19" s="1"/>
  <c r="J3" i="24"/>
  <c r="J52" i="24" s="1"/>
  <c r="J77" i="24" s="1"/>
  <c r="J4" i="20"/>
  <c r="J46" i="20" s="1"/>
  <c r="J68" i="20" s="1"/>
  <c r="D139" i="23"/>
  <c r="E115" i="23"/>
  <c r="F14" i="24"/>
  <c r="F63" i="24" s="1"/>
  <c r="F88" i="24" s="1"/>
  <c r="F12" i="19"/>
  <c r="F54" i="19" s="1"/>
  <c r="F76" i="19" s="1"/>
  <c r="F12" i="20"/>
  <c r="F54" i="20" s="1"/>
  <c r="F76" i="20" s="1"/>
  <c r="E6" i="24"/>
  <c r="E55" i="24" s="1"/>
  <c r="E80" i="24" s="1"/>
  <c r="E3" i="20"/>
  <c r="E45" i="20" s="1"/>
  <c r="E67" i="20" s="1"/>
  <c r="E3" i="19"/>
  <c r="E45" i="19" s="1"/>
  <c r="E67" i="19" s="1"/>
  <c r="D129" i="23"/>
  <c r="E105" i="23"/>
  <c r="E113" i="18"/>
  <c r="D137" i="18"/>
  <c r="D96" i="24"/>
  <c r="D120" i="24"/>
  <c r="D6" i="20"/>
  <c r="D48" i="20" s="1"/>
  <c r="D70" i="20" s="1"/>
  <c r="D7" i="24"/>
  <c r="D56" i="24" s="1"/>
  <c r="D6" i="19"/>
  <c r="D48" i="19" s="1"/>
  <c r="D70" i="19" s="1"/>
  <c r="D134" i="23"/>
  <c r="E110" i="23"/>
  <c r="G97" i="24"/>
  <c r="G73" i="24"/>
  <c r="E120" i="23"/>
  <c r="D144" i="23"/>
  <c r="J11" i="19"/>
  <c r="J53" i="19" s="1"/>
  <c r="J75" i="19" s="1"/>
  <c r="J11" i="24"/>
  <c r="J60" i="24" s="1"/>
  <c r="J85" i="24" s="1"/>
  <c r="J11" i="20"/>
  <c r="J53" i="20" s="1"/>
  <c r="J75" i="20" s="1"/>
  <c r="D109" i="18"/>
  <c r="D85" i="18"/>
  <c r="E114" i="18"/>
  <c r="D138" i="18"/>
  <c r="D79" i="18"/>
  <c r="D103" i="18"/>
  <c r="D132" i="23"/>
  <c r="E108" i="23"/>
  <c r="D143" i="23"/>
  <c r="E119" i="23"/>
  <c r="K12" i="19"/>
  <c r="K54" i="19" s="1"/>
  <c r="K76" i="19" s="1"/>
  <c r="K14" i="24"/>
  <c r="K63" i="24" s="1"/>
  <c r="K88" i="24" s="1"/>
  <c r="K12" i="20"/>
  <c r="K54" i="20" s="1"/>
  <c r="K76" i="20" s="1"/>
  <c r="G9" i="24"/>
  <c r="G58" i="24" s="1"/>
  <c r="G83" i="24" s="1"/>
  <c r="G8" i="20"/>
  <c r="G50" i="20" s="1"/>
  <c r="G72" i="20" s="1"/>
  <c r="G8" i="19"/>
  <c r="G50" i="19" s="1"/>
  <c r="G72" i="19" s="1"/>
  <c r="J9" i="20"/>
  <c r="J51" i="20" s="1"/>
  <c r="J73" i="20" s="1"/>
  <c r="J5" i="24"/>
  <c r="J54" i="24" s="1"/>
  <c r="J79" i="24" s="1"/>
  <c r="J9" i="19"/>
  <c r="J51" i="19" s="1"/>
  <c r="J73" i="19" s="1"/>
  <c r="I7" i="19"/>
  <c r="I49" i="19" s="1"/>
  <c r="I71" i="19" s="1"/>
  <c r="I8" i="24"/>
  <c r="I57" i="24" s="1"/>
  <c r="I82" i="24" s="1"/>
  <c r="I7" i="20"/>
  <c r="I49" i="20" s="1"/>
  <c r="I71" i="20" s="1"/>
  <c r="D115" i="24"/>
  <c r="D91" i="24"/>
  <c r="E7" i="24"/>
  <c r="E56" i="24" s="1"/>
  <c r="E81" i="24" s="1"/>
  <c r="E6" i="20"/>
  <c r="E48" i="20" s="1"/>
  <c r="E70" i="20" s="1"/>
  <c r="E6" i="19"/>
  <c r="E48" i="19" s="1"/>
  <c r="E70" i="19" s="1"/>
  <c r="D139" i="18"/>
  <c r="E115" i="18"/>
  <c r="K3" i="24"/>
  <c r="K52" i="24" s="1"/>
  <c r="K77" i="24" s="1"/>
  <c r="K4" i="19"/>
  <c r="K46" i="19" s="1"/>
  <c r="K68" i="19" s="1"/>
  <c r="K4" i="20"/>
  <c r="K46" i="20" s="1"/>
  <c r="K68" i="20" s="1"/>
  <c r="H73" i="18"/>
  <c r="H97" i="18"/>
  <c r="G12" i="19"/>
  <c r="G54" i="19" s="1"/>
  <c r="G76" i="19" s="1"/>
  <c r="G14" i="24"/>
  <c r="G63" i="24" s="1"/>
  <c r="G88" i="24" s="1"/>
  <c r="G12" i="20"/>
  <c r="G54" i="20" s="1"/>
  <c r="G76" i="20" s="1"/>
  <c r="J18" i="24"/>
  <c r="J67" i="24" s="1"/>
  <c r="J92" i="24" s="1"/>
  <c r="J19" i="20"/>
  <c r="J61" i="20" s="1"/>
  <c r="J83" i="20" s="1"/>
  <c r="J19" i="19"/>
  <c r="J61" i="19" s="1"/>
  <c r="J83" i="19" s="1"/>
  <c r="I5" i="24"/>
  <c r="I54" i="24" s="1"/>
  <c r="I79" i="24" s="1"/>
  <c r="I9" i="20"/>
  <c r="I51" i="20" s="1"/>
  <c r="I73" i="20" s="1"/>
  <c r="I9" i="19"/>
  <c r="I51" i="19" s="1"/>
  <c r="I73" i="19" s="1"/>
  <c r="E118" i="18"/>
  <c r="D142" i="18"/>
  <c r="E5" i="24"/>
  <c r="E54" i="24" s="1"/>
  <c r="E79" i="24" s="1"/>
  <c r="E9" i="19"/>
  <c r="E51" i="19" s="1"/>
  <c r="E73" i="19" s="1"/>
  <c r="E9" i="20"/>
  <c r="E51" i="20" s="1"/>
  <c r="E73" i="20" s="1"/>
  <c r="D8" i="20"/>
  <c r="D50" i="20" s="1"/>
  <c r="D72" i="20" s="1"/>
  <c r="D8" i="19"/>
  <c r="D50" i="19" s="1"/>
  <c r="D72" i="19" s="1"/>
  <c r="D9" i="24"/>
  <c r="D58" i="24" s="1"/>
  <c r="G11" i="24"/>
  <c r="G60" i="24" s="1"/>
  <c r="G85" i="24" s="1"/>
  <c r="G11" i="20"/>
  <c r="G53" i="20" s="1"/>
  <c r="G75" i="20" s="1"/>
  <c r="G11" i="19"/>
  <c r="G53" i="19" s="1"/>
  <c r="G75" i="19" s="1"/>
  <c r="F113" i="23"/>
  <c r="E137" i="23"/>
  <c r="K73" i="24"/>
  <c r="K97" i="24"/>
  <c r="F8" i="24"/>
  <c r="F57" i="24" s="1"/>
  <c r="F82" i="24" s="1"/>
  <c r="F7" i="19"/>
  <c r="F49" i="19" s="1"/>
  <c r="F71" i="19" s="1"/>
  <c r="F7" i="20"/>
  <c r="F49" i="20" s="1"/>
  <c r="F71" i="20" s="1"/>
  <c r="D83" i="18"/>
  <c r="D107" i="18"/>
  <c r="I97" i="18"/>
  <c r="I73" i="18"/>
  <c r="G15" i="19"/>
  <c r="G57" i="19" s="1"/>
  <c r="G79" i="19" s="1"/>
  <c r="G15" i="20"/>
  <c r="G57" i="20" s="1"/>
  <c r="G79" i="20" s="1"/>
  <c r="G13" i="24"/>
  <c r="G62" i="24" s="1"/>
  <c r="G87" i="24" s="1"/>
  <c r="J6" i="19"/>
  <c r="J48" i="19" s="1"/>
  <c r="J70" i="19" s="1"/>
  <c r="J7" i="24"/>
  <c r="J56" i="24" s="1"/>
  <c r="J81" i="24" s="1"/>
  <c r="J6" i="20"/>
  <c r="J48" i="20" s="1"/>
  <c r="J70" i="20" s="1"/>
  <c r="E11" i="20"/>
  <c r="E53" i="20" s="1"/>
  <c r="E75" i="20" s="1"/>
  <c r="E11" i="24"/>
  <c r="E60" i="24" s="1"/>
  <c r="E85" i="24" s="1"/>
  <c r="E11" i="19"/>
  <c r="E53" i="19" s="1"/>
  <c r="E75" i="19" s="1"/>
  <c r="K9" i="20"/>
  <c r="K51" i="20" s="1"/>
  <c r="K73" i="20" s="1"/>
  <c r="K5" i="24"/>
  <c r="K54" i="24" s="1"/>
  <c r="K79" i="24" s="1"/>
  <c r="K9" i="19"/>
  <c r="K51" i="19" s="1"/>
  <c r="K73" i="19" s="1"/>
  <c r="D7" i="20"/>
  <c r="D49" i="20" s="1"/>
  <c r="D71" i="20" s="1"/>
  <c r="D7" i="19"/>
  <c r="D49" i="19" s="1"/>
  <c r="D71" i="19" s="1"/>
  <c r="D8" i="24"/>
  <c r="D57" i="24" s="1"/>
  <c r="H8" i="24"/>
  <c r="H57" i="24" s="1"/>
  <c r="H82" i="24" s="1"/>
  <c r="H7" i="20"/>
  <c r="H49" i="20" s="1"/>
  <c r="H71" i="20" s="1"/>
  <c r="H7" i="19"/>
  <c r="H49" i="19" s="1"/>
  <c r="H71" i="19" s="1"/>
  <c r="G18" i="19"/>
  <c r="G60" i="19" s="1"/>
  <c r="G82" i="19" s="1"/>
  <c r="G19" i="24"/>
  <c r="G68" i="24" s="1"/>
  <c r="G93" i="24" s="1"/>
  <c r="G18" i="20"/>
  <c r="G60" i="20" s="1"/>
  <c r="G82" i="20" s="1"/>
  <c r="J14" i="24"/>
  <c r="J63" i="24" s="1"/>
  <c r="J88" i="24" s="1"/>
  <c r="J12" i="19"/>
  <c r="J54" i="19" s="1"/>
  <c r="J76" i="19" s="1"/>
  <c r="J12" i="20"/>
  <c r="J54" i="20" s="1"/>
  <c r="J76" i="20" s="1"/>
  <c r="D112" i="18"/>
  <c r="D88" i="18"/>
  <c r="F19" i="20"/>
  <c r="F61" i="20" s="1"/>
  <c r="F83" i="20" s="1"/>
  <c r="F18" i="24"/>
  <c r="F67" i="24" s="1"/>
  <c r="F92" i="24" s="1"/>
  <c r="F19" i="19"/>
  <c r="F61" i="19" s="1"/>
  <c r="F83" i="19" s="1"/>
  <c r="D81" i="18"/>
  <c r="D105" i="18"/>
  <c r="G97" i="18"/>
  <c r="G73" i="18"/>
  <c r="D127" i="23"/>
  <c r="E103" i="23"/>
  <c r="D93" i="23"/>
  <c r="D117" i="23"/>
  <c r="G6" i="20"/>
  <c r="G48" i="20" s="1"/>
  <c r="G70" i="20" s="1"/>
  <c r="G7" i="24"/>
  <c r="G56" i="24" s="1"/>
  <c r="G81" i="24" s="1"/>
  <c r="G6" i="19"/>
  <c r="G48" i="19" s="1"/>
  <c r="G70" i="19" s="1"/>
  <c r="K97" i="23"/>
  <c r="K73" i="23"/>
  <c r="J8" i="24"/>
  <c r="J57" i="24" s="1"/>
  <c r="J82" i="24" s="1"/>
  <c r="J7" i="20"/>
  <c r="J49" i="20" s="1"/>
  <c r="J71" i="20" s="1"/>
  <c r="J7" i="19"/>
  <c r="J49" i="19" s="1"/>
  <c r="J71" i="19" s="1"/>
  <c r="I13" i="24"/>
  <c r="I62" i="24" s="1"/>
  <c r="I87" i="24" s="1"/>
  <c r="I15" i="20"/>
  <c r="I57" i="20" s="1"/>
  <c r="I79" i="20" s="1"/>
  <c r="I15" i="19"/>
  <c r="I57" i="19" s="1"/>
  <c r="I79" i="19" s="1"/>
  <c r="F118" i="18" l="1"/>
  <c r="E142" i="18"/>
  <c r="D144" i="24"/>
  <c r="E120" i="24"/>
  <c r="F104" i="23"/>
  <c r="E128" i="23"/>
  <c r="E132" i="18"/>
  <c r="F108" i="18"/>
  <c r="D141" i="23"/>
  <c r="E117" i="23"/>
  <c r="E103" i="18"/>
  <c r="D127" i="18"/>
  <c r="D81" i="24"/>
  <c r="D105" i="24"/>
  <c r="E102" i="18"/>
  <c r="D126" i="18"/>
  <c r="E114" i="24"/>
  <c r="D138" i="24"/>
  <c r="F115" i="18"/>
  <c r="E139" i="18"/>
  <c r="E120" i="18"/>
  <c r="D144" i="18"/>
  <c r="E119" i="24"/>
  <c r="D143" i="24"/>
  <c r="E134" i="18"/>
  <c r="F110" i="18"/>
  <c r="D78" i="24"/>
  <c r="D102" i="24"/>
  <c r="F142" i="23"/>
  <c r="G118" i="23"/>
  <c r="D141" i="18"/>
  <c r="E117" i="18"/>
  <c r="E121" i="23"/>
  <c r="D145" i="23"/>
  <c r="D135" i="18"/>
  <c r="E111" i="18"/>
  <c r="E113" i="24"/>
  <c r="D137" i="24"/>
  <c r="E135" i="23"/>
  <c r="F111" i="23"/>
  <c r="F102" i="23"/>
  <c r="E126" i="23"/>
  <c r="D107" i="24"/>
  <c r="D83" i="24"/>
  <c r="D92" i="24"/>
  <c r="D116" i="24"/>
  <c r="D133" i="18"/>
  <c r="E109" i="18"/>
  <c r="E134" i="23"/>
  <c r="F110" i="23"/>
  <c r="E137" i="18"/>
  <c r="F113" i="18"/>
  <c r="D80" i="24"/>
  <c r="D104" i="24"/>
  <c r="E133" i="23"/>
  <c r="F109" i="23"/>
  <c r="E121" i="18"/>
  <c r="D145" i="18"/>
  <c r="F103" i="23"/>
  <c r="E127" i="23"/>
  <c r="E144" i="23"/>
  <c r="F120" i="23"/>
  <c r="D132" i="24"/>
  <c r="E108" i="24"/>
  <c r="F107" i="23"/>
  <c r="E131" i="23"/>
  <c r="E101" i="18"/>
  <c r="D125" i="18"/>
  <c r="D93" i="24"/>
  <c r="D117" i="24"/>
  <c r="D140" i="23"/>
  <c r="E116" i="23"/>
  <c r="G114" i="23"/>
  <c r="F138" i="23"/>
  <c r="D129" i="18"/>
  <c r="E105" i="18"/>
  <c r="D82" i="24"/>
  <c r="D106" i="24"/>
  <c r="F108" i="23"/>
  <c r="E132" i="23"/>
  <c r="F105" i="23"/>
  <c r="E129" i="23"/>
  <c r="F115" i="23"/>
  <c r="E139" i="23"/>
  <c r="D85" i="24"/>
  <c r="D109" i="24"/>
  <c r="E125" i="23"/>
  <c r="F101" i="23"/>
  <c r="D111" i="24"/>
  <c r="D87" i="24"/>
  <c r="D112" i="24"/>
  <c r="D88" i="24"/>
  <c r="D101" i="24"/>
  <c r="D77" i="24"/>
  <c r="F112" i="23"/>
  <c r="E136" i="23"/>
  <c r="F114" i="18"/>
  <c r="E138" i="18"/>
  <c r="E121" i="24"/>
  <c r="D145" i="24"/>
  <c r="D79" i="24"/>
  <c r="D103" i="24"/>
  <c r="E119" i="18"/>
  <c r="D143" i="18"/>
  <c r="D136" i="18"/>
  <c r="E112" i="18"/>
  <c r="F119" i="23"/>
  <c r="E143" i="23"/>
  <c r="D140" i="18"/>
  <c r="E116" i="18"/>
  <c r="D131" i="18"/>
  <c r="E107" i="18"/>
  <c r="F137" i="23"/>
  <c r="G113" i="23"/>
  <c r="E115" i="24"/>
  <c r="D139" i="24"/>
  <c r="E110" i="24"/>
  <c r="D134" i="24"/>
  <c r="E104" i="18"/>
  <c r="D128" i="18"/>
  <c r="E106" i="18"/>
  <c r="D130" i="18"/>
  <c r="F106" i="23"/>
  <c r="E130" i="23"/>
  <c r="E118" i="24"/>
  <c r="D142" i="24"/>
  <c r="A101" i="18"/>
  <c r="A115" i="18"/>
  <c r="A41" i="18"/>
  <c r="A44" i="18"/>
  <c r="A69" i="18" s="1"/>
  <c r="M69" i="18" s="1"/>
  <c r="A40" i="18"/>
  <c r="A65" i="18" s="1"/>
  <c r="M65" i="18" s="1"/>
  <c r="A109" i="18"/>
  <c r="A116" i="18"/>
  <c r="A42" i="18"/>
  <c r="A43" i="18"/>
  <c r="A68" i="18" s="1"/>
  <c r="M68" i="18" s="1"/>
  <c r="A110" i="18"/>
  <c r="A38" i="18"/>
  <c r="A63" i="18" s="1"/>
  <c r="M63" i="18" s="1"/>
  <c r="A104" i="18"/>
  <c r="A27" i="18"/>
  <c r="M27" i="18" s="1"/>
  <c r="A28" i="18"/>
  <c r="A53" i="18" s="1"/>
  <c r="M53" i="18" s="1"/>
  <c r="A29" i="18"/>
  <c r="A54" i="18" s="1"/>
  <c r="M54" i="18" s="1"/>
  <c r="A107" i="18"/>
  <c r="A106" i="18"/>
  <c r="A105" i="18"/>
  <c r="A108" i="18"/>
  <c r="A111" i="18"/>
  <c r="A113" i="18"/>
  <c r="E103" i="24" l="1"/>
  <c r="D127" i="24"/>
  <c r="D128" i="24"/>
  <c r="E104" i="24"/>
  <c r="F107" i="18"/>
  <c r="E131" i="18"/>
  <c r="G101" i="23"/>
  <c r="F125" i="23"/>
  <c r="F116" i="23"/>
  <c r="E140" i="23"/>
  <c r="F108" i="24"/>
  <c r="E132" i="24"/>
  <c r="G109" i="23"/>
  <c r="F133" i="23"/>
  <c r="E133" i="18"/>
  <c r="F109" i="18"/>
  <c r="G111" i="23"/>
  <c r="F135" i="23"/>
  <c r="E141" i="18"/>
  <c r="F117" i="18"/>
  <c r="G108" i="18"/>
  <c r="F132" i="18"/>
  <c r="E128" i="18"/>
  <c r="F104" i="18"/>
  <c r="F119" i="18"/>
  <c r="E143" i="18"/>
  <c r="F136" i="23"/>
  <c r="G112" i="23"/>
  <c r="G108" i="23"/>
  <c r="F132" i="23"/>
  <c r="E143" i="24"/>
  <c r="F119" i="24"/>
  <c r="F102" i="18"/>
  <c r="E126" i="18"/>
  <c r="D133" i="24"/>
  <c r="E109" i="24"/>
  <c r="E116" i="24"/>
  <c r="D140" i="24"/>
  <c r="H118" i="23"/>
  <c r="G142" i="23"/>
  <c r="E134" i="24"/>
  <c r="F110" i="24"/>
  <c r="D125" i="24"/>
  <c r="E101" i="24"/>
  <c r="F120" i="24"/>
  <c r="E144" i="24"/>
  <c r="G106" i="23"/>
  <c r="F130" i="23"/>
  <c r="F115" i="24"/>
  <c r="E139" i="24"/>
  <c r="F143" i="23"/>
  <c r="G119" i="23"/>
  <c r="E145" i="24"/>
  <c r="F121" i="24"/>
  <c r="E112" i="24"/>
  <c r="D136" i="24"/>
  <c r="G115" i="23"/>
  <c r="F139" i="23"/>
  <c r="E125" i="18"/>
  <c r="F101" i="18"/>
  <c r="G103" i="23"/>
  <c r="F127" i="23"/>
  <c r="D131" i="24"/>
  <c r="E107" i="24"/>
  <c r="G115" i="18"/>
  <c r="F139" i="18"/>
  <c r="E127" i="18"/>
  <c r="F103" i="18"/>
  <c r="F116" i="18"/>
  <c r="E140" i="18"/>
  <c r="D130" i="24"/>
  <c r="E106" i="24"/>
  <c r="F144" i="23"/>
  <c r="G120" i="23"/>
  <c r="G104" i="23"/>
  <c r="F128" i="23"/>
  <c r="E129" i="18"/>
  <c r="F105" i="18"/>
  <c r="G113" i="18"/>
  <c r="F137" i="18"/>
  <c r="D126" i="24"/>
  <c r="E102" i="24"/>
  <c r="G137" i="23"/>
  <c r="H113" i="23"/>
  <c r="E136" i="18"/>
  <c r="F112" i="18"/>
  <c r="G110" i="23"/>
  <c r="F134" i="23"/>
  <c r="G110" i="18"/>
  <c r="F134" i="18"/>
  <c r="F117" i="23"/>
  <c r="E141" i="23"/>
  <c r="D141" i="24"/>
  <c r="E117" i="24"/>
  <c r="E105" i="24"/>
  <c r="D129" i="24"/>
  <c r="F118" i="24"/>
  <c r="E142" i="24"/>
  <c r="F113" i="24"/>
  <c r="E137" i="24"/>
  <c r="F120" i="18"/>
  <c r="E144" i="18"/>
  <c r="F111" i="18"/>
  <c r="E135" i="18"/>
  <c r="F106" i="18"/>
  <c r="E130" i="18"/>
  <c r="G114" i="18"/>
  <c r="F138" i="18"/>
  <c r="E111" i="24"/>
  <c r="D135" i="24"/>
  <c r="G105" i="23"/>
  <c r="F129" i="23"/>
  <c r="H114" i="23"/>
  <c r="G138" i="23"/>
  <c r="F131" i="23"/>
  <c r="G107" i="23"/>
  <c r="E145" i="18"/>
  <c r="F121" i="18"/>
  <c r="G102" i="23"/>
  <c r="F126" i="23"/>
  <c r="E145" i="23"/>
  <c r="F121" i="23"/>
  <c r="F114" i="24"/>
  <c r="E138" i="24"/>
  <c r="G118" i="18"/>
  <c r="F142" i="18"/>
  <c r="A139" i="18"/>
  <c r="A66" i="18"/>
  <c r="M66" i="18" s="1"/>
  <c r="M42" i="18"/>
  <c r="A67" i="18"/>
  <c r="M67" i="18" s="1"/>
  <c r="A117" i="18"/>
  <c r="M43" i="18"/>
  <c r="A141" i="18"/>
  <c r="A37" i="18"/>
  <c r="A118" i="18"/>
  <c r="A103" i="18"/>
  <c r="A114" i="18"/>
  <c r="A112" i="18"/>
  <c r="A30" i="18"/>
  <c r="A32" i="18"/>
  <c r="M40" i="18"/>
  <c r="A138" i="18"/>
  <c r="A136" i="18"/>
  <c r="M38" i="18"/>
  <c r="M29" i="18"/>
  <c r="A127" i="18"/>
  <c r="M28" i="18"/>
  <c r="A126" i="18"/>
  <c r="M44" i="18"/>
  <c r="A142" i="18"/>
  <c r="A34" i="18"/>
  <c r="A59" i="18" s="1"/>
  <c r="M59" i="18" s="1"/>
  <c r="A33" i="18"/>
  <c r="A58" i="18" s="1"/>
  <c r="M58" i="18" s="1"/>
  <c r="A125" i="18"/>
  <c r="A39" i="18"/>
  <c r="A64" i="18" s="1"/>
  <c r="M64" i="18" s="1"/>
  <c r="A36" i="18"/>
  <c r="A61" i="18" s="1"/>
  <c r="M61" i="18" s="1"/>
  <c r="A35" i="18"/>
  <c r="A60" i="18" s="1"/>
  <c r="M60" i="18" s="1"/>
  <c r="A52" i="18"/>
  <c r="M52" i="18" s="1"/>
  <c r="A140" i="18"/>
  <c r="A31" i="18"/>
  <c r="A56" i="18" s="1"/>
  <c r="M56" i="18" s="1"/>
  <c r="A102" i="18"/>
  <c r="M41" i="18"/>
  <c r="F117" i="24" l="1"/>
  <c r="E141" i="24"/>
  <c r="E130" i="24"/>
  <c r="F106" i="24"/>
  <c r="E131" i="24"/>
  <c r="F107" i="24"/>
  <c r="F143" i="24"/>
  <c r="G119" i="24"/>
  <c r="F128" i="18"/>
  <c r="G104" i="18"/>
  <c r="G109" i="18"/>
  <c r="F133" i="18"/>
  <c r="H102" i="23"/>
  <c r="G126" i="23"/>
  <c r="H105" i="23"/>
  <c r="G129" i="23"/>
  <c r="F135" i="18"/>
  <c r="G111" i="18"/>
  <c r="E129" i="24"/>
  <c r="F105" i="24"/>
  <c r="G134" i="23"/>
  <c r="H110" i="23"/>
  <c r="G137" i="18"/>
  <c r="H113" i="18"/>
  <c r="F112" i="24"/>
  <c r="E136" i="24"/>
  <c r="H106" i="23"/>
  <c r="G130" i="23"/>
  <c r="H142" i="23"/>
  <c r="I118" i="23"/>
  <c r="G125" i="23"/>
  <c r="H101" i="23"/>
  <c r="F111" i="24"/>
  <c r="E135" i="24"/>
  <c r="G127" i="23"/>
  <c r="H103" i="23"/>
  <c r="F116" i="24"/>
  <c r="E140" i="24"/>
  <c r="G133" i="23"/>
  <c r="H109" i="23"/>
  <c r="H107" i="23"/>
  <c r="G131" i="23"/>
  <c r="F127" i="18"/>
  <c r="G103" i="18"/>
  <c r="E125" i="24"/>
  <c r="F101" i="24"/>
  <c r="F104" i="24"/>
  <c r="E128" i="24"/>
  <c r="F138" i="24"/>
  <c r="G114" i="24"/>
  <c r="G138" i="18"/>
  <c r="H114" i="18"/>
  <c r="G113" i="24"/>
  <c r="F137" i="24"/>
  <c r="G117" i="23"/>
  <c r="F141" i="23"/>
  <c r="G128" i="23"/>
  <c r="H104" i="23"/>
  <c r="G108" i="24"/>
  <c r="F132" i="24"/>
  <c r="F129" i="18"/>
  <c r="G105" i="18"/>
  <c r="H108" i="23"/>
  <c r="G132" i="23"/>
  <c r="H108" i="18"/>
  <c r="G132" i="18"/>
  <c r="H137" i="23"/>
  <c r="I113" i="23"/>
  <c r="G101" i="18"/>
  <c r="F125" i="18"/>
  <c r="F109" i="24"/>
  <c r="E133" i="24"/>
  <c r="G117" i="18"/>
  <c r="F141" i="18"/>
  <c r="F145" i="23"/>
  <c r="G121" i="23"/>
  <c r="E126" i="24"/>
  <c r="F102" i="24"/>
  <c r="H120" i="23"/>
  <c r="G144" i="23"/>
  <c r="G110" i="24"/>
  <c r="F134" i="24"/>
  <c r="G121" i="18"/>
  <c r="F145" i="18"/>
  <c r="G112" i="18"/>
  <c r="F136" i="18"/>
  <c r="F145" i="24"/>
  <c r="G121" i="24"/>
  <c r="H118" i="18"/>
  <c r="G142" i="18"/>
  <c r="G120" i="18"/>
  <c r="F144" i="18"/>
  <c r="F140" i="18"/>
  <c r="G116" i="18"/>
  <c r="F144" i="24"/>
  <c r="G120" i="24"/>
  <c r="F131" i="18"/>
  <c r="G107" i="18"/>
  <c r="G143" i="23"/>
  <c r="H119" i="23"/>
  <c r="G136" i="23"/>
  <c r="H112" i="23"/>
  <c r="I114" i="23"/>
  <c r="H138" i="23"/>
  <c r="F130" i="18"/>
  <c r="G106" i="18"/>
  <c r="G118" i="24"/>
  <c r="F142" i="24"/>
  <c r="G134" i="18"/>
  <c r="H110" i="18"/>
  <c r="H115" i="18"/>
  <c r="G139" i="18"/>
  <c r="H115" i="23"/>
  <c r="G139" i="23"/>
  <c r="F139" i="24"/>
  <c r="G115" i="24"/>
  <c r="F126" i="18"/>
  <c r="G102" i="18"/>
  <c r="F143" i="18"/>
  <c r="G119" i="18"/>
  <c r="H111" i="23"/>
  <c r="G135" i="23"/>
  <c r="G116" i="23"/>
  <c r="F140" i="23"/>
  <c r="E127" i="24"/>
  <c r="F103" i="24"/>
  <c r="M30" i="18"/>
  <c r="A55" i="18"/>
  <c r="M55" i="18" s="1"/>
  <c r="A135" i="18"/>
  <c r="A62" i="18"/>
  <c r="M62" i="18" s="1"/>
  <c r="A57" i="18"/>
  <c r="M57" i="18" s="1"/>
  <c r="M32" i="18"/>
  <c r="A130" i="18"/>
  <c r="M37" i="18"/>
  <c r="A128" i="18"/>
  <c r="M39" i="18"/>
  <c r="A137" i="18"/>
  <c r="A78" i="18"/>
  <c r="A93" i="18"/>
  <c r="A77" i="18"/>
  <c r="A79" i="18"/>
  <c r="A91" i="18"/>
  <c r="M31" i="18"/>
  <c r="A129" i="18"/>
  <c r="M35" i="18"/>
  <c r="A133" i="18"/>
  <c r="A131" i="18"/>
  <c r="M33" i="18"/>
  <c r="A88" i="18"/>
  <c r="A92" i="18"/>
  <c r="A90" i="18"/>
  <c r="A134" i="18"/>
  <c r="M36" i="18"/>
  <c r="M34" i="18"/>
  <c r="A132" i="18"/>
  <c r="A94" i="18"/>
  <c r="H136" i="23" l="1"/>
  <c r="I112" i="23"/>
  <c r="G129" i="18"/>
  <c r="H105" i="18"/>
  <c r="H134" i="23"/>
  <c r="I110" i="23"/>
  <c r="H119" i="18"/>
  <c r="G143" i="18"/>
  <c r="H120" i="24"/>
  <c r="G144" i="24"/>
  <c r="G145" i="24"/>
  <c r="H121" i="24"/>
  <c r="H133" i="23"/>
  <c r="I109" i="23"/>
  <c r="H125" i="23"/>
  <c r="I101" i="23"/>
  <c r="H137" i="18"/>
  <c r="I113" i="18"/>
  <c r="H119" i="24"/>
  <c r="G143" i="24"/>
  <c r="I115" i="18"/>
  <c r="H139" i="18"/>
  <c r="I138" i="23"/>
  <c r="J114" i="23"/>
  <c r="H144" i="23"/>
  <c r="I120" i="23"/>
  <c r="F133" i="24"/>
  <c r="G109" i="24"/>
  <c r="H132" i="23"/>
  <c r="I108" i="23"/>
  <c r="H117" i="23"/>
  <c r="G141" i="23"/>
  <c r="F128" i="24"/>
  <c r="G104" i="24"/>
  <c r="H129" i="23"/>
  <c r="I105" i="23"/>
  <c r="F127" i="24"/>
  <c r="G103" i="24"/>
  <c r="G140" i="18"/>
  <c r="H116" i="18"/>
  <c r="H101" i="18"/>
  <c r="G125" i="18"/>
  <c r="G137" i="24"/>
  <c r="H113" i="24"/>
  <c r="I102" i="23"/>
  <c r="H126" i="23"/>
  <c r="H143" i="23"/>
  <c r="I119" i="23"/>
  <c r="H121" i="23"/>
  <c r="G145" i="23"/>
  <c r="H103" i="18"/>
  <c r="G127" i="18"/>
  <c r="F130" i="24"/>
  <c r="G106" i="24"/>
  <c r="H116" i="23"/>
  <c r="G140" i="23"/>
  <c r="H118" i="24"/>
  <c r="G142" i="24"/>
  <c r="G144" i="18"/>
  <c r="H120" i="18"/>
  <c r="G145" i="18"/>
  <c r="H121" i="18"/>
  <c r="G132" i="24"/>
  <c r="H108" i="24"/>
  <c r="H130" i="23"/>
  <c r="I106" i="23"/>
  <c r="H109" i="18"/>
  <c r="G133" i="18"/>
  <c r="H102" i="18"/>
  <c r="G126" i="18"/>
  <c r="G107" i="24"/>
  <c r="F131" i="24"/>
  <c r="G139" i="24"/>
  <c r="H115" i="24"/>
  <c r="J113" i="23"/>
  <c r="I137" i="23"/>
  <c r="I114" i="18"/>
  <c r="H138" i="18"/>
  <c r="H106" i="18"/>
  <c r="G130" i="18"/>
  <c r="H107" i="18"/>
  <c r="G131" i="18"/>
  <c r="H128" i="23"/>
  <c r="I104" i="23"/>
  <c r="G138" i="24"/>
  <c r="H114" i="24"/>
  <c r="G135" i="18"/>
  <c r="H111" i="18"/>
  <c r="G128" i="18"/>
  <c r="H104" i="18"/>
  <c r="H134" i="18"/>
  <c r="I110" i="18"/>
  <c r="G102" i="24"/>
  <c r="F126" i="24"/>
  <c r="G101" i="24"/>
  <c r="F125" i="24"/>
  <c r="J118" i="23"/>
  <c r="I142" i="23"/>
  <c r="H112" i="18"/>
  <c r="G136" i="18"/>
  <c r="G116" i="24"/>
  <c r="F140" i="24"/>
  <c r="H127" i="23"/>
  <c r="I103" i="23"/>
  <c r="F129" i="24"/>
  <c r="G105" i="24"/>
  <c r="I111" i="23"/>
  <c r="H135" i="23"/>
  <c r="H139" i="23"/>
  <c r="I115" i="23"/>
  <c r="I118" i="18"/>
  <c r="H142" i="18"/>
  <c r="H110" i="24"/>
  <c r="G134" i="24"/>
  <c r="H117" i="18"/>
  <c r="G141" i="18"/>
  <c r="H132" i="18"/>
  <c r="I108" i="18"/>
  <c r="I107" i="23"/>
  <c r="H131" i="23"/>
  <c r="F135" i="24"/>
  <c r="G111" i="24"/>
  <c r="F136" i="24"/>
  <c r="G112" i="24"/>
  <c r="G117" i="24"/>
  <c r="F141" i="24"/>
  <c r="A82" i="18"/>
  <c r="A87" i="18"/>
  <c r="A80" i="18"/>
  <c r="A81" i="18"/>
  <c r="A84" i="18"/>
  <c r="A86" i="18"/>
  <c r="A89" i="18"/>
  <c r="A85" i="18"/>
  <c r="A83" i="18"/>
  <c r="J103" i="23" l="1"/>
  <c r="I127" i="23"/>
  <c r="H135" i="18"/>
  <c r="I111" i="18"/>
  <c r="H132" i="24"/>
  <c r="I108" i="24"/>
  <c r="I143" i="23"/>
  <c r="J119" i="23"/>
  <c r="H140" i="18"/>
  <c r="I116" i="18"/>
  <c r="J138" i="23"/>
  <c r="K114" i="23"/>
  <c r="K138" i="23" s="1"/>
  <c r="I125" i="23"/>
  <c r="J101" i="23"/>
  <c r="I131" i="23"/>
  <c r="J107" i="23"/>
  <c r="J118" i="18"/>
  <c r="I142" i="18"/>
  <c r="H101" i="24"/>
  <c r="G125" i="24"/>
  <c r="H130" i="18"/>
  <c r="I106" i="18"/>
  <c r="H107" i="24"/>
  <c r="G131" i="24"/>
  <c r="I116" i="23"/>
  <c r="H140" i="23"/>
  <c r="I117" i="23"/>
  <c r="H141" i="23"/>
  <c r="I119" i="18"/>
  <c r="H143" i="18"/>
  <c r="H145" i="18"/>
  <c r="I121" i="18"/>
  <c r="I134" i="23"/>
  <c r="J110" i="23"/>
  <c r="G136" i="24"/>
  <c r="H112" i="24"/>
  <c r="H144" i="18"/>
  <c r="I120" i="18"/>
  <c r="J105" i="23"/>
  <c r="I129" i="23"/>
  <c r="I105" i="18"/>
  <c r="H129" i="18"/>
  <c r="H141" i="18"/>
  <c r="I117" i="18"/>
  <c r="J111" i="23"/>
  <c r="I135" i="23"/>
  <c r="I112" i="18"/>
  <c r="H136" i="18"/>
  <c r="K113" i="23"/>
  <c r="K137" i="23" s="1"/>
  <c r="J137" i="23"/>
  <c r="H133" i="18"/>
  <c r="I109" i="18"/>
  <c r="I103" i="18"/>
  <c r="H127" i="18"/>
  <c r="H143" i="24"/>
  <c r="I119" i="24"/>
  <c r="I139" i="23"/>
  <c r="J115" i="23"/>
  <c r="G127" i="24"/>
  <c r="H103" i="24"/>
  <c r="I133" i="23"/>
  <c r="J109" i="23"/>
  <c r="G126" i="24"/>
  <c r="H102" i="24"/>
  <c r="H126" i="18"/>
  <c r="I102" i="18"/>
  <c r="I126" i="23"/>
  <c r="J102" i="23"/>
  <c r="J115" i="18"/>
  <c r="I139" i="18"/>
  <c r="J104" i="23"/>
  <c r="I128" i="23"/>
  <c r="G133" i="24"/>
  <c r="H109" i="24"/>
  <c r="G135" i="24"/>
  <c r="H111" i="24"/>
  <c r="G129" i="24"/>
  <c r="H105" i="24"/>
  <c r="H128" i="18"/>
  <c r="I104" i="18"/>
  <c r="H139" i="24"/>
  <c r="I115" i="24"/>
  <c r="I130" i="23"/>
  <c r="J106" i="23"/>
  <c r="G128" i="24"/>
  <c r="H104" i="24"/>
  <c r="I144" i="23"/>
  <c r="J120" i="23"/>
  <c r="I137" i="18"/>
  <c r="J113" i="18"/>
  <c r="I136" i="23"/>
  <c r="J112" i="23"/>
  <c r="J108" i="18"/>
  <c r="I132" i="18"/>
  <c r="H138" i="24"/>
  <c r="I114" i="24"/>
  <c r="G130" i="24"/>
  <c r="H106" i="24"/>
  <c r="I132" i="23"/>
  <c r="J108" i="23"/>
  <c r="G141" i="24"/>
  <c r="H117" i="24"/>
  <c r="H116" i="24"/>
  <c r="G140" i="24"/>
  <c r="J114" i="18"/>
  <c r="I138" i="18"/>
  <c r="J110" i="18"/>
  <c r="I134" i="18"/>
  <c r="I113" i="24"/>
  <c r="H137" i="24"/>
  <c r="I121" i="24"/>
  <c r="H145" i="24"/>
  <c r="I110" i="24"/>
  <c r="H134" i="24"/>
  <c r="K118" i="23"/>
  <c r="K142" i="23" s="1"/>
  <c r="J142" i="23"/>
  <c r="H131" i="18"/>
  <c r="I107" i="18"/>
  <c r="I118" i="24"/>
  <c r="H142" i="24"/>
  <c r="I121" i="23"/>
  <c r="H145" i="23"/>
  <c r="H125" i="18"/>
  <c r="I101" i="18"/>
  <c r="H144" i="24"/>
  <c r="I120" i="24"/>
  <c r="H141" i="24" l="1"/>
  <c r="I117" i="24"/>
  <c r="I138" i="24"/>
  <c r="J114" i="24"/>
  <c r="K120" i="23"/>
  <c r="K144" i="23" s="1"/>
  <c r="J144" i="23"/>
  <c r="J104" i="18"/>
  <c r="I128" i="18"/>
  <c r="H126" i="24"/>
  <c r="I102" i="24"/>
  <c r="I143" i="24"/>
  <c r="J119" i="24"/>
  <c r="J121" i="18"/>
  <c r="I145" i="18"/>
  <c r="J131" i="23"/>
  <c r="K107" i="23"/>
  <c r="K131" i="23" s="1"/>
  <c r="K119" i="23"/>
  <c r="K143" i="23" s="1"/>
  <c r="J143" i="23"/>
  <c r="J118" i="24"/>
  <c r="I142" i="24"/>
  <c r="I145" i="24"/>
  <c r="J121" i="24"/>
  <c r="I116" i="24"/>
  <c r="H140" i="24"/>
  <c r="K104" i="23"/>
  <c r="K128" i="23" s="1"/>
  <c r="J128" i="23"/>
  <c r="I136" i="18"/>
  <c r="J112" i="18"/>
  <c r="J129" i="23"/>
  <c r="K105" i="23"/>
  <c r="K129" i="23" s="1"/>
  <c r="I107" i="24"/>
  <c r="H131" i="24"/>
  <c r="I144" i="24"/>
  <c r="J120" i="24"/>
  <c r="H128" i="24"/>
  <c r="I104" i="24"/>
  <c r="J120" i="18"/>
  <c r="I144" i="18"/>
  <c r="I132" i="24"/>
  <c r="J108" i="24"/>
  <c r="J113" i="24"/>
  <c r="I137" i="24"/>
  <c r="I143" i="18"/>
  <c r="J119" i="18"/>
  <c r="K106" i="23"/>
  <c r="K130" i="23" s="1"/>
  <c r="J130" i="23"/>
  <c r="I103" i="24"/>
  <c r="H127" i="24"/>
  <c r="H136" i="24"/>
  <c r="I112" i="24"/>
  <c r="J111" i="18"/>
  <c r="I135" i="18"/>
  <c r="J134" i="18"/>
  <c r="K110" i="18"/>
  <c r="K134" i="18" s="1"/>
  <c r="I141" i="23"/>
  <c r="J117" i="23"/>
  <c r="I101" i="24"/>
  <c r="H125" i="24"/>
  <c r="I131" i="18"/>
  <c r="J107" i="18"/>
  <c r="J133" i="23"/>
  <c r="K109" i="23"/>
  <c r="K133" i="23" s="1"/>
  <c r="K101" i="23"/>
  <c r="K125" i="23" s="1"/>
  <c r="J125" i="23"/>
  <c r="K115" i="18"/>
  <c r="K139" i="18" s="1"/>
  <c r="J139" i="18"/>
  <c r="J135" i="23"/>
  <c r="K111" i="23"/>
  <c r="K135" i="23" s="1"/>
  <c r="J136" i="23"/>
  <c r="K112" i="23"/>
  <c r="K136" i="23" s="1"/>
  <c r="K102" i="23"/>
  <c r="K126" i="23" s="1"/>
  <c r="J126" i="23"/>
  <c r="I141" i="18"/>
  <c r="J117" i="18"/>
  <c r="I106" i="24"/>
  <c r="H130" i="24"/>
  <c r="K113" i="18"/>
  <c r="K137" i="18" s="1"/>
  <c r="J137" i="18"/>
  <c r="I139" i="24"/>
  <c r="J115" i="24"/>
  <c r="H133" i="24"/>
  <c r="I109" i="24"/>
  <c r="I126" i="18"/>
  <c r="J102" i="18"/>
  <c r="K115" i="23"/>
  <c r="K139" i="23" s="1"/>
  <c r="J139" i="23"/>
  <c r="K110" i="23"/>
  <c r="K134" i="23" s="1"/>
  <c r="J134" i="23"/>
  <c r="I140" i="18"/>
  <c r="J116" i="18"/>
  <c r="I105" i="24"/>
  <c r="H129" i="24"/>
  <c r="J106" i="18"/>
  <c r="I130" i="18"/>
  <c r="K108" i="18"/>
  <c r="K132" i="18" s="1"/>
  <c r="J132" i="18"/>
  <c r="J103" i="18"/>
  <c r="I127" i="18"/>
  <c r="I125" i="18"/>
  <c r="J101" i="18"/>
  <c r="K108" i="23"/>
  <c r="K132" i="23" s="1"/>
  <c r="J132" i="23"/>
  <c r="I111" i="24"/>
  <c r="H135" i="24"/>
  <c r="I133" i="18"/>
  <c r="J109" i="18"/>
  <c r="J121" i="23"/>
  <c r="I145" i="23"/>
  <c r="I134" i="24"/>
  <c r="J110" i="24"/>
  <c r="K114" i="18"/>
  <c r="K138" i="18" s="1"/>
  <c r="J138" i="18"/>
  <c r="J105" i="18"/>
  <c r="I129" i="18"/>
  <c r="J116" i="23"/>
  <c r="I140" i="23"/>
  <c r="K118" i="18"/>
  <c r="K142" i="18" s="1"/>
  <c r="J142" i="18"/>
  <c r="J127" i="23"/>
  <c r="K103" i="23"/>
  <c r="K127" i="23" s="1"/>
  <c r="J139" i="24" l="1"/>
  <c r="K115" i="24"/>
  <c r="K139" i="24" s="1"/>
  <c r="J141" i="23"/>
  <c r="K117" i="23"/>
  <c r="K141" i="23" s="1"/>
  <c r="J132" i="24"/>
  <c r="K108" i="24"/>
  <c r="K132" i="24" s="1"/>
  <c r="I135" i="24"/>
  <c r="J111" i="24"/>
  <c r="I127" i="24"/>
  <c r="J103" i="24"/>
  <c r="J107" i="24"/>
  <c r="I131" i="24"/>
  <c r="I140" i="24"/>
  <c r="J116" i="24"/>
  <c r="K104" i="18"/>
  <c r="K128" i="18" s="1"/>
  <c r="J128" i="18"/>
  <c r="K110" i="24"/>
  <c r="K134" i="24" s="1"/>
  <c r="J134" i="24"/>
  <c r="K106" i="18"/>
  <c r="K130" i="18" s="1"/>
  <c r="J130" i="18"/>
  <c r="K101" i="18"/>
  <c r="K125" i="18" s="1"/>
  <c r="J125" i="18"/>
  <c r="J136" i="18"/>
  <c r="K112" i="18"/>
  <c r="K136" i="18" s="1"/>
  <c r="K116" i="23"/>
  <c r="K140" i="23" s="1"/>
  <c r="J140" i="23"/>
  <c r="K121" i="23"/>
  <c r="K145" i="23" s="1"/>
  <c r="J145" i="23"/>
  <c r="I129" i="24"/>
  <c r="J105" i="24"/>
  <c r="J106" i="24"/>
  <c r="I130" i="24"/>
  <c r="K111" i="18"/>
  <c r="K135" i="18" s="1"/>
  <c r="J135" i="18"/>
  <c r="K118" i="24"/>
  <c r="K142" i="24" s="1"/>
  <c r="J142" i="24"/>
  <c r="J145" i="24"/>
  <c r="K121" i="24"/>
  <c r="K145" i="24" s="1"/>
  <c r="J144" i="18"/>
  <c r="K120" i="18"/>
  <c r="K144" i="18" s="1"/>
  <c r="J145" i="18"/>
  <c r="K121" i="18"/>
  <c r="K145" i="18" s="1"/>
  <c r="J143" i="18"/>
  <c r="K119" i="18"/>
  <c r="K143" i="18" s="1"/>
  <c r="K114" i="24"/>
  <c r="K138" i="24" s="1"/>
  <c r="J138" i="24"/>
  <c r="K109" i="18"/>
  <c r="K133" i="18" s="1"/>
  <c r="J133" i="18"/>
  <c r="J140" i="18"/>
  <c r="K116" i="18"/>
  <c r="K140" i="18" s="1"/>
  <c r="I133" i="24"/>
  <c r="J109" i="24"/>
  <c r="J141" i="18"/>
  <c r="K117" i="18"/>
  <c r="K141" i="18" s="1"/>
  <c r="I136" i="24"/>
  <c r="J112" i="24"/>
  <c r="J144" i="24"/>
  <c r="K120" i="24"/>
  <c r="K144" i="24" s="1"/>
  <c r="I126" i="24"/>
  <c r="J102" i="24"/>
  <c r="I141" i="24"/>
  <c r="J117" i="24"/>
  <c r="J126" i="18"/>
  <c r="K102" i="18"/>
  <c r="K126" i="18" s="1"/>
  <c r="K107" i="18"/>
  <c r="K131" i="18" s="1"/>
  <c r="J131" i="18"/>
  <c r="J104" i="24"/>
  <c r="I128" i="24"/>
  <c r="J143" i="24"/>
  <c r="K119" i="24"/>
  <c r="K143" i="24" s="1"/>
  <c r="K105" i="18"/>
  <c r="K129" i="18" s="1"/>
  <c r="J129" i="18"/>
  <c r="K103" i="18"/>
  <c r="K127" i="18" s="1"/>
  <c r="J127" i="18"/>
  <c r="J101" i="24"/>
  <c r="I125" i="24"/>
  <c r="K113" i="24"/>
  <c r="K137" i="24" s="1"/>
  <c r="J137" i="24"/>
  <c r="J136" i="24" l="1"/>
  <c r="K112" i="24"/>
  <c r="K136" i="24" s="1"/>
  <c r="K111" i="24"/>
  <c r="K135" i="24" s="1"/>
  <c r="J135" i="24"/>
  <c r="K106" i="24"/>
  <c r="K130" i="24" s="1"/>
  <c r="J130" i="24"/>
  <c r="K109" i="24"/>
  <c r="K133" i="24" s="1"/>
  <c r="J133" i="24"/>
  <c r="J125" i="24"/>
  <c r="K101" i="24"/>
  <c r="K125" i="24" s="1"/>
  <c r="J128" i="24"/>
  <c r="K104" i="24"/>
  <c r="K128" i="24" s="1"/>
  <c r="J131" i="24"/>
  <c r="K107" i="24"/>
  <c r="K131" i="24" s="1"/>
  <c r="K105" i="24"/>
  <c r="K129" i="24" s="1"/>
  <c r="J129" i="24"/>
  <c r="J140" i="24"/>
  <c r="K116" i="24"/>
  <c r="K140" i="24" s="1"/>
  <c r="J127" i="24"/>
  <c r="K103" i="24"/>
  <c r="K127" i="24" s="1"/>
  <c r="J141" i="24"/>
  <c r="K117" i="24"/>
  <c r="K141" i="24" s="1"/>
  <c r="J126" i="24"/>
  <c r="K102" i="24"/>
  <c r="K126" i="24" s="1"/>
</calcChain>
</file>

<file path=xl/sharedStrings.xml><?xml version="1.0" encoding="utf-8"?>
<sst xmlns="http://schemas.openxmlformats.org/spreadsheetml/2006/main" count="878" uniqueCount="124">
  <si>
    <t>Please reference as: 'International Energy Agency, Energy Technology Perspectives 2014 - www.iea.org/etp'</t>
  </si>
  <si>
    <r>
      <rPr>
        <b/>
        <sz val="12"/>
        <color indexed="8"/>
        <rFont val="Calibri"/>
        <family val="2"/>
      </rPr>
      <t>Energy Technology Perspectives (ETP)</t>
    </r>
    <r>
      <rPr>
        <sz val="12"/>
        <color theme="1"/>
        <rFont val="Calibri"/>
        <family val="2"/>
        <scheme val="minor"/>
      </rPr>
      <t xml:space="preserve"> is the International Energy Agency’s most ambitious publication on new developments in energy technology. It demonstrates how technologies – from electric vehicles to smart grids – can make a decisive difference in achieving the objective of limiting the global temperature rise to 2°C and enhancing energy security.
ETP 2014 presents scenarios and strategies to 2050, with the aim of guiding decision makers on energy trends and what needs to be done to build a clean, secure and competitive energy future.</t>
    </r>
  </si>
  <si>
    <t>All numbers in this data set come from the ETP scenarios.</t>
  </si>
  <si>
    <r>
      <t xml:space="preserve">The </t>
    </r>
    <r>
      <rPr>
        <b/>
        <sz val="12"/>
        <color indexed="8"/>
        <rFont val="Calibri"/>
        <family val="2"/>
      </rPr>
      <t xml:space="preserve">6°C Scenario (6DS) </t>
    </r>
    <r>
      <rPr>
        <sz val="12"/>
        <color theme="1"/>
        <rFont val="Calibri"/>
        <family val="2"/>
        <scheme val="minor"/>
      </rPr>
      <t>is largely an extension of current trends. By 2050, energy use grows by more than two-thirds (compared with 2011) and total GHG emissions rise even more. In the absence of efforts to stabilise atmospheric concentrations of GHGs, average global temperature rise is projected to be at least 6</t>
    </r>
    <r>
      <rPr>
        <vertAlign val="superscript"/>
        <sz val="12"/>
        <color theme="1"/>
        <rFont val="Calibri"/>
        <family val="2"/>
        <scheme val="minor"/>
      </rPr>
      <t>o</t>
    </r>
    <r>
      <rPr>
        <sz val="12"/>
        <color theme="1"/>
        <rFont val="Calibri"/>
        <family val="2"/>
        <scheme val="minor"/>
      </rPr>
      <t>C in the long term.</t>
    </r>
  </si>
  <si>
    <r>
      <t xml:space="preserve">The </t>
    </r>
    <r>
      <rPr>
        <b/>
        <sz val="12"/>
        <color indexed="8"/>
        <rFont val="Calibri"/>
        <family val="2"/>
      </rPr>
      <t>2°C Scenario (2DS)</t>
    </r>
    <r>
      <rPr>
        <sz val="12"/>
        <color theme="1"/>
        <rFont val="Calibri"/>
        <family val="2"/>
        <scheme val="minor"/>
      </rPr>
      <t>is the main focus of ETP 2014. It describes an energy system consistent with an emissions trajectory that recent climate science research indicates would give at least a 50% chance of limiting average global temperature increase to 2</t>
    </r>
    <r>
      <rPr>
        <vertAlign val="superscript"/>
        <sz val="12"/>
        <color theme="1"/>
        <rFont val="Calibri"/>
        <family val="2"/>
        <scheme val="minor"/>
      </rPr>
      <t>o</t>
    </r>
    <r>
      <rPr>
        <sz val="12"/>
        <color theme="1"/>
        <rFont val="Calibri"/>
        <family val="2"/>
        <scheme val="minor"/>
      </rPr>
      <t>C. The 2DS also identifies changes that help ensure a secure and affordable energy system in the long run. It sets the target of cutting energy- and process-related CO</t>
    </r>
    <r>
      <rPr>
        <vertAlign val="subscript"/>
        <sz val="12"/>
        <color theme="1"/>
        <rFont val="Calibri"/>
        <family val="2"/>
        <scheme val="minor"/>
      </rPr>
      <t>2</t>
    </r>
    <r>
      <rPr>
        <sz val="12"/>
        <color theme="1"/>
        <rFont val="Calibri"/>
        <family val="2"/>
        <scheme val="minor"/>
      </rPr>
      <t xml:space="preserve"> emissions by more than half in 2050 (compared with 2011) and ensuring that they continue to fall thereafter. Importantly, the 2DS acknowledges that transforming the energy sector is vital, but not the sole solution: the goal can be achieved only provided that CO</t>
    </r>
    <r>
      <rPr>
        <vertAlign val="subscript"/>
        <sz val="12"/>
        <color theme="1"/>
        <rFont val="Calibri"/>
        <family val="2"/>
        <scheme val="minor"/>
      </rPr>
      <t>2</t>
    </r>
    <r>
      <rPr>
        <sz val="12"/>
        <color theme="1"/>
        <rFont val="Calibri"/>
        <family val="2"/>
        <scheme val="minor"/>
      </rPr>
      <t xml:space="preserve"> and GHG emissions in non-energy sectors are also reduced.</t>
    </r>
  </si>
  <si>
    <r>
      <t>Both emissions and emissions reduction numbers are reported in GtCO</t>
    </r>
    <r>
      <rPr>
        <vertAlign val="subscript"/>
        <sz val="12"/>
        <color theme="1"/>
        <rFont val="Calibri"/>
        <family val="2"/>
        <scheme val="minor"/>
      </rPr>
      <t>2</t>
    </r>
  </si>
  <si>
    <r>
      <t>Historic energy CO</t>
    </r>
    <r>
      <rPr>
        <vertAlign val="subscript"/>
        <sz val="12"/>
        <color theme="1"/>
        <rFont val="Calibri"/>
        <family val="2"/>
        <scheme val="minor"/>
      </rPr>
      <t>2</t>
    </r>
    <r>
      <rPr>
        <sz val="12"/>
        <color theme="1"/>
        <rFont val="Calibri"/>
        <family val="2"/>
        <scheme val="minor"/>
      </rPr>
      <t xml:space="preserve"> emissions come from the IEA CO</t>
    </r>
    <r>
      <rPr>
        <vertAlign val="subscript"/>
        <sz val="12"/>
        <color theme="1"/>
        <rFont val="Calibri"/>
        <family val="2"/>
        <scheme val="minor"/>
      </rPr>
      <t>2</t>
    </r>
    <r>
      <rPr>
        <sz val="12"/>
        <color theme="1"/>
        <rFont val="Calibri"/>
        <family val="2"/>
        <scheme val="minor"/>
      </rPr>
      <t xml:space="preserve"> emissions database, visit http://iea.org/stats/index.asp for more data </t>
    </r>
  </si>
  <si>
    <t xml:space="preserve">For further information visit </t>
  </si>
  <si>
    <t>www.iea.org/etp</t>
  </si>
  <si>
    <t>or contact us at</t>
  </si>
  <si>
    <t>etp_project@iea.org</t>
  </si>
  <si>
    <t>Region</t>
  </si>
  <si>
    <t>World</t>
  </si>
  <si>
    <t>ASEAN</t>
  </si>
  <si>
    <t>Brazil</t>
  </si>
  <si>
    <t>China</t>
  </si>
  <si>
    <t>India</t>
  </si>
  <si>
    <t>Russia</t>
  </si>
  <si>
    <t>Mexico</t>
  </si>
  <si>
    <t>South Africa</t>
  </si>
  <si>
    <t>United States</t>
  </si>
  <si>
    <t>European Union</t>
  </si>
  <si>
    <t>2DS</t>
  </si>
  <si>
    <t>4DS</t>
  </si>
  <si>
    <t>6DS</t>
  </si>
  <si>
    <t>Sector</t>
  </si>
  <si>
    <t>Bottom Scenario ID</t>
  </si>
  <si>
    <t>Top Scenario ID</t>
  </si>
  <si>
    <t>Agriculture</t>
  </si>
  <si>
    <t>Commercial</t>
  </si>
  <si>
    <t>Residential</t>
  </si>
  <si>
    <t>Transport</t>
  </si>
  <si>
    <t>Industry</t>
  </si>
  <si>
    <t>Other transformation</t>
  </si>
  <si>
    <t>Power</t>
  </si>
  <si>
    <t>Technology</t>
  </si>
  <si>
    <t>Carbon capture and storage</t>
  </si>
  <si>
    <t>Renewables</t>
  </si>
  <si>
    <t>End-use fuel and electricity efficiency</t>
  </si>
  <si>
    <t>End-use fuel switching</t>
  </si>
  <si>
    <t>Nuclear</t>
  </si>
  <si>
    <t>Power generation efficiency and fuel switching</t>
  </si>
  <si>
    <r>
      <t xml:space="preserve">The </t>
    </r>
    <r>
      <rPr>
        <b/>
        <sz val="12"/>
        <color indexed="8"/>
        <rFont val="Calibri"/>
        <family val="2"/>
      </rPr>
      <t xml:space="preserve">4°C Scenario (4DS) </t>
    </r>
    <r>
      <rPr>
        <sz val="12"/>
        <color theme="1"/>
        <rFont val="Calibri"/>
        <family val="2"/>
        <scheme val="minor"/>
      </rPr>
      <t>takes into account recent pledges made by countries to limit emissions and step up efforts to improve energy efficiency. It serves as the primary benchmark in ETP 2014 when comparisons are made among scenarios and projects a long-term temperature rise of 4</t>
    </r>
    <r>
      <rPr>
        <vertAlign val="superscript"/>
        <sz val="12"/>
        <color theme="1"/>
        <rFont val="Calibri"/>
        <family val="2"/>
        <scheme val="minor"/>
      </rPr>
      <t>o</t>
    </r>
    <r>
      <rPr>
        <sz val="12"/>
        <color theme="1"/>
        <rFont val="Calibri"/>
        <family val="2"/>
        <scheme val="minor"/>
      </rPr>
      <t>C. In many respects, this is already an ambitious scenario that requires significant changes in policy and technologies compared with the 6DS. Capping the temperature increase at 4</t>
    </r>
    <r>
      <rPr>
        <vertAlign val="superscript"/>
        <sz val="12"/>
        <color theme="1"/>
        <rFont val="Calibri"/>
        <family val="2"/>
        <scheme val="minor"/>
      </rPr>
      <t>o</t>
    </r>
    <r>
      <rPr>
        <sz val="12"/>
        <color theme="1"/>
        <rFont val="Calibri"/>
        <family val="2"/>
        <scheme val="minor"/>
      </rPr>
      <t>C requires significant additional cuts in emissions in the period after 2050, yet still potentially brings forth drastic climate impacts.</t>
    </r>
  </si>
  <si>
    <t>Source:</t>
  </si>
  <si>
    <t xml:space="preserve">http://www.iea.org/etp/explore/ </t>
  </si>
  <si>
    <t>Emissions pathways to 2050 relative to 2005 levels</t>
  </si>
  <si>
    <t xml:space="preserve">Emissions pathways of 2° scenario (2DS) relative to 6° (6DS) scenario </t>
  </si>
  <si>
    <t>BAW</t>
  </si>
  <si>
    <t>Baden-Württemberg</t>
  </si>
  <si>
    <t>DEU</t>
  </si>
  <si>
    <t>Germany (Rest)</t>
  </si>
  <si>
    <t>FRA</t>
  </si>
  <si>
    <t>France</t>
  </si>
  <si>
    <t>AUT</t>
  </si>
  <si>
    <t>Austria</t>
  </si>
  <si>
    <t>EUE</t>
  </si>
  <si>
    <t>Eastern EU-28</t>
  </si>
  <si>
    <t>EUN</t>
  </si>
  <si>
    <t>Northern EU-28</t>
  </si>
  <si>
    <t>EUS</t>
  </si>
  <si>
    <t>Southern EU-28</t>
  </si>
  <si>
    <t>SWZ</t>
  </si>
  <si>
    <t>Switzerland</t>
  </si>
  <si>
    <t>USA</t>
  </si>
  <si>
    <t>OEC</t>
  </si>
  <si>
    <t>Rest of OECD</t>
  </si>
  <si>
    <t>BRZ</t>
  </si>
  <si>
    <t>RUS</t>
  </si>
  <si>
    <t>IND</t>
  </si>
  <si>
    <t>CHI</t>
  </si>
  <si>
    <t>RSA</t>
  </si>
  <si>
    <t>OPE</t>
  </si>
  <si>
    <t>Rest of OPEC</t>
  </si>
  <si>
    <t>ARB</t>
  </si>
  <si>
    <t>Arabian World</t>
  </si>
  <si>
    <t>ROW</t>
  </si>
  <si>
    <t>Rest of the World</t>
  </si>
  <si>
    <t>NEWAGE</t>
  </si>
  <si>
    <t>ETP 2014</t>
  </si>
  <si>
    <t>Country Mapping for NEWAGE and ETP 2014 mapping</t>
  </si>
  <si>
    <t>world average</t>
  </si>
  <si>
    <t>developing countries</t>
  </si>
  <si>
    <t>Carbon emission pathways (2degr_yr) 4DS vs. 2DS</t>
  </si>
  <si>
    <t>Carbon emission pathways (2degr_yr) 6DS vs. 2DS</t>
  </si>
  <si>
    <t>Carbon emission pathways (2degr_yr) 6DS vs. 4DS</t>
  </si>
  <si>
    <t>to be multiplied with 2007 BMK emissions</t>
  </si>
  <si>
    <t>New (relative to reference) carbon emission [pathways] --&gt; [100% of the burden]</t>
  </si>
  <si>
    <t>New (relative to reference) carbon emission [pathways] --&gt; [50% of the burden]</t>
  </si>
  <si>
    <t>New (absolute) carbon emissions [Gt CO2] --&gt; [50% of the burden 2DS vs. 6DS]</t>
  </si>
  <si>
    <t>WORLD</t>
  </si>
  <si>
    <t>EU28</t>
  </si>
  <si>
    <t>BRD</t>
  </si>
  <si>
    <r>
      <rPr>
        <u/>
        <sz val="8"/>
        <rFont val="Arial"/>
        <family val="2"/>
      </rPr>
      <t>source:</t>
    </r>
    <r>
      <rPr>
        <sz val="8"/>
        <rFont val="Arial"/>
        <family val="2"/>
      </rPr>
      <t xml:space="preserve"> report_pivot_dias_REF.xlsx in D:\GAMS\GTAP8inGAMS\Rutherford - EnHH - 3 - RWE\results\RWE_150311\REF</t>
    </r>
  </si>
  <si>
    <t>NEWAGE reference scenario emissions [Gt CO2]</t>
  </si>
  <si>
    <t>New (absolute) carbon emissions [Gt CO2] --&gt; 2DS vs. 4DS</t>
  </si>
  <si>
    <r>
      <rPr>
        <u/>
        <sz val="8"/>
        <rFont val="Arial"/>
        <family val="2"/>
      </rPr>
      <t>source:</t>
    </r>
    <r>
      <rPr>
        <sz val="8"/>
        <rFont val="Arial"/>
        <family val="2"/>
      </rPr>
      <t xml:space="preserve"> report_pivot_dias_REF.xlsx in D:\GAMS\GTAP8inGAMS\Rutherford - EnHH - 3\results\RWE_2\REF</t>
    </r>
  </si>
  <si>
    <r>
      <t xml:space="preserve">ETP 2014 - Carbon emission pathways (relative 2DS to reference </t>
    </r>
    <r>
      <rPr>
        <b/>
        <sz val="12"/>
        <color rgb="FFFF0000"/>
        <rFont val="Calibri"/>
        <family val="2"/>
        <scheme val="minor"/>
      </rPr>
      <t>4DS</t>
    </r>
    <r>
      <rPr>
        <b/>
        <sz val="12"/>
        <color theme="1"/>
        <rFont val="Calibri"/>
        <family val="2"/>
        <scheme val="minor"/>
      </rPr>
      <t>)</t>
    </r>
  </si>
  <si>
    <r>
      <t xml:space="preserve">ETP 2014 - Carbon emission pathways (relative </t>
    </r>
    <r>
      <rPr>
        <b/>
        <sz val="12"/>
        <color rgb="FFFF0000"/>
        <rFont val="Calibri"/>
        <family val="2"/>
        <scheme val="minor"/>
      </rPr>
      <t>2DS</t>
    </r>
    <r>
      <rPr>
        <b/>
        <sz val="12"/>
        <color theme="1"/>
        <rFont val="Calibri"/>
        <family val="2"/>
        <scheme val="minor"/>
      </rPr>
      <t xml:space="preserve"> to reference </t>
    </r>
    <r>
      <rPr>
        <b/>
        <sz val="12"/>
        <color rgb="FFFF0000"/>
        <rFont val="Calibri"/>
        <family val="2"/>
        <scheme val="minor"/>
      </rPr>
      <t>6DS</t>
    </r>
    <r>
      <rPr>
        <b/>
        <sz val="12"/>
        <color theme="1"/>
        <rFont val="Calibri"/>
        <family val="2"/>
        <scheme val="minor"/>
      </rPr>
      <t>)</t>
    </r>
  </si>
  <si>
    <r>
      <t>New (absolute) carbon emissions [Gt CO2]</t>
    </r>
    <r>
      <rPr>
        <b/>
        <sz val="12"/>
        <color rgb="FFC00000"/>
        <rFont val="Calibri"/>
        <family val="2"/>
        <scheme val="minor"/>
      </rPr>
      <t xml:space="preserve"> --&gt; 2DS vs. 6DS</t>
    </r>
  </si>
  <si>
    <r>
      <t>New (absolute) carbon emissions [Gt CO2]</t>
    </r>
    <r>
      <rPr>
        <b/>
        <sz val="12"/>
        <color rgb="FFC00000"/>
        <rFont val="Calibri"/>
        <family val="2"/>
        <scheme val="minor"/>
      </rPr>
      <t xml:space="preserve"> --&gt; 4DS vs. 6DS</t>
    </r>
  </si>
  <si>
    <r>
      <t xml:space="preserve">ETP 2014 - Carbon emission pathways (relative </t>
    </r>
    <r>
      <rPr>
        <b/>
        <sz val="12"/>
        <color theme="9" tint="-0.249977111117893"/>
        <rFont val="Calibri"/>
        <family val="2"/>
        <scheme val="minor"/>
      </rPr>
      <t>4DS</t>
    </r>
    <r>
      <rPr>
        <b/>
        <sz val="12"/>
        <color theme="1"/>
        <rFont val="Calibri"/>
        <family val="2"/>
        <scheme val="minor"/>
      </rPr>
      <t xml:space="preserve"> to reference </t>
    </r>
    <r>
      <rPr>
        <b/>
        <sz val="12"/>
        <color rgb="FFFF0000"/>
        <rFont val="Calibri"/>
        <family val="2"/>
        <scheme val="minor"/>
      </rPr>
      <t>6DS</t>
    </r>
    <r>
      <rPr>
        <b/>
        <sz val="12"/>
        <color theme="1"/>
        <rFont val="Calibri"/>
        <family val="2"/>
        <scheme val="minor"/>
      </rPr>
      <t>)</t>
    </r>
  </si>
  <si>
    <r>
      <t>New (absolute) carbon emissions [Gt CO2]</t>
    </r>
    <r>
      <rPr>
        <b/>
        <sz val="12"/>
        <color rgb="FFC00000"/>
        <rFont val="Calibri"/>
        <family val="2"/>
        <scheme val="minor"/>
      </rPr>
      <t xml:space="preserve"> --&gt; 2DS vs. 4DS</t>
    </r>
  </si>
  <si>
    <r>
      <t>ETP 2014 - Carbon emission pathways (relative 2</t>
    </r>
    <r>
      <rPr>
        <b/>
        <sz val="12"/>
        <color theme="9" tint="-0.249977111117893"/>
        <rFont val="Calibri"/>
        <family val="2"/>
        <scheme val="minor"/>
      </rPr>
      <t>DS</t>
    </r>
    <r>
      <rPr>
        <b/>
        <sz val="12"/>
        <color theme="1"/>
        <rFont val="Calibri"/>
        <family val="2"/>
        <scheme val="minor"/>
      </rPr>
      <t xml:space="preserve"> to reference 4</t>
    </r>
    <r>
      <rPr>
        <b/>
        <sz val="12"/>
        <color rgb="FFFF0000"/>
        <rFont val="Calibri"/>
        <family val="2"/>
        <scheme val="minor"/>
      </rPr>
      <t>DS</t>
    </r>
    <r>
      <rPr>
        <b/>
        <sz val="12"/>
        <color theme="1"/>
        <rFont val="Calibri"/>
        <family val="2"/>
        <scheme val="minor"/>
      </rPr>
      <t>)</t>
    </r>
  </si>
  <si>
    <t>ppm</t>
  </si>
  <si>
    <t>ppm (Kuik et al. 2009)</t>
  </si>
  <si>
    <t>ppm linear</t>
  </si>
  <si>
    <t>Grad</t>
  </si>
  <si>
    <t>Kuik et al. 2009</t>
  </si>
  <si>
    <t>kumulierte CO2-Emissionen 2011-2050</t>
  </si>
  <si>
    <t>Mrd. tCO2</t>
  </si>
  <si>
    <t xml:space="preserve">NEWAGE reference scenario emissions [Gt CO2] --&gt; fits 6DS </t>
  </si>
  <si>
    <t>source: report_pivot_dias_REF.xlsx in D:\GAMS\GTAP8inGAMS\Rutherford - EnHH - 3 - RWE\results\RWE_150311\REF</t>
  </si>
  <si>
    <t>2007</t>
  </si>
  <si>
    <t>2010</t>
  </si>
  <si>
    <t>2015</t>
  </si>
  <si>
    <t>2020</t>
  </si>
  <si>
    <t>2025</t>
  </si>
  <si>
    <t>2030</t>
  </si>
  <si>
    <t>2035</t>
  </si>
  <si>
    <t>2040</t>
  </si>
  <si>
    <t>2045</t>
  </si>
  <si>
    <t>2050</t>
  </si>
  <si>
    <t>world</t>
  </si>
  <si>
    <r>
      <t xml:space="preserve">NEWAGE reference scenario emissions [Gt CO2] --&gt; </t>
    </r>
    <r>
      <rPr>
        <b/>
        <sz val="12"/>
        <color rgb="FFC00000"/>
        <rFont val="Calibri"/>
        <family val="2"/>
        <scheme val="minor"/>
      </rPr>
      <t xml:space="preserve">fits 4DS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</si>
</sst>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 _€_-;\-* #,##0.00\ _€_-;_-* &quot;-&quot;??\ _€_-;_-@_-"/>
    <numFmt numFmtId="164" formatCode="0.000%"/>
    <numFmt numFmtId="165" formatCode="0.0"/>
    <numFmt numFmtId="166" formatCode="0.0%"/>
    <numFmt numFmtId="167" formatCode="0.000"/>
  </numFmts>
  <fonts count="2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4"/>
      <color rgb="FFFF0000"/>
      <name val="Calibri"/>
      <family val="2"/>
      <scheme val="minor"/>
    </font>
    <font>
      <b/>
      <sz val="12"/>
      <color indexed="8"/>
      <name val="Calibri"/>
      <family val="2"/>
    </font>
    <font>
      <vertAlign val="superscript"/>
      <sz val="12"/>
      <color theme="1"/>
      <name val="Calibri"/>
      <family val="2"/>
      <scheme val="minor"/>
    </font>
    <font>
      <vertAlign val="subscript"/>
      <sz val="12"/>
      <color theme="1"/>
      <name val="Calibri"/>
      <family val="2"/>
      <scheme val="minor"/>
    </font>
    <font>
      <b/>
      <sz val="12"/>
      <color theme="1"/>
      <name val="Calibri"/>
      <family val="2"/>
      <scheme val="minor"/>
    </font>
    <font>
      <u/>
      <sz val="12"/>
      <color theme="10"/>
      <name val="Calibri"/>
      <family val="2"/>
    </font>
    <font>
      <b/>
      <sz val="12"/>
      <color rgb="FF000000"/>
      <name val="Calibri"/>
      <family val="2"/>
      <scheme val="minor"/>
    </font>
    <font>
      <sz val="12"/>
      <color theme="4"/>
      <name val="Calibri"/>
      <family val="2"/>
      <scheme val="minor"/>
    </font>
    <font>
      <b/>
      <sz val="12"/>
      <color theme="4"/>
      <name val="Calibri"/>
      <family val="2"/>
      <scheme val="minor"/>
    </font>
    <font>
      <sz val="10"/>
      <name val="Arial"/>
      <family val="2"/>
    </font>
    <font>
      <sz val="8"/>
      <name val="Arial"/>
      <family val="2"/>
    </font>
    <font>
      <u/>
      <sz val="8"/>
      <name val="Arial"/>
      <family val="2"/>
    </font>
    <font>
      <b/>
      <sz val="12"/>
      <color rgb="FFFF0000"/>
      <name val="Calibri"/>
      <family val="2"/>
      <scheme val="minor"/>
    </font>
    <font>
      <u/>
      <sz val="10"/>
      <color theme="10"/>
      <name val="Arial"/>
      <family val="2"/>
    </font>
    <font>
      <sz val="10"/>
      <color theme="1"/>
      <name val="Times New Roman"/>
      <family val="2"/>
    </font>
    <font>
      <sz val="10"/>
      <name val="Times New Roman"/>
      <family val="1"/>
    </font>
    <font>
      <sz val="10"/>
      <name val="Calibri"/>
      <family val="2"/>
    </font>
    <font>
      <sz val="10"/>
      <color theme="1"/>
      <name val="Calibri"/>
      <family val="2"/>
    </font>
    <font>
      <sz val="10"/>
      <color theme="1"/>
      <name val="Arial"/>
      <family val="2"/>
    </font>
    <font>
      <b/>
      <sz val="10"/>
      <name val="Arial"/>
      <family val="2"/>
    </font>
    <font>
      <sz val="10"/>
      <color rgb="FFFF0000"/>
      <name val="Arial"/>
      <family val="2"/>
    </font>
    <font>
      <b/>
      <sz val="12"/>
      <color rgb="FFC00000"/>
      <name val="Calibri"/>
      <family val="2"/>
      <scheme val="minor"/>
    </font>
    <font>
      <b/>
      <sz val="12"/>
      <color theme="9" tint="-0.249977111117893"/>
      <name val="Calibri"/>
      <family val="2"/>
      <scheme val="minor"/>
    </font>
    <font>
      <sz val="12"/>
      <color theme="0" tint="-0.249977111117893"/>
      <name val="Calibri"/>
      <family val="2"/>
      <scheme val="minor"/>
    </font>
  </fonts>
  <fills count="18">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bgColor indexed="64"/>
      </patternFill>
    </fill>
    <fill>
      <patternFill patternType="solid">
        <fgColor theme="6" tint="-0.249977111117893"/>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79998168889431442"/>
        <bgColor indexed="64"/>
      </patternFill>
    </fill>
    <fill>
      <patternFill patternType="solid">
        <fgColor rgb="FFFF0000"/>
        <bgColor indexed="64"/>
      </patternFill>
    </fill>
  </fills>
  <borders count="15">
    <border>
      <left/>
      <right/>
      <top/>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9">
    <xf numFmtId="0" fontId="0" fillId="0" borderId="0"/>
    <xf numFmtId="9" fontId="4" fillId="0" borderId="0" applyFont="0" applyFill="0" applyBorder="0" applyAlignment="0" applyProtection="0"/>
    <xf numFmtId="0" fontId="10" fillId="0" borderId="0" applyNumberFormat="0" applyFill="0" applyBorder="0" applyAlignment="0" applyProtection="0">
      <alignment vertical="top"/>
      <protection locked="0"/>
    </xf>
    <xf numFmtId="0" fontId="3" fillId="0" borderId="0"/>
    <xf numFmtId="0" fontId="14" fillId="0" borderId="0"/>
    <xf numFmtId="43" fontId="2" fillId="0" borderId="0" applyFont="0" applyFill="0" applyBorder="0" applyAlignment="0" applyProtection="0"/>
    <xf numFmtId="0" fontId="18" fillId="0" borderId="0" applyNumberFormat="0" applyFill="0" applyBorder="0" applyAlignment="0" applyProtection="0">
      <alignment vertical="top"/>
      <protection locked="0"/>
    </xf>
    <xf numFmtId="0" fontId="14" fillId="0" borderId="0"/>
    <xf numFmtId="0" fontId="14" fillId="0" borderId="0"/>
    <xf numFmtId="0" fontId="19" fillId="0" borderId="0"/>
    <xf numFmtId="0" fontId="20" fillId="0" borderId="0"/>
    <xf numFmtId="0" fontId="2" fillId="0" borderId="0"/>
    <xf numFmtId="0" fontId="21" fillId="0" borderId="0"/>
    <xf numFmtId="0" fontId="22" fillId="0" borderId="0"/>
    <xf numFmtId="9" fontId="23" fillId="0" borderId="0" applyFont="0" applyFill="0" applyBorder="0" applyAlignment="0" applyProtection="0"/>
    <xf numFmtId="9" fontId="21" fillId="0" borderId="0" applyFont="0" applyFill="0" applyBorder="0" applyAlignment="0" applyProtection="0"/>
    <xf numFmtId="0" fontId="23" fillId="0" borderId="0"/>
    <xf numFmtId="0" fontId="2" fillId="0" borderId="0"/>
    <xf numFmtId="0" fontId="1" fillId="0" borderId="0"/>
  </cellStyleXfs>
  <cellXfs count="138">
    <xf numFmtId="0" fontId="0" fillId="0" borderId="0" xfId="0"/>
    <xf numFmtId="0" fontId="9" fillId="0" borderId="0" xfId="0" applyFont="1"/>
    <xf numFmtId="0" fontId="10" fillId="0" borderId="0" xfId="2" applyAlignment="1" applyProtection="1"/>
    <xf numFmtId="0" fontId="11" fillId="0" borderId="1" xfId="0" applyFont="1" applyBorder="1"/>
    <xf numFmtId="1" fontId="0" fillId="0" borderId="0" xfId="0" applyNumberFormat="1"/>
    <xf numFmtId="2" fontId="0" fillId="0" borderId="0" xfId="0" applyNumberFormat="1"/>
    <xf numFmtId="164" fontId="0" fillId="0" borderId="0" xfId="1" applyNumberFormat="1" applyFont="1"/>
    <xf numFmtId="0" fontId="11" fillId="0" borderId="0" xfId="0" applyFont="1" applyBorder="1"/>
    <xf numFmtId="0" fontId="11" fillId="0" borderId="0" xfId="0" applyFont="1"/>
    <xf numFmtId="0" fontId="0" fillId="0" borderId="0" xfId="0" applyFont="1"/>
    <xf numFmtId="2" fontId="0" fillId="0" borderId="0" xfId="0" applyNumberFormat="1" applyFont="1"/>
    <xf numFmtId="0" fontId="0" fillId="0" borderId="0" xfId="0" applyNumberFormat="1" applyFont="1"/>
    <xf numFmtId="0" fontId="0" fillId="0" borderId="0" xfId="3" applyNumberFormat="1" applyFont="1"/>
    <xf numFmtId="1" fontId="0" fillId="0" borderId="0" xfId="3" applyNumberFormat="1" applyFont="1"/>
    <xf numFmtId="1" fontId="0" fillId="0" borderId="0" xfId="0" applyNumberFormat="1" applyFont="1"/>
    <xf numFmtId="0" fontId="11" fillId="0" borderId="0" xfId="0" applyFont="1" applyBorder="1" applyAlignment="1">
      <alignment horizontal="left"/>
    </xf>
    <xf numFmtId="0" fontId="11" fillId="0" borderId="0" xfId="0" applyFont="1" applyAlignment="1">
      <alignment horizontal="left"/>
    </xf>
    <xf numFmtId="0" fontId="9" fillId="0" borderId="0" xfId="0" applyFont="1" applyAlignment="1">
      <alignment horizontal="left"/>
    </xf>
    <xf numFmtId="0" fontId="0" fillId="3" borderId="0" xfId="0" applyFill="1"/>
    <xf numFmtId="0" fontId="0" fillId="4" borderId="0" xfId="0" applyFill="1"/>
    <xf numFmtId="0" fontId="0" fillId="5" borderId="0" xfId="0" applyFill="1"/>
    <xf numFmtId="0" fontId="0" fillId="5" borderId="0" xfId="0" applyFont="1" applyFill="1"/>
    <xf numFmtId="2" fontId="0" fillId="5" borderId="0" xfId="0" applyNumberFormat="1" applyFont="1" applyFill="1"/>
    <xf numFmtId="0" fontId="0" fillId="6" borderId="0" xfId="0" applyFill="1"/>
    <xf numFmtId="0" fontId="0" fillId="6" borderId="0" xfId="0" applyFont="1" applyFill="1"/>
    <xf numFmtId="2" fontId="0" fillId="6" borderId="0" xfId="0" applyNumberFormat="1" applyFont="1" applyFill="1"/>
    <xf numFmtId="0" fontId="10" fillId="0" borderId="0" xfId="2" applyNumberFormat="1" applyAlignment="1" applyProtection="1"/>
    <xf numFmtId="0" fontId="9" fillId="3" borderId="0" xfId="0" applyFont="1" applyFill="1"/>
    <xf numFmtId="0" fontId="9" fillId="3" borderId="0" xfId="0" applyNumberFormat="1" applyFont="1"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0" borderId="2" xfId="0" applyBorder="1"/>
    <xf numFmtId="0" fontId="0" fillId="3" borderId="3" xfId="0" applyFill="1" applyBorder="1"/>
    <xf numFmtId="0" fontId="0" fillId="13" borderId="3" xfId="0" applyFill="1" applyBorder="1"/>
    <xf numFmtId="0" fontId="0" fillId="4" borderId="3" xfId="0" applyFill="1" applyBorder="1"/>
    <xf numFmtId="0" fontId="0" fillId="7" borderId="3" xfId="0" applyFill="1" applyBorder="1"/>
    <xf numFmtId="0" fontId="0" fillId="8" borderId="3" xfId="0" applyFill="1" applyBorder="1"/>
    <xf numFmtId="0" fontId="0" fillId="9" borderId="3" xfId="0" applyFill="1" applyBorder="1"/>
    <xf numFmtId="0" fontId="0" fillId="10" borderId="3" xfId="0" applyFill="1" applyBorder="1"/>
    <xf numFmtId="0" fontId="0" fillId="11" borderId="3" xfId="0" applyFill="1" applyBorder="1"/>
    <xf numFmtId="0" fontId="0" fillId="12" borderId="4" xfId="0" applyFill="1" applyBorder="1"/>
    <xf numFmtId="0" fontId="0" fillId="3" borderId="3" xfId="0" applyFont="1" applyFill="1" applyBorder="1"/>
    <xf numFmtId="0" fontId="0" fillId="13" borderId="3" xfId="0" applyFont="1" applyFill="1" applyBorder="1"/>
    <xf numFmtId="0" fontId="0" fillId="4" borderId="3" xfId="0" applyFont="1" applyFill="1" applyBorder="1"/>
    <xf numFmtId="0" fontId="0" fillId="7" borderId="3" xfId="0" applyFont="1" applyFill="1" applyBorder="1"/>
    <xf numFmtId="0" fontId="0" fillId="8" borderId="3" xfId="0" applyFont="1" applyFill="1" applyBorder="1"/>
    <xf numFmtId="0" fontId="0" fillId="9" borderId="3" xfId="0" applyFont="1" applyFill="1" applyBorder="1"/>
    <xf numFmtId="0" fontId="0" fillId="10" borderId="3" xfId="0" applyFont="1" applyFill="1" applyBorder="1"/>
    <xf numFmtId="0" fontId="0" fillId="11" borderId="3" xfId="0" applyFont="1" applyFill="1" applyBorder="1"/>
    <xf numFmtId="0" fontId="0" fillId="12" borderId="4" xfId="0" applyFont="1" applyFill="1" applyBorder="1"/>
    <xf numFmtId="0" fontId="0" fillId="3" borderId="2" xfId="0" applyFill="1" applyBorder="1"/>
    <xf numFmtId="0" fontId="9" fillId="13" borderId="0" xfId="0" applyFont="1" applyFill="1"/>
    <xf numFmtId="0" fontId="0" fillId="11" borderId="5" xfId="0" applyFont="1" applyFill="1" applyBorder="1"/>
    <xf numFmtId="0" fontId="0" fillId="12" borderId="5" xfId="0" applyFont="1" applyFill="1" applyBorder="1"/>
    <xf numFmtId="0" fontId="0" fillId="0" borderId="0" xfId="0" applyBorder="1"/>
    <xf numFmtId="2" fontId="0" fillId="0" borderId="0" xfId="1" applyNumberFormat="1" applyFont="1"/>
    <xf numFmtId="0" fontId="9" fillId="0" borderId="0" xfId="0" applyFont="1" applyAlignment="1">
      <alignment horizontal="right"/>
    </xf>
    <xf numFmtId="0" fontId="0" fillId="2" borderId="0" xfId="0" applyFill="1" applyBorder="1"/>
    <xf numFmtId="0" fontId="0" fillId="2" borderId="0" xfId="0" applyFont="1" applyFill="1" applyBorder="1"/>
    <xf numFmtId="2" fontId="0" fillId="2" borderId="0" xfId="0" applyNumberFormat="1" applyFont="1" applyFill="1" applyBorder="1"/>
    <xf numFmtId="9" fontId="12" fillId="0" borderId="0" xfId="1" applyFont="1"/>
    <xf numFmtId="9" fontId="12" fillId="0" borderId="0" xfId="1" applyFont="1" applyBorder="1"/>
    <xf numFmtId="1" fontId="9" fillId="0" borderId="0" xfId="0" applyNumberFormat="1" applyFont="1"/>
    <xf numFmtId="9" fontId="13" fillId="0" borderId="0" xfId="1" applyFont="1"/>
    <xf numFmtId="0" fontId="9" fillId="2" borderId="6" xfId="0" applyFont="1" applyFill="1" applyBorder="1"/>
    <xf numFmtId="2" fontId="9" fillId="2" borderId="6" xfId="0" applyNumberFormat="1" applyFont="1" applyFill="1" applyBorder="1"/>
    <xf numFmtId="9" fontId="13" fillId="0" borderId="6" xfId="1" applyFont="1" applyBorder="1"/>
    <xf numFmtId="0" fontId="9" fillId="6" borderId="0" xfId="0" applyFont="1" applyFill="1"/>
    <xf numFmtId="2" fontId="9" fillId="6" borderId="0" xfId="0" applyNumberFormat="1" applyFont="1" applyFill="1"/>
    <xf numFmtId="0" fontId="14" fillId="0" borderId="0" xfId="4"/>
    <xf numFmtId="2" fontId="14" fillId="0" borderId="0" xfId="4" applyNumberFormat="1"/>
    <xf numFmtId="0" fontId="14" fillId="14" borderId="0" xfId="4" applyFill="1"/>
    <xf numFmtId="0" fontId="9" fillId="0" borderId="0" xfId="4" applyFont="1" applyAlignment="1">
      <alignment horizontal="right"/>
    </xf>
    <xf numFmtId="0" fontId="14" fillId="13" borderId="0" xfId="4" applyFill="1"/>
    <xf numFmtId="0" fontId="9" fillId="13" borderId="0" xfId="4" applyFont="1" applyFill="1"/>
    <xf numFmtId="0" fontId="14" fillId="11" borderId="0" xfId="4" applyFill="1"/>
    <xf numFmtId="2" fontId="14" fillId="11" borderId="0" xfId="4" applyNumberFormat="1" applyFill="1"/>
    <xf numFmtId="0" fontId="14" fillId="15" borderId="0" xfId="4" applyFill="1"/>
    <xf numFmtId="2" fontId="14" fillId="14" borderId="0" xfId="4" applyNumberFormat="1" applyFill="1"/>
    <xf numFmtId="0" fontId="14" fillId="0" borderId="0" xfId="4" applyFill="1"/>
    <xf numFmtId="0" fontId="15" fillId="0" borderId="0" xfId="4" applyFont="1"/>
    <xf numFmtId="0" fontId="14" fillId="14" borderId="0" xfId="4" applyFill="1" applyAlignment="1">
      <alignment horizontal="right"/>
    </xf>
    <xf numFmtId="0" fontId="9" fillId="14" borderId="0" xfId="4" applyFont="1" applyFill="1" applyAlignment="1">
      <alignment horizontal="right"/>
    </xf>
    <xf numFmtId="0" fontId="24" fillId="0" borderId="0" xfId="4" applyFont="1"/>
    <xf numFmtId="0" fontId="24" fillId="0" borderId="0" xfId="4" applyFont="1" applyFill="1"/>
    <xf numFmtId="0" fontId="24" fillId="14" borderId="0" xfId="4" applyFont="1" applyFill="1"/>
    <xf numFmtId="0" fontId="24" fillId="11" borderId="0" xfId="4" applyFont="1" applyFill="1"/>
    <xf numFmtId="0" fontId="25" fillId="11" borderId="0" xfId="4" applyFont="1" applyFill="1"/>
    <xf numFmtId="2" fontId="25" fillId="11" borderId="0" xfId="4" applyNumberFormat="1" applyFont="1" applyFill="1"/>
    <xf numFmtId="2" fontId="25" fillId="0" borderId="0" xfId="4" applyNumberFormat="1" applyFont="1"/>
    <xf numFmtId="2" fontId="25" fillId="16" borderId="0" xfId="4" applyNumberFormat="1" applyFont="1" applyFill="1"/>
    <xf numFmtId="0" fontId="9" fillId="13" borderId="7" xfId="4" applyFont="1" applyFill="1" applyBorder="1"/>
    <xf numFmtId="0" fontId="9" fillId="13" borderId="8" xfId="4" applyFont="1" applyFill="1" applyBorder="1"/>
    <xf numFmtId="0" fontId="14" fillId="13" borderId="8" xfId="4" applyFill="1" applyBorder="1"/>
    <xf numFmtId="0" fontId="14" fillId="0" borderId="8" xfId="4" applyBorder="1"/>
    <xf numFmtId="0" fontId="14" fillId="0" borderId="9" xfId="4" applyBorder="1"/>
    <xf numFmtId="0" fontId="24" fillId="0" borderId="10" xfId="4" applyFont="1" applyBorder="1"/>
    <xf numFmtId="0" fontId="9" fillId="0" borderId="0" xfId="4" applyFont="1" applyBorder="1" applyAlignment="1">
      <alignment horizontal="right"/>
    </xf>
    <xf numFmtId="0" fontId="14" fillId="0" borderId="0" xfId="4" applyBorder="1"/>
    <xf numFmtId="0" fontId="14" fillId="0" borderId="11" xfId="4" applyBorder="1"/>
    <xf numFmtId="2" fontId="14" fillId="0" borderId="0" xfId="4" applyNumberFormat="1" applyBorder="1"/>
    <xf numFmtId="0" fontId="14" fillId="15" borderId="0" xfId="4" applyFill="1" applyBorder="1"/>
    <xf numFmtId="0" fontId="14" fillId="14" borderId="11" xfId="4" applyFill="1" applyBorder="1"/>
    <xf numFmtId="0" fontId="24" fillId="11" borderId="10" xfId="4" applyFont="1" applyFill="1" applyBorder="1"/>
    <xf numFmtId="0" fontId="14" fillId="11" borderId="0" xfId="4" applyFill="1" applyBorder="1"/>
    <xf numFmtId="2" fontId="14" fillId="11" borderId="0" xfId="4" applyNumberFormat="1" applyFill="1" applyBorder="1"/>
    <xf numFmtId="0" fontId="14" fillId="11" borderId="11" xfId="4" applyFill="1" applyBorder="1"/>
    <xf numFmtId="0" fontId="24" fillId="11" borderId="12" xfId="4" applyFont="1" applyFill="1" applyBorder="1"/>
    <xf numFmtId="0" fontId="25" fillId="11" borderId="13" xfId="4" applyFont="1" applyFill="1" applyBorder="1"/>
    <xf numFmtId="2" fontId="25" fillId="11" borderId="13" xfId="4" applyNumberFormat="1" applyFont="1" applyFill="1" applyBorder="1"/>
    <xf numFmtId="0" fontId="14" fillId="11" borderId="13" xfId="4" applyFill="1" applyBorder="1"/>
    <xf numFmtId="0" fontId="14" fillId="11" borderId="14" xfId="4" applyFill="1" applyBorder="1"/>
    <xf numFmtId="9" fontId="9" fillId="0" borderId="6" xfId="1" applyFont="1" applyBorder="1"/>
    <xf numFmtId="2" fontId="0" fillId="17" borderId="0" xfId="1" applyNumberFormat="1" applyFont="1" applyFill="1"/>
    <xf numFmtId="165" fontId="0" fillId="0" borderId="0" xfId="0" applyNumberFormat="1"/>
    <xf numFmtId="0" fontId="9" fillId="5" borderId="6" xfId="0" applyFont="1" applyFill="1" applyBorder="1"/>
    <xf numFmtId="2" fontId="9" fillId="5" borderId="6" xfId="0" applyNumberFormat="1" applyFont="1" applyFill="1" applyBorder="1"/>
    <xf numFmtId="1" fontId="9" fillId="0" borderId="6" xfId="0" applyNumberFormat="1" applyFont="1" applyBorder="1"/>
    <xf numFmtId="0" fontId="0" fillId="0" borderId="6" xfId="0" applyBorder="1"/>
    <xf numFmtId="0" fontId="1" fillId="0" borderId="0" xfId="18"/>
    <xf numFmtId="1" fontId="28" fillId="0" borderId="0" xfId="0" applyNumberFormat="1" applyFont="1"/>
    <xf numFmtId="1" fontId="28" fillId="0" borderId="6" xfId="0" applyNumberFormat="1" applyFont="1" applyBorder="1"/>
    <xf numFmtId="166" fontId="14" fillId="0" borderId="0" xfId="1" applyNumberFormat="1" applyFont="1"/>
    <xf numFmtId="9" fontId="0" fillId="0" borderId="0" xfId="1" applyFont="1"/>
    <xf numFmtId="0" fontId="0" fillId="0" borderId="0" xfId="0" applyAlignment="1">
      <alignment horizontal="left" vertical="top"/>
    </xf>
    <xf numFmtId="0" fontId="5" fillId="0" borderId="0" xfId="0" applyFont="1" applyFill="1" applyBorder="1" applyAlignment="1">
      <alignment horizontal="left" vertical="top"/>
    </xf>
    <xf numFmtId="0" fontId="0" fillId="0" borderId="0" xfId="0" applyAlignment="1">
      <alignment horizontal="left" vertical="top" wrapText="1"/>
    </xf>
    <xf numFmtId="167" fontId="14" fillId="0" borderId="0" xfId="4" applyNumberFormat="1" applyBorder="1"/>
    <xf numFmtId="167" fontId="14" fillId="11" borderId="0" xfId="4" applyNumberFormat="1" applyFill="1" applyBorder="1"/>
    <xf numFmtId="167" fontId="14" fillId="0" borderId="0" xfId="4" applyNumberFormat="1"/>
    <xf numFmtId="167" fontId="14" fillId="11" borderId="0" xfId="4" applyNumberFormat="1" applyFill="1"/>
    <xf numFmtId="167" fontId="25" fillId="11" borderId="0" xfId="4" applyNumberFormat="1" applyFont="1" applyFill="1"/>
    <xf numFmtId="167" fontId="25" fillId="11" borderId="13" xfId="4" applyNumberFormat="1" applyFont="1" applyFill="1" applyBorder="1"/>
  </cellXfs>
  <cellStyles count="19">
    <cellStyle name="Comma 2" xfId="5"/>
    <cellStyle name="Hyperlink" xfId="2" builtinId="8"/>
    <cellStyle name="Link 2" xfId="6"/>
    <cellStyle name="Normal 2" xfId="3"/>
    <cellStyle name="Normal 2 2" xfId="7"/>
    <cellStyle name="Normal 3" xfId="8"/>
    <cellStyle name="Normal 3 2" xfId="9"/>
    <cellStyle name="Normal 3 3" xfId="10"/>
    <cellStyle name="Normal 4" xfId="11"/>
    <cellStyle name="Normal 5" xfId="12"/>
    <cellStyle name="Normal 6" xfId="13"/>
    <cellStyle name="Percent 2" xfId="14"/>
    <cellStyle name="Percent 3" xfId="15"/>
    <cellStyle name="Prozent" xfId="1" builtinId="5"/>
    <cellStyle name="Standard" xfId="0" builtinId="0"/>
    <cellStyle name="Standard 2" xfId="4"/>
    <cellStyle name="Standard 3" xfId="16"/>
    <cellStyle name="Standard 4" xfId="17"/>
    <cellStyle name="Standard 5" xfId="18"/>
  </cellStyles>
  <dxfs count="24">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numFmt numFmtId="1" formatCode="0"/>
    </dxf>
    <dxf>
      <numFmt numFmtId="1" formatCode="0"/>
    </dxf>
    <dxf>
      <numFmt numFmtId="1" formatCode="0"/>
    </dxf>
    <dxf>
      <numFmt numFmtId="1" formatCode="0"/>
    </dxf>
    <dxf>
      <font>
        <color theme="6" tint="-0.24994659260841701"/>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'Total web'!$A$9:$B$9</c:f>
              <c:strCache>
                <c:ptCount val="1"/>
                <c:pt idx="0">
                  <c:v>Mexico 2DS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web'!$C$9:$L$9</c:f>
              <c:numCache>
                <c:formatCode>0.00</c:formatCode>
                <c:ptCount val="10"/>
                <c:pt idx="0">
                  <c:v>0.4</c:v>
                </c:pt>
                <c:pt idx="1">
                  <c:v>0.49</c:v>
                </c:pt>
                <c:pt idx="2">
                  <c:v>0.47</c:v>
                </c:pt>
                <c:pt idx="3">
                  <c:v>0.46</c:v>
                </c:pt>
                <c:pt idx="4">
                  <c:v>0.43</c:v>
                </c:pt>
                <c:pt idx="5">
                  <c:v>0.37</c:v>
                </c:pt>
                <c:pt idx="6">
                  <c:v>0.31</c:v>
                </c:pt>
                <c:pt idx="7">
                  <c:v>0.27</c:v>
                </c:pt>
                <c:pt idx="8">
                  <c:v>0.22</c:v>
                </c:pt>
                <c:pt idx="9">
                  <c:v>0.18</c:v>
                </c:pt>
              </c:numCache>
            </c:numRef>
          </c:val>
          <c:smooth val="0"/>
        </c:ser>
        <c:ser>
          <c:idx val="1"/>
          <c:order val="1"/>
          <c:tx>
            <c:strRef>
              <c:f>'Total web'!$A$10:$B$10</c:f>
              <c:strCache>
                <c:ptCount val="1"/>
                <c:pt idx="0">
                  <c:v>South Africa 2DS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web'!$C$10:$L$10</c:f>
              <c:numCache>
                <c:formatCode>0.00</c:formatCode>
                <c:ptCount val="10"/>
                <c:pt idx="0">
                  <c:v>0.34</c:v>
                </c:pt>
                <c:pt idx="1">
                  <c:v>0.53</c:v>
                </c:pt>
                <c:pt idx="2">
                  <c:v>0.47</c:v>
                </c:pt>
                <c:pt idx="3">
                  <c:v>0.47</c:v>
                </c:pt>
                <c:pt idx="4">
                  <c:v>0.42</c:v>
                </c:pt>
                <c:pt idx="5">
                  <c:v>0.32</c:v>
                </c:pt>
                <c:pt idx="6">
                  <c:v>0.21</c:v>
                </c:pt>
                <c:pt idx="7">
                  <c:v>0.14000000000000001</c:v>
                </c:pt>
                <c:pt idx="8">
                  <c:v>0.12</c:v>
                </c:pt>
                <c:pt idx="9">
                  <c:v>0.1</c:v>
                </c:pt>
              </c:numCache>
            </c:numRef>
          </c:val>
          <c:smooth val="0"/>
        </c:ser>
        <c:ser>
          <c:idx val="2"/>
          <c:order val="2"/>
          <c:tx>
            <c:strRef>
              <c:f>'Total web'!$A$11:$B$11</c:f>
              <c:strCache>
                <c:ptCount val="1"/>
                <c:pt idx="0">
                  <c:v>United States 2DS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web'!$C$11:$L$11</c:f>
              <c:numCache>
                <c:formatCode>0.00</c:formatCode>
                <c:ptCount val="10"/>
                <c:pt idx="0">
                  <c:v>5.92</c:v>
                </c:pt>
                <c:pt idx="1">
                  <c:v>5.39</c:v>
                </c:pt>
                <c:pt idx="2">
                  <c:v>5.47</c:v>
                </c:pt>
                <c:pt idx="3">
                  <c:v>5.08</c:v>
                </c:pt>
                <c:pt idx="4">
                  <c:v>4.24</c:v>
                </c:pt>
                <c:pt idx="5">
                  <c:v>3.19</c:v>
                </c:pt>
                <c:pt idx="6">
                  <c:v>2.4700000000000002</c:v>
                </c:pt>
                <c:pt idx="7">
                  <c:v>1.92</c:v>
                </c:pt>
                <c:pt idx="8">
                  <c:v>1.35</c:v>
                </c:pt>
                <c:pt idx="9">
                  <c:v>1.1200000000000001</c:v>
                </c:pt>
              </c:numCache>
            </c:numRef>
          </c:val>
          <c:smooth val="0"/>
        </c:ser>
        <c:ser>
          <c:idx val="3"/>
          <c:order val="3"/>
          <c:tx>
            <c:strRef>
              <c:f>'Total web'!$A$12:$B$12</c:f>
              <c:strCache>
                <c:ptCount val="1"/>
                <c:pt idx="0">
                  <c:v>European Union 2DS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web'!$C$12:$L$12</c:f>
              <c:numCache>
                <c:formatCode>0.00</c:formatCode>
                <c:ptCount val="10"/>
                <c:pt idx="0">
                  <c:v>4.26</c:v>
                </c:pt>
                <c:pt idx="1">
                  <c:v>4.03</c:v>
                </c:pt>
                <c:pt idx="2">
                  <c:v>3.84</c:v>
                </c:pt>
                <c:pt idx="3">
                  <c:v>3.42</c:v>
                </c:pt>
                <c:pt idx="4">
                  <c:v>2.83</c:v>
                </c:pt>
                <c:pt idx="5">
                  <c:v>2.31</c:v>
                </c:pt>
                <c:pt idx="6">
                  <c:v>1.86</c:v>
                </c:pt>
                <c:pt idx="7">
                  <c:v>1.62</c:v>
                </c:pt>
                <c:pt idx="8">
                  <c:v>1.41</c:v>
                </c:pt>
                <c:pt idx="9">
                  <c:v>1.25</c:v>
                </c:pt>
              </c:numCache>
            </c:numRef>
          </c:val>
          <c:smooth val="0"/>
        </c:ser>
        <c:dLbls>
          <c:showLegendKey val="0"/>
          <c:showVal val="0"/>
          <c:showCatName val="0"/>
          <c:showSerName val="0"/>
          <c:showPercent val="0"/>
          <c:showBubbleSize val="0"/>
        </c:dLbls>
        <c:marker val="1"/>
        <c:smooth val="0"/>
        <c:axId val="102703104"/>
        <c:axId val="101986816"/>
      </c:lineChart>
      <c:catAx>
        <c:axId val="102703104"/>
        <c:scaling>
          <c:orientation val="minMax"/>
        </c:scaling>
        <c:delete val="0"/>
        <c:axPos val="b"/>
        <c:numFmt formatCode="General" sourceLinked="1"/>
        <c:majorTickMark val="out"/>
        <c:minorTickMark val="none"/>
        <c:tickLblPos val="nextTo"/>
        <c:crossAx val="101986816"/>
        <c:crosses val="autoZero"/>
        <c:auto val="1"/>
        <c:lblAlgn val="ctr"/>
        <c:lblOffset val="100"/>
        <c:noMultiLvlLbl val="0"/>
      </c:catAx>
      <c:valAx>
        <c:axId val="101986816"/>
        <c:scaling>
          <c:orientation val="minMax"/>
        </c:scaling>
        <c:delete val="0"/>
        <c:axPos val="l"/>
        <c:majorGridlines/>
        <c:numFmt formatCode="0.00" sourceLinked="1"/>
        <c:majorTickMark val="out"/>
        <c:minorTickMark val="none"/>
        <c:tickLblPos val="nextTo"/>
        <c:crossAx val="102703104"/>
        <c:crosses val="autoZero"/>
        <c:crossBetween val="between"/>
      </c:valAx>
    </c:plotArea>
    <c:legend>
      <c:legendPos val="r"/>
      <c:layout>
        <c:manualLayout>
          <c:xMode val="edge"/>
          <c:yMode val="edge"/>
          <c:x val="0.64043249925683354"/>
          <c:y val="4.5775665706984874E-2"/>
          <c:w val="0.34158995144646137"/>
          <c:h val="0.87907963046469406"/>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'Total web'!$A$16:$B$16</c:f>
              <c:strCache>
                <c:ptCount val="1"/>
                <c:pt idx="0">
                  <c:v>China 4DS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web'!$C$16:$L$16</c:f>
              <c:numCache>
                <c:formatCode>0.00</c:formatCode>
                <c:ptCount val="10"/>
                <c:pt idx="0">
                  <c:v>5.5</c:v>
                </c:pt>
                <c:pt idx="1">
                  <c:v>9.2899999999999991</c:v>
                </c:pt>
                <c:pt idx="2">
                  <c:v>10</c:v>
                </c:pt>
                <c:pt idx="3">
                  <c:v>11</c:v>
                </c:pt>
                <c:pt idx="4">
                  <c:v>12</c:v>
                </c:pt>
                <c:pt idx="5">
                  <c:v>12</c:v>
                </c:pt>
                <c:pt idx="6">
                  <c:v>12</c:v>
                </c:pt>
                <c:pt idx="7">
                  <c:v>12</c:v>
                </c:pt>
                <c:pt idx="8">
                  <c:v>11</c:v>
                </c:pt>
                <c:pt idx="9">
                  <c:v>10</c:v>
                </c:pt>
              </c:numCache>
            </c:numRef>
          </c:val>
          <c:smooth val="0"/>
        </c:ser>
        <c:ser>
          <c:idx val="1"/>
          <c:order val="1"/>
          <c:tx>
            <c:strRef>
              <c:f>'Total web'!$A$17:$B$17</c:f>
              <c:strCache>
                <c:ptCount val="1"/>
                <c:pt idx="0">
                  <c:v>India 4DS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web'!$C$17:$L$17</c:f>
              <c:numCache>
                <c:formatCode>0.00</c:formatCode>
                <c:ptCount val="10"/>
                <c:pt idx="0">
                  <c:v>1.17</c:v>
                </c:pt>
                <c:pt idx="1">
                  <c:v>1.9</c:v>
                </c:pt>
                <c:pt idx="2">
                  <c:v>2.34</c:v>
                </c:pt>
                <c:pt idx="3">
                  <c:v>2.67</c:v>
                </c:pt>
                <c:pt idx="4">
                  <c:v>3.18</c:v>
                </c:pt>
                <c:pt idx="5">
                  <c:v>3.67</c:v>
                </c:pt>
                <c:pt idx="6">
                  <c:v>4.0999999999999996</c:v>
                </c:pt>
                <c:pt idx="7">
                  <c:v>4.5</c:v>
                </c:pt>
                <c:pt idx="8">
                  <c:v>4.91</c:v>
                </c:pt>
                <c:pt idx="9">
                  <c:v>5.23</c:v>
                </c:pt>
              </c:numCache>
            </c:numRef>
          </c:val>
          <c:smooth val="0"/>
        </c:ser>
        <c:ser>
          <c:idx val="2"/>
          <c:order val="2"/>
          <c:tx>
            <c:strRef>
              <c:f>'Total web'!$A$18:$B$18</c:f>
              <c:strCache>
                <c:ptCount val="1"/>
                <c:pt idx="0">
                  <c:v>Russia 4DS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web'!$C$18:$L$18</c:f>
              <c:numCache>
                <c:formatCode>0.00</c:formatCode>
                <c:ptCount val="10"/>
                <c:pt idx="0">
                  <c:v>1.53</c:v>
                </c:pt>
                <c:pt idx="1">
                  <c:v>1.81</c:v>
                </c:pt>
                <c:pt idx="2">
                  <c:v>1.8</c:v>
                </c:pt>
                <c:pt idx="3">
                  <c:v>1.76</c:v>
                </c:pt>
                <c:pt idx="4">
                  <c:v>1.8</c:v>
                </c:pt>
                <c:pt idx="5">
                  <c:v>1.75</c:v>
                </c:pt>
                <c:pt idx="6">
                  <c:v>1.75</c:v>
                </c:pt>
                <c:pt idx="7">
                  <c:v>1.7</c:v>
                </c:pt>
                <c:pt idx="8">
                  <c:v>1.68</c:v>
                </c:pt>
                <c:pt idx="9">
                  <c:v>1.6</c:v>
                </c:pt>
              </c:numCache>
            </c:numRef>
          </c:val>
          <c:smooth val="0"/>
        </c:ser>
        <c:ser>
          <c:idx val="3"/>
          <c:order val="3"/>
          <c:tx>
            <c:strRef>
              <c:f>'Total web'!$A$19:$B$19</c:f>
              <c:strCache>
                <c:ptCount val="1"/>
                <c:pt idx="0">
                  <c:v>Mexico 4DS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web'!$C$19:$L$19</c:f>
              <c:numCache>
                <c:formatCode>0.00</c:formatCode>
                <c:ptCount val="10"/>
                <c:pt idx="0">
                  <c:v>0.4</c:v>
                </c:pt>
                <c:pt idx="1">
                  <c:v>0.49</c:v>
                </c:pt>
                <c:pt idx="2">
                  <c:v>0.49</c:v>
                </c:pt>
                <c:pt idx="3">
                  <c:v>0.49</c:v>
                </c:pt>
                <c:pt idx="4">
                  <c:v>0.49</c:v>
                </c:pt>
                <c:pt idx="5">
                  <c:v>0.49</c:v>
                </c:pt>
                <c:pt idx="6">
                  <c:v>0.5</c:v>
                </c:pt>
                <c:pt idx="7">
                  <c:v>0.5</c:v>
                </c:pt>
                <c:pt idx="8">
                  <c:v>0.48</c:v>
                </c:pt>
                <c:pt idx="9">
                  <c:v>0.46</c:v>
                </c:pt>
              </c:numCache>
            </c:numRef>
          </c:val>
          <c:smooth val="0"/>
        </c:ser>
        <c:ser>
          <c:idx val="4"/>
          <c:order val="4"/>
          <c:tx>
            <c:strRef>
              <c:f>'Total web'!$A$20:$B$20</c:f>
              <c:strCache>
                <c:ptCount val="1"/>
                <c:pt idx="0">
                  <c:v>South Africa 4DS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web'!$C$20:$L$20</c:f>
              <c:numCache>
                <c:formatCode>0.00</c:formatCode>
                <c:ptCount val="10"/>
                <c:pt idx="0">
                  <c:v>0.34</c:v>
                </c:pt>
                <c:pt idx="1">
                  <c:v>0.53</c:v>
                </c:pt>
                <c:pt idx="2">
                  <c:v>0.48</c:v>
                </c:pt>
                <c:pt idx="3">
                  <c:v>0.5</c:v>
                </c:pt>
                <c:pt idx="4">
                  <c:v>0.5</c:v>
                </c:pt>
                <c:pt idx="5">
                  <c:v>0.5</c:v>
                </c:pt>
                <c:pt idx="6">
                  <c:v>0.5</c:v>
                </c:pt>
                <c:pt idx="7">
                  <c:v>0.5</c:v>
                </c:pt>
                <c:pt idx="8">
                  <c:v>0.51</c:v>
                </c:pt>
                <c:pt idx="9">
                  <c:v>0.52</c:v>
                </c:pt>
              </c:numCache>
            </c:numRef>
          </c:val>
          <c:smooth val="0"/>
        </c:ser>
        <c:ser>
          <c:idx val="5"/>
          <c:order val="5"/>
          <c:tx>
            <c:strRef>
              <c:f>'Total web'!$A$21:$B$21</c:f>
              <c:strCache>
                <c:ptCount val="1"/>
                <c:pt idx="0">
                  <c:v>United States 4DS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web'!$C$21:$L$21</c:f>
              <c:numCache>
                <c:formatCode>0.00</c:formatCode>
                <c:ptCount val="10"/>
                <c:pt idx="0">
                  <c:v>5.92</c:v>
                </c:pt>
                <c:pt idx="1">
                  <c:v>5.39</c:v>
                </c:pt>
                <c:pt idx="2">
                  <c:v>5.55</c:v>
                </c:pt>
                <c:pt idx="3">
                  <c:v>5.5</c:v>
                </c:pt>
                <c:pt idx="4">
                  <c:v>5.28</c:v>
                </c:pt>
                <c:pt idx="5">
                  <c:v>4.84</c:v>
                </c:pt>
                <c:pt idx="6">
                  <c:v>4.55</c:v>
                </c:pt>
                <c:pt idx="7">
                  <c:v>4.4000000000000004</c:v>
                </c:pt>
                <c:pt idx="8">
                  <c:v>4.3600000000000003</c:v>
                </c:pt>
                <c:pt idx="9">
                  <c:v>4.3099999999999996</c:v>
                </c:pt>
              </c:numCache>
            </c:numRef>
          </c:val>
          <c:smooth val="0"/>
        </c:ser>
        <c:ser>
          <c:idx val="6"/>
          <c:order val="6"/>
          <c:tx>
            <c:strRef>
              <c:f>'Total web'!$A$22:$B$22</c:f>
              <c:strCache>
                <c:ptCount val="1"/>
                <c:pt idx="0">
                  <c:v>European Union 4DS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web'!$C$22:$L$22</c:f>
              <c:numCache>
                <c:formatCode>0.00</c:formatCode>
                <c:ptCount val="10"/>
                <c:pt idx="0">
                  <c:v>4.26</c:v>
                </c:pt>
                <c:pt idx="1">
                  <c:v>4.03</c:v>
                </c:pt>
                <c:pt idx="2">
                  <c:v>3.9</c:v>
                </c:pt>
                <c:pt idx="3">
                  <c:v>3.62</c:v>
                </c:pt>
                <c:pt idx="4">
                  <c:v>3.41</c:v>
                </c:pt>
                <c:pt idx="5">
                  <c:v>3.25</c:v>
                </c:pt>
                <c:pt idx="6">
                  <c:v>3.09</c:v>
                </c:pt>
                <c:pt idx="7">
                  <c:v>2.94</c:v>
                </c:pt>
                <c:pt idx="8">
                  <c:v>2.84</c:v>
                </c:pt>
                <c:pt idx="9">
                  <c:v>2.71</c:v>
                </c:pt>
              </c:numCache>
            </c:numRef>
          </c:val>
          <c:smooth val="0"/>
        </c:ser>
        <c:dLbls>
          <c:showLegendKey val="0"/>
          <c:showVal val="0"/>
          <c:showCatName val="0"/>
          <c:showSerName val="0"/>
          <c:showPercent val="0"/>
          <c:showBubbleSize val="0"/>
        </c:dLbls>
        <c:marker val="1"/>
        <c:smooth val="0"/>
        <c:axId val="102997504"/>
        <c:axId val="101988544"/>
      </c:lineChart>
      <c:catAx>
        <c:axId val="102997504"/>
        <c:scaling>
          <c:orientation val="minMax"/>
        </c:scaling>
        <c:delete val="0"/>
        <c:axPos val="b"/>
        <c:numFmt formatCode="General" sourceLinked="1"/>
        <c:majorTickMark val="out"/>
        <c:minorTickMark val="none"/>
        <c:tickLblPos val="nextTo"/>
        <c:crossAx val="101988544"/>
        <c:crosses val="autoZero"/>
        <c:auto val="1"/>
        <c:lblAlgn val="ctr"/>
        <c:lblOffset val="100"/>
        <c:noMultiLvlLbl val="0"/>
      </c:catAx>
      <c:valAx>
        <c:axId val="101988544"/>
        <c:scaling>
          <c:orientation val="minMax"/>
        </c:scaling>
        <c:delete val="0"/>
        <c:axPos val="l"/>
        <c:majorGridlines/>
        <c:numFmt formatCode="0.00" sourceLinked="1"/>
        <c:majorTickMark val="out"/>
        <c:minorTickMark val="none"/>
        <c:tickLblPos val="nextTo"/>
        <c:crossAx val="102997504"/>
        <c:crosses val="autoZero"/>
        <c:crossBetween val="between"/>
      </c:valAx>
    </c:plotArea>
    <c:legend>
      <c:legendPos val="r"/>
      <c:layout>
        <c:manualLayout>
          <c:xMode val="edge"/>
          <c:yMode val="edge"/>
          <c:x val="0.64043249925683354"/>
          <c:y val="4.5775665706984874E-2"/>
          <c:w val="0.34158995144646137"/>
          <c:h val="0.74349717298553542"/>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'Total web'!$A$29:$B$29</c:f>
              <c:strCache>
                <c:ptCount val="1"/>
                <c:pt idx="0">
                  <c:v>Mexico 6DS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web'!$C$29:$L$29</c:f>
              <c:numCache>
                <c:formatCode>0.00</c:formatCode>
                <c:ptCount val="10"/>
                <c:pt idx="0">
                  <c:v>0.4</c:v>
                </c:pt>
                <c:pt idx="1">
                  <c:v>0.49</c:v>
                </c:pt>
                <c:pt idx="2">
                  <c:v>0.48</c:v>
                </c:pt>
                <c:pt idx="3">
                  <c:v>0.5</c:v>
                </c:pt>
                <c:pt idx="4">
                  <c:v>0.52</c:v>
                </c:pt>
                <c:pt idx="5">
                  <c:v>0.54</c:v>
                </c:pt>
                <c:pt idx="6">
                  <c:v>0.56999999999999995</c:v>
                </c:pt>
                <c:pt idx="7">
                  <c:v>0.59</c:v>
                </c:pt>
                <c:pt idx="8">
                  <c:v>0.61</c:v>
                </c:pt>
                <c:pt idx="9">
                  <c:v>0.62</c:v>
                </c:pt>
              </c:numCache>
            </c:numRef>
          </c:val>
          <c:smooth val="0"/>
        </c:ser>
        <c:ser>
          <c:idx val="1"/>
          <c:order val="1"/>
          <c:tx>
            <c:strRef>
              <c:f>'Total web'!$A$30:$B$30</c:f>
              <c:strCache>
                <c:ptCount val="1"/>
                <c:pt idx="0">
                  <c:v>South Africa 6DS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web'!$C$30:$L$30</c:f>
              <c:numCache>
                <c:formatCode>0.00</c:formatCode>
                <c:ptCount val="10"/>
                <c:pt idx="0">
                  <c:v>0.34</c:v>
                </c:pt>
                <c:pt idx="1">
                  <c:v>0.53</c:v>
                </c:pt>
                <c:pt idx="2">
                  <c:v>0.48</c:v>
                </c:pt>
                <c:pt idx="3">
                  <c:v>0.52</c:v>
                </c:pt>
                <c:pt idx="4">
                  <c:v>0.56000000000000005</c:v>
                </c:pt>
                <c:pt idx="5">
                  <c:v>0.6</c:v>
                </c:pt>
                <c:pt idx="6">
                  <c:v>0.63</c:v>
                </c:pt>
                <c:pt idx="7">
                  <c:v>0.66</c:v>
                </c:pt>
                <c:pt idx="8">
                  <c:v>0.7</c:v>
                </c:pt>
                <c:pt idx="9">
                  <c:v>0.74</c:v>
                </c:pt>
              </c:numCache>
            </c:numRef>
          </c:val>
          <c:smooth val="0"/>
        </c:ser>
        <c:ser>
          <c:idx val="2"/>
          <c:order val="2"/>
          <c:tx>
            <c:strRef>
              <c:f>'Total web'!$A$31:$B$31</c:f>
              <c:strCache>
                <c:ptCount val="1"/>
                <c:pt idx="0">
                  <c:v>United States 6DS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web'!$C$31:$L$31</c:f>
              <c:numCache>
                <c:formatCode>0.00</c:formatCode>
                <c:ptCount val="10"/>
                <c:pt idx="0">
                  <c:v>5.92</c:v>
                </c:pt>
                <c:pt idx="1">
                  <c:v>5.39</c:v>
                </c:pt>
                <c:pt idx="2">
                  <c:v>5.62</c:v>
                </c:pt>
                <c:pt idx="3">
                  <c:v>5.85</c:v>
                </c:pt>
                <c:pt idx="4">
                  <c:v>5.81</c:v>
                </c:pt>
                <c:pt idx="5">
                  <c:v>5.72</c:v>
                </c:pt>
                <c:pt idx="6">
                  <c:v>5.79</c:v>
                </c:pt>
                <c:pt idx="7">
                  <c:v>5.87</c:v>
                </c:pt>
                <c:pt idx="8">
                  <c:v>5.96</c:v>
                </c:pt>
                <c:pt idx="9">
                  <c:v>6.07</c:v>
                </c:pt>
              </c:numCache>
            </c:numRef>
          </c:val>
          <c:smooth val="0"/>
        </c:ser>
        <c:ser>
          <c:idx val="3"/>
          <c:order val="3"/>
          <c:tx>
            <c:strRef>
              <c:f>'Total web'!$A$32:$B$32</c:f>
              <c:strCache>
                <c:ptCount val="1"/>
                <c:pt idx="0">
                  <c:v>European Union 6DS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web'!$C$32:$L$32</c:f>
              <c:numCache>
                <c:formatCode>0.00</c:formatCode>
                <c:ptCount val="10"/>
                <c:pt idx="0">
                  <c:v>4.26</c:v>
                </c:pt>
                <c:pt idx="1">
                  <c:v>4.03</c:v>
                </c:pt>
                <c:pt idx="2">
                  <c:v>3.89</c:v>
                </c:pt>
                <c:pt idx="3">
                  <c:v>3.8</c:v>
                </c:pt>
                <c:pt idx="4">
                  <c:v>3.77</c:v>
                </c:pt>
                <c:pt idx="5">
                  <c:v>3.73</c:v>
                </c:pt>
                <c:pt idx="6">
                  <c:v>3.69</c:v>
                </c:pt>
                <c:pt idx="7">
                  <c:v>3.69</c:v>
                </c:pt>
                <c:pt idx="8">
                  <c:v>3.68</c:v>
                </c:pt>
                <c:pt idx="9">
                  <c:v>3.64</c:v>
                </c:pt>
              </c:numCache>
            </c:numRef>
          </c:val>
          <c:smooth val="0"/>
        </c:ser>
        <c:dLbls>
          <c:showLegendKey val="0"/>
          <c:showVal val="0"/>
          <c:showCatName val="0"/>
          <c:showSerName val="0"/>
          <c:showPercent val="0"/>
          <c:showBubbleSize val="0"/>
        </c:dLbls>
        <c:marker val="1"/>
        <c:smooth val="0"/>
        <c:axId val="102704640"/>
        <c:axId val="104407616"/>
      </c:lineChart>
      <c:catAx>
        <c:axId val="102704640"/>
        <c:scaling>
          <c:orientation val="minMax"/>
        </c:scaling>
        <c:delete val="0"/>
        <c:axPos val="b"/>
        <c:numFmt formatCode="General" sourceLinked="1"/>
        <c:majorTickMark val="out"/>
        <c:minorTickMark val="none"/>
        <c:tickLblPos val="nextTo"/>
        <c:crossAx val="104407616"/>
        <c:crosses val="autoZero"/>
        <c:auto val="1"/>
        <c:lblAlgn val="ctr"/>
        <c:lblOffset val="100"/>
        <c:noMultiLvlLbl val="0"/>
      </c:catAx>
      <c:valAx>
        <c:axId val="104407616"/>
        <c:scaling>
          <c:orientation val="minMax"/>
        </c:scaling>
        <c:delete val="0"/>
        <c:axPos val="l"/>
        <c:majorGridlines/>
        <c:numFmt formatCode="0.00" sourceLinked="1"/>
        <c:majorTickMark val="out"/>
        <c:minorTickMark val="none"/>
        <c:tickLblPos val="nextTo"/>
        <c:crossAx val="102704640"/>
        <c:crosses val="autoZero"/>
        <c:crossBetween val="between"/>
      </c:valAx>
    </c:plotArea>
    <c:legend>
      <c:legendPos val="r"/>
      <c:layout>
        <c:manualLayout>
          <c:xMode val="edge"/>
          <c:yMode val="edge"/>
          <c:x val="0.64043249925683354"/>
          <c:y val="4.5775665706984874E-2"/>
          <c:w val="0.34158995144646137"/>
          <c:h val="0.87907963046469406"/>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'Total web'!$A$3:$B$3</c:f>
              <c:strCache>
                <c:ptCount val="1"/>
                <c:pt idx="0">
                  <c:v>World 2DS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web'!$C$3:$L$3</c:f>
              <c:numCache>
                <c:formatCode>0.00</c:formatCode>
                <c:ptCount val="10"/>
                <c:pt idx="0">
                  <c:v>28</c:v>
                </c:pt>
                <c:pt idx="1">
                  <c:v>34</c:v>
                </c:pt>
                <c:pt idx="2">
                  <c:v>35</c:v>
                </c:pt>
                <c:pt idx="3">
                  <c:v>35</c:v>
                </c:pt>
                <c:pt idx="4">
                  <c:v>32</c:v>
                </c:pt>
                <c:pt idx="5">
                  <c:v>28</c:v>
                </c:pt>
                <c:pt idx="6">
                  <c:v>23</c:v>
                </c:pt>
                <c:pt idx="7">
                  <c:v>20</c:v>
                </c:pt>
                <c:pt idx="8">
                  <c:v>17</c:v>
                </c:pt>
                <c:pt idx="9">
                  <c:v>15</c:v>
                </c:pt>
              </c:numCache>
            </c:numRef>
          </c:val>
          <c:smooth val="0"/>
        </c:ser>
        <c:ser>
          <c:idx val="1"/>
          <c:order val="1"/>
          <c:tx>
            <c:strRef>
              <c:f>'Total web'!$A$13:$B$13</c:f>
              <c:strCache>
                <c:ptCount val="1"/>
                <c:pt idx="0">
                  <c:v>World 4DS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web'!$C$13:$L$13</c:f>
              <c:numCache>
                <c:formatCode>0.00</c:formatCode>
                <c:ptCount val="10"/>
                <c:pt idx="0">
                  <c:v>28</c:v>
                </c:pt>
                <c:pt idx="1">
                  <c:v>34</c:v>
                </c:pt>
                <c:pt idx="2">
                  <c:v>36</c:v>
                </c:pt>
                <c:pt idx="3">
                  <c:v>38</c:v>
                </c:pt>
                <c:pt idx="4">
                  <c:v>39</c:v>
                </c:pt>
                <c:pt idx="5">
                  <c:v>39</c:v>
                </c:pt>
                <c:pt idx="6">
                  <c:v>40</c:v>
                </c:pt>
                <c:pt idx="7">
                  <c:v>41</c:v>
                </c:pt>
                <c:pt idx="8">
                  <c:v>41</c:v>
                </c:pt>
                <c:pt idx="9">
                  <c:v>41</c:v>
                </c:pt>
              </c:numCache>
            </c:numRef>
          </c:val>
          <c:smooth val="0"/>
        </c:ser>
        <c:ser>
          <c:idx val="2"/>
          <c:order val="2"/>
          <c:tx>
            <c:strRef>
              <c:f>'Total web'!$A$23:$B$23</c:f>
              <c:strCache>
                <c:ptCount val="1"/>
                <c:pt idx="0">
                  <c:v>World 6DS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web'!$C$23:$L$23</c:f>
              <c:numCache>
                <c:formatCode>0.00</c:formatCode>
                <c:ptCount val="10"/>
                <c:pt idx="0">
                  <c:v>28</c:v>
                </c:pt>
                <c:pt idx="1">
                  <c:v>34</c:v>
                </c:pt>
                <c:pt idx="2">
                  <c:v>36</c:v>
                </c:pt>
                <c:pt idx="3">
                  <c:v>40</c:v>
                </c:pt>
                <c:pt idx="4">
                  <c:v>43</c:v>
                </c:pt>
                <c:pt idx="5">
                  <c:v>45</c:v>
                </c:pt>
                <c:pt idx="6">
                  <c:v>48</c:v>
                </c:pt>
                <c:pt idx="7">
                  <c:v>50</c:v>
                </c:pt>
                <c:pt idx="8">
                  <c:v>52</c:v>
                </c:pt>
                <c:pt idx="9">
                  <c:v>55</c:v>
                </c:pt>
              </c:numCache>
            </c:numRef>
          </c:val>
          <c:smooth val="0"/>
        </c:ser>
        <c:dLbls>
          <c:showLegendKey val="0"/>
          <c:showVal val="0"/>
          <c:showCatName val="0"/>
          <c:showSerName val="0"/>
          <c:showPercent val="0"/>
          <c:showBubbleSize val="0"/>
        </c:dLbls>
        <c:marker val="1"/>
        <c:smooth val="0"/>
        <c:axId val="102705664"/>
        <c:axId val="104409920"/>
      </c:lineChart>
      <c:catAx>
        <c:axId val="102705664"/>
        <c:scaling>
          <c:orientation val="minMax"/>
        </c:scaling>
        <c:delete val="0"/>
        <c:axPos val="b"/>
        <c:numFmt formatCode="General" sourceLinked="1"/>
        <c:majorTickMark val="out"/>
        <c:minorTickMark val="none"/>
        <c:tickLblPos val="nextTo"/>
        <c:crossAx val="104409920"/>
        <c:crosses val="autoZero"/>
        <c:auto val="1"/>
        <c:lblAlgn val="ctr"/>
        <c:lblOffset val="100"/>
        <c:noMultiLvlLbl val="0"/>
      </c:catAx>
      <c:valAx>
        <c:axId val="104409920"/>
        <c:scaling>
          <c:orientation val="minMax"/>
        </c:scaling>
        <c:delete val="0"/>
        <c:axPos val="l"/>
        <c:majorGridlines/>
        <c:numFmt formatCode="0.00" sourceLinked="1"/>
        <c:majorTickMark val="out"/>
        <c:minorTickMark val="none"/>
        <c:tickLblPos val="nextTo"/>
        <c:crossAx val="102705664"/>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'Total web'!$A$3:$B$3</c:f>
              <c:strCache>
                <c:ptCount val="1"/>
                <c:pt idx="0">
                  <c:v>World 2DS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web'!$C$34:$L$34</c:f>
              <c:numCache>
                <c:formatCode>0.00</c:formatCode>
                <c:ptCount val="10"/>
                <c:pt idx="0">
                  <c:v>0.82352941176470584</c:v>
                </c:pt>
                <c:pt idx="1">
                  <c:v>1</c:v>
                </c:pt>
                <c:pt idx="2">
                  <c:v>1.0294117647058822</c:v>
                </c:pt>
                <c:pt idx="3">
                  <c:v>1.0294117647058822</c:v>
                </c:pt>
                <c:pt idx="4">
                  <c:v>0.94117647058823528</c:v>
                </c:pt>
                <c:pt idx="5">
                  <c:v>0.82352941176470584</c:v>
                </c:pt>
                <c:pt idx="6">
                  <c:v>0.67647058823529416</c:v>
                </c:pt>
                <c:pt idx="7">
                  <c:v>0.58823529411764708</c:v>
                </c:pt>
                <c:pt idx="8">
                  <c:v>0.5</c:v>
                </c:pt>
                <c:pt idx="9">
                  <c:v>0.44117647058823528</c:v>
                </c:pt>
              </c:numCache>
            </c:numRef>
          </c:val>
          <c:smooth val="0"/>
        </c:ser>
        <c:ser>
          <c:idx val="1"/>
          <c:order val="1"/>
          <c:tx>
            <c:strRef>
              <c:f>'Total web'!$A$13:$B$13</c:f>
              <c:strCache>
                <c:ptCount val="1"/>
                <c:pt idx="0">
                  <c:v>World 4DS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web'!$C$35:$L$35</c:f>
              <c:numCache>
                <c:formatCode>0.00</c:formatCode>
                <c:ptCount val="10"/>
                <c:pt idx="0">
                  <c:v>0.82352941176470584</c:v>
                </c:pt>
                <c:pt idx="1">
                  <c:v>1</c:v>
                </c:pt>
                <c:pt idx="2">
                  <c:v>1.0588235294117647</c:v>
                </c:pt>
                <c:pt idx="3">
                  <c:v>1.1176470588235294</c:v>
                </c:pt>
                <c:pt idx="4">
                  <c:v>1.1470588235294117</c:v>
                </c:pt>
                <c:pt idx="5">
                  <c:v>1.1470588235294117</c:v>
                </c:pt>
                <c:pt idx="6">
                  <c:v>1.1764705882352942</c:v>
                </c:pt>
                <c:pt idx="7">
                  <c:v>1.2058823529411764</c:v>
                </c:pt>
                <c:pt idx="8">
                  <c:v>1.2058823529411764</c:v>
                </c:pt>
                <c:pt idx="9">
                  <c:v>1.2058823529411764</c:v>
                </c:pt>
              </c:numCache>
            </c:numRef>
          </c:val>
          <c:smooth val="0"/>
        </c:ser>
        <c:ser>
          <c:idx val="2"/>
          <c:order val="2"/>
          <c:tx>
            <c:strRef>
              <c:f>'Total web'!$A$23:$B$23</c:f>
              <c:strCache>
                <c:ptCount val="1"/>
                <c:pt idx="0">
                  <c:v>World 6DS</c:v>
                </c:pt>
              </c:strCache>
            </c:strRef>
          </c:tx>
          <c:marker>
            <c:symbol val="none"/>
          </c:marker>
          <c:cat>
            <c:numRef>
              <c:f>'Total web'!$C$2:$L$2</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'Total web'!$C$36:$L$36</c:f>
              <c:numCache>
                <c:formatCode>0.00</c:formatCode>
                <c:ptCount val="10"/>
                <c:pt idx="0">
                  <c:v>0.82352941176470584</c:v>
                </c:pt>
                <c:pt idx="1">
                  <c:v>1</c:v>
                </c:pt>
                <c:pt idx="2">
                  <c:v>1.0588235294117647</c:v>
                </c:pt>
                <c:pt idx="3">
                  <c:v>1.1764705882352942</c:v>
                </c:pt>
                <c:pt idx="4">
                  <c:v>1.2647058823529411</c:v>
                </c:pt>
                <c:pt idx="5">
                  <c:v>1.3235294117647058</c:v>
                </c:pt>
                <c:pt idx="6">
                  <c:v>1.411764705882353</c:v>
                </c:pt>
                <c:pt idx="7">
                  <c:v>1.4705882352941178</c:v>
                </c:pt>
                <c:pt idx="8">
                  <c:v>1.5294117647058822</c:v>
                </c:pt>
                <c:pt idx="9">
                  <c:v>1.6176470588235294</c:v>
                </c:pt>
              </c:numCache>
            </c:numRef>
          </c:val>
          <c:smooth val="0"/>
        </c:ser>
        <c:dLbls>
          <c:showLegendKey val="0"/>
          <c:showVal val="0"/>
          <c:showCatName val="0"/>
          <c:showSerName val="0"/>
          <c:showPercent val="0"/>
          <c:showBubbleSize val="0"/>
        </c:dLbls>
        <c:marker val="1"/>
        <c:smooth val="0"/>
        <c:axId val="102706688"/>
        <c:axId val="104412224"/>
      </c:lineChart>
      <c:catAx>
        <c:axId val="102706688"/>
        <c:scaling>
          <c:orientation val="minMax"/>
        </c:scaling>
        <c:delete val="0"/>
        <c:axPos val="b"/>
        <c:numFmt formatCode="General" sourceLinked="1"/>
        <c:majorTickMark val="out"/>
        <c:minorTickMark val="none"/>
        <c:tickLblPos val="nextTo"/>
        <c:crossAx val="104412224"/>
        <c:crosses val="autoZero"/>
        <c:auto val="1"/>
        <c:lblAlgn val="ctr"/>
        <c:lblOffset val="100"/>
        <c:noMultiLvlLbl val="0"/>
      </c:catAx>
      <c:valAx>
        <c:axId val="104412224"/>
        <c:scaling>
          <c:orientation val="minMax"/>
        </c:scaling>
        <c:delete val="0"/>
        <c:axPos val="l"/>
        <c:majorGridlines/>
        <c:numFmt formatCode="0.00" sourceLinked="1"/>
        <c:majorTickMark val="out"/>
        <c:minorTickMark val="none"/>
        <c:tickLblPos val="nextTo"/>
        <c:crossAx val="102706688"/>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03981481481482E-2"/>
          <c:y val="5.5953174603174602E-2"/>
          <c:w val="0.70148480243445166"/>
          <c:h val="0.81779444444444449"/>
        </c:manualLayout>
      </c:layout>
      <c:lineChart>
        <c:grouping val="standard"/>
        <c:varyColors val="0"/>
        <c:ser>
          <c:idx val="4"/>
          <c:order val="0"/>
          <c:tx>
            <c:strRef>
              <c:f>'2° 2005 vs. 2050'!$A$6</c:f>
              <c:strCache>
                <c:ptCount val="1"/>
                <c:pt idx="0">
                  <c:v>India</c:v>
                </c:pt>
              </c:strCache>
            </c:strRef>
          </c:tx>
          <c:spPr>
            <a:ln>
              <a:solidFill>
                <a:schemeClr val="bg1">
                  <a:lumMod val="65000"/>
                </a:schemeClr>
              </a:solidFill>
            </a:ln>
          </c:spPr>
          <c:marker>
            <c:spPr>
              <a:noFill/>
              <a:ln>
                <a:solidFill>
                  <a:schemeClr val="bg1">
                    <a:lumMod val="65000"/>
                  </a:schemeClr>
                </a:solidFill>
              </a:ln>
            </c:spPr>
          </c:marker>
          <c:cat>
            <c:numRef>
              <c:f>'2° 2005 vs. 2050'!$B$1:$K$1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2005 vs. 2050'!$B$6:$K$6</c:f>
              <c:numCache>
                <c:formatCode>0.00</c:formatCode>
                <c:ptCount val="10"/>
                <c:pt idx="0">
                  <c:v>1</c:v>
                </c:pt>
                <c:pt idx="1">
                  <c:v>1.6239316239316239</c:v>
                </c:pt>
                <c:pt idx="2">
                  <c:v>1.9658119658119657</c:v>
                </c:pt>
                <c:pt idx="3">
                  <c:v>2.0683760683760686</c:v>
                </c:pt>
                <c:pt idx="4">
                  <c:v>2.0683760683760686</c:v>
                </c:pt>
                <c:pt idx="5">
                  <c:v>2.025641025641026</c:v>
                </c:pt>
                <c:pt idx="6">
                  <c:v>1.8290598290598292</c:v>
                </c:pt>
                <c:pt idx="7">
                  <c:v>1.6752136752136753</c:v>
                </c:pt>
                <c:pt idx="8">
                  <c:v>1.6068376068376069</c:v>
                </c:pt>
                <c:pt idx="9">
                  <c:v>1.5470085470085471</c:v>
                </c:pt>
              </c:numCache>
            </c:numRef>
          </c:val>
          <c:smooth val="0"/>
        </c:ser>
        <c:ser>
          <c:idx val="1"/>
          <c:order val="1"/>
          <c:tx>
            <c:strRef>
              <c:f>'2° 2005 vs. 2050'!$A$3</c:f>
              <c:strCache>
                <c:ptCount val="1"/>
                <c:pt idx="0">
                  <c:v>ASEAN</c:v>
                </c:pt>
              </c:strCache>
            </c:strRef>
          </c:tx>
          <c:cat>
            <c:numRef>
              <c:f>'2° 2005 vs. 2050'!$B$1:$K$1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2005 vs. 2050'!$B$3:$K$3</c:f>
              <c:numCache>
                <c:formatCode>0.00</c:formatCode>
                <c:ptCount val="10"/>
                <c:pt idx="0">
                  <c:v>1</c:v>
                </c:pt>
                <c:pt idx="1">
                  <c:v>1.3846153846153846</c:v>
                </c:pt>
                <c:pt idx="2">
                  <c:v>1.5769230769230769</c:v>
                </c:pt>
                <c:pt idx="3">
                  <c:v>1.6442307692307692</c:v>
                </c:pt>
                <c:pt idx="4">
                  <c:v>1.6442307692307692</c:v>
                </c:pt>
                <c:pt idx="5">
                  <c:v>1.5865384615384615</c:v>
                </c:pt>
                <c:pt idx="6">
                  <c:v>1.4903846153846154</c:v>
                </c:pt>
                <c:pt idx="7">
                  <c:v>1.3076923076923077</c:v>
                </c:pt>
                <c:pt idx="8">
                  <c:v>1.2019230769230769</c:v>
                </c:pt>
                <c:pt idx="9">
                  <c:v>1.0673076923076923</c:v>
                </c:pt>
              </c:numCache>
            </c:numRef>
          </c:val>
          <c:smooth val="0"/>
        </c:ser>
        <c:ser>
          <c:idx val="2"/>
          <c:order val="2"/>
          <c:tx>
            <c:strRef>
              <c:f>'2° 2005 vs. 2050'!$A$4</c:f>
              <c:strCache>
                <c:ptCount val="1"/>
                <c:pt idx="0">
                  <c:v>Brazil</c:v>
                </c:pt>
              </c:strCache>
            </c:strRef>
          </c:tx>
          <c:cat>
            <c:numRef>
              <c:f>'2° 2005 vs. 2050'!$B$1:$K$1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2005 vs. 2050'!$B$4:$K$4</c:f>
              <c:numCache>
                <c:formatCode>0.00</c:formatCode>
                <c:ptCount val="10"/>
                <c:pt idx="0">
                  <c:v>1</c:v>
                </c:pt>
                <c:pt idx="1">
                  <c:v>1.4117647058823528</c:v>
                </c:pt>
                <c:pt idx="2">
                  <c:v>1.5294117647058822</c:v>
                </c:pt>
                <c:pt idx="3">
                  <c:v>1.5</c:v>
                </c:pt>
                <c:pt idx="4">
                  <c:v>1.4411764705882351</c:v>
                </c:pt>
                <c:pt idx="5">
                  <c:v>1.3235294117647058</c:v>
                </c:pt>
                <c:pt idx="6">
                  <c:v>1.2058823529411764</c:v>
                </c:pt>
                <c:pt idx="7">
                  <c:v>1.1470588235294117</c:v>
                </c:pt>
                <c:pt idx="8">
                  <c:v>1.088235294117647</c:v>
                </c:pt>
                <c:pt idx="9">
                  <c:v>1.0294117647058822</c:v>
                </c:pt>
              </c:numCache>
            </c:numRef>
          </c:val>
          <c:smooth val="0"/>
        </c:ser>
        <c:ser>
          <c:idx val="3"/>
          <c:order val="3"/>
          <c:tx>
            <c:strRef>
              <c:f>'2° 2005 vs. 2050'!$A$5</c:f>
              <c:strCache>
                <c:ptCount val="1"/>
                <c:pt idx="0">
                  <c:v>China</c:v>
                </c:pt>
              </c:strCache>
            </c:strRef>
          </c:tx>
          <c:cat>
            <c:numRef>
              <c:f>'2° 2005 vs. 2050'!$B$1:$K$1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2005 vs. 2050'!$B$5:$K$5</c:f>
              <c:numCache>
                <c:formatCode>0.00</c:formatCode>
                <c:ptCount val="10"/>
                <c:pt idx="0">
                  <c:v>1</c:v>
                </c:pt>
                <c:pt idx="1">
                  <c:v>1.689090909090909</c:v>
                </c:pt>
                <c:pt idx="2">
                  <c:v>1.8181818181818181</c:v>
                </c:pt>
                <c:pt idx="3">
                  <c:v>2</c:v>
                </c:pt>
                <c:pt idx="4">
                  <c:v>1.8181818181818181</c:v>
                </c:pt>
                <c:pt idx="5">
                  <c:v>1.6436363636363636</c:v>
                </c:pt>
                <c:pt idx="6">
                  <c:v>1.3509090909090908</c:v>
                </c:pt>
                <c:pt idx="7">
                  <c:v>1.0690909090909091</c:v>
                </c:pt>
                <c:pt idx="8">
                  <c:v>0.90545454545454551</c:v>
                </c:pt>
                <c:pt idx="9">
                  <c:v>0.79272727272727284</c:v>
                </c:pt>
              </c:numCache>
            </c:numRef>
          </c:val>
          <c:smooth val="0"/>
        </c:ser>
        <c:ser>
          <c:idx val="0"/>
          <c:order val="4"/>
          <c:tx>
            <c:strRef>
              <c:f>'2° 2005 vs. 2050'!$A$2</c:f>
              <c:strCache>
                <c:ptCount val="1"/>
                <c:pt idx="0">
                  <c:v>World</c:v>
                </c:pt>
              </c:strCache>
            </c:strRef>
          </c:tx>
          <c:spPr>
            <a:ln>
              <a:solidFill>
                <a:schemeClr val="tx1"/>
              </a:solidFill>
            </a:ln>
          </c:spPr>
          <c:marker>
            <c:spPr>
              <a:solidFill>
                <a:schemeClr val="tx1"/>
              </a:solidFill>
            </c:spPr>
          </c:marker>
          <c:cat>
            <c:numRef>
              <c:f>'2° 2005 vs. 2050'!$B$1:$K$1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2005 vs. 2050'!$B$2:$K$2</c:f>
              <c:numCache>
                <c:formatCode>0.00</c:formatCode>
                <c:ptCount val="10"/>
                <c:pt idx="0">
                  <c:v>1</c:v>
                </c:pt>
                <c:pt idx="1">
                  <c:v>1.2142857142857142</c:v>
                </c:pt>
                <c:pt idx="2">
                  <c:v>1.25</c:v>
                </c:pt>
                <c:pt idx="3">
                  <c:v>1.25</c:v>
                </c:pt>
                <c:pt idx="4">
                  <c:v>1.1428571428571428</c:v>
                </c:pt>
                <c:pt idx="5">
                  <c:v>1</c:v>
                </c:pt>
                <c:pt idx="6">
                  <c:v>0.8214285714285714</c:v>
                </c:pt>
                <c:pt idx="7">
                  <c:v>0.7142857142857143</c:v>
                </c:pt>
                <c:pt idx="8">
                  <c:v>0.6071428571428571</c:v>
                </c:pt>
                <c:pt idx="9">
                  <c:v>0.5357142857142857</c:v>
                </c:pt>
              </c:numCache>
            </c:numRef>
          </c:val>
          <c:smooth val="0"/>
        </c:ser>
        <c:ser>
          <c:idx val="5"/>
          <c:order val="5"/>
          <c:tx>
            <c:strRef>
              <c:f>'2° 2005 vs. 2050'!$A$7</c:f>
              <c:strCache>
                <c:ptCount val="1"/>
                <c:pt idx="0">
                  <c:v>Russia</c:v>
                </c:pt>
              </c:strCache>
            </c:strRef>
          </c:tx>
          <c:cat>
            <c:numRef>
              <c:f>'2° 2005 vs. 2050'!$B$1:$K$1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2005 vs. 2050'!$B$7:$K$7</c:f>
              <c:numCache>
                <c:formatCode>0.00</c:formatCode>
                <c:ptCount val="10"/>
                <c:pt idx="0">
                  <c:v>1</c:v>
                </c:pt>
                <c:pt idx="1">
                  <c:v>1.1830065359477124</c:v>
                </c:pt>
                <c:pt idx="2">
                  <c:v>1.1568627450980391</c:v>
                </c:pt>
                <c:pt idx="3">
                  <c:v>1.0588235294117647</c:v>
                </c:pt>
                <c:pt idx="4">
                  <c:v>0.92156862745098034</c:v>
                </c:pt>
                <c:pt idx="5">
                  <c:v>0.72549019607843146</c:v>
                </c:pt>
                <c:pt idx="6">
                  <c:v>0.5163398692810458</c:v>
                </c:pt>
                <c:pt idx="7">
                  <c:v>0.40522875816993464</c:v>
                </c:pt>
                <c:pt idx="8">
                  <c:v>0.32679738562091504</c:v>
                </c:pt>
                <c:pt idx="9">
                  <c:v>0.2745098039215686</c:v>
                </c:pt>
              </c:numCache>
            </c:numRef>
          </c:val>
          <c:smooth val="0"/>
        </c:ser>
        <c:ser>
          <c:idx val="9"/>
          <c:order val="6"/>
          <c:tx>
            <c:strRef>
              <c:f>'2° 2005 vs. 2050'!$A$11</c:f>
              <c:strCache>
                <c:ptCount val="1"/>
                <c:pt idx="0">
                  <c:v>European Union</c:v>
                </c:pt>
              </c:strCache>
            </c:strRef>
          </c:tx>
          <c:spPr>
            <a:ln>
              <a:solidFill>
                <a:schemeClr val="tx1"/>
              </a:solidFill>
              <a:prstDash val="dash"/>
            </a:ln>
          </c:spPr>
          <c:marker>
            <c:symbol val="none"/>
          </c:marker>
          <c:cat>
            <c:numRef>
              <c:f>'2° 2005 vs. 2050'!$B$1:$K$1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2005 vs. 2050'!$B$11:$K$11</c:f>
              <c:numCache>
                <c:formatCode>0.00</c:formatCode>
                <c:ptCount val="10"/>
                <c:pt idx="0">
                  <c:v>1</c:v>
                </c:pt>
                <c:pt idx="1">
                  <c:v>0.94600938967136161</c:v>
                </c:pt>
                <c:pt idx="2">
                  <c:v>0.90140845070422537</c:v>
                </c:pt>
                <c:pt idx="3">
                  <c:v>0.80281690140845074</c:v>
                </c:pt>
                <c:pt idx="4">
                  <c:v>0.66431924882629112</c:v>
                </c:pt>
                <c:pt idx="5">
                  <c:v>0.54225352112676062</c:v>
                </c:pt>
                <c:pt idx="6">
                  <c:v>0.43661971830985918</c:v>
                </c:pt>
                <c:pt idx="7">
                  <c:v>0.38028169014084512</c:v>
                </c:pt>
                <c:pt idx="8">
                  <c:v>0.33098591549295775</c:v>
                </c:pt>
                <c:pt idx="9">
                  <c:v>0.29342723004694837</c:v>
                </c:pt>
              </c:numCache>
            </c:numRef>
          </c:val>
          <c:smooth val="0"/>
        </c:ser>
        <c:ser>
          <c:idx val="8"/>
          <c:order val="7"/>
          <c:tx>
            <c:strRef>
              <c:f>'2° 2005 vs. 2050'!$A$10</c:f>
              <c:strCache>
                <c:ptCount val="1"/>
                <c:pt idx="0">
                  <c:v>United States</c:v>
                </c:pt>
              </c:strCache>
            </c:strRef>
          </c:tx>
          <c:spPr>
            <a:ln>
              <a:solidFill>
                <a:schemeClr val="accent1"/>
              </a:solidFill>
            </a:ln>
          </c:spPr>
          <c:marker>
            <c:symbol val="plus"/>
            <c:size val="7"/>
            <c:spPr>
              <a:ln>
                <a:solidFill>
                  <a:schemeClr val="accent1"/>
                </a:solidFill>
              </a:ln>
            </c:spPr>
          </c:marker>
          <c:cat>
            <c:numRef>
              <c:f>'2° 2005 vs. 2050'!$B$1:$K$1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2005 vs. 2050'!$B$10:$K$10</c:f>
              <c:numCache>
                <c:formatCode>0.00</c:formatCode>
                <c:ptCount val="10"/>
                <c:pt idx="0">
                  <c:v>1</c:v>
                </c:pt>
                <c:pt idx="1">
                  <c:v>0.91047297297297292</c:v>
                </c:pt>
                <c:pt idx="2">
                  <c:v>0.9239864864864864</c:v>
                </c:pt>
                <c:pt idx="3">
                  <c:v>0.85810810810810811</c:v>
                </c:pt>
                <c:pt idx="4">
                  <c:v>0.71621621621621623</c:v>
                </c:pt>
                <c:pt idx="5">
                  <c:v>0.53885135135135132</c:v>
                </c:pt>
                <c:pt idx="6">
                  <c:v>0.41722972972972977</c:v>
                </c:pt>
                <c:pt idx="7">
                  <c:v>0.32432432432432434</c:v>
                </c:pt>
                <c:pt idx="8">
                  <c:v>0.22804054054054057</c:v>
                </c:pt>
                <c:pt idx="9">
                  <c:v>0.1891891891891892</c:v>
                </c:pt>
              </c:numCache>
            </c:numRef>
          </c:val>
          <c:smooth val="0"/>
        </c:ser>
        <c:dLbls>
          <c:showLegendKey val="0"/>
          <c:showVal val="0"/>
          <c:showCatName val="0"/>
          <c:showSerName val="0"/>
          <c:showPercent val="0"/>
          <c:showBubbleSize val="0"/>
        </c:dLbls>
        <c:marker val="1"/>
        <c:smooth val="0"/>
        <c:axId val="106452992"/>
        <c:axId val="104414528"/>
      </c:lineChart>
      <c:catAx>
        <c:axId val="106452992"/>
        <c:scaling>
          <c:orientation val="minMax"/>
        </c:scaling>
        <c:delete val="0"/>
        <c:axPos val="b"/>
        <c:numFmt formatCode="General" sourceLinked="1"/>
        <c:majorTickMark val="cross"/>
        <c:minorTickMark val="none"/>
        <c:tickLblPos val="low"/>
        <c:crossAx val="104414528"/>
        <c:crosses val="autoZero"/>
        <c:auto val="1"/>
        <c:lblAlgn val="ctr"/>
        <c:lblOffset val="100"/>
        <c:noMultiLvlLbl val="0"/>
      </c:catAx>
      <c:valAx>
        <c:axId val="104414528"/>
        <c:scaling>
          <c:orientation val="minMax"/>
        </c:scaling>
        <c:delete val="0"/>
        <c:axPos val="l"/>
        <c:majorGridlines/>
        <c:title>
          <c:tx>
            <c:rich>
              <a:bodyPr rot="-5400000" vert="horz"/>
              <a:lstStyle/>
              <a:p>
                <a:pPr>
                  <a:defRPr/>
                </a:pPr>
                <a:r>
                  <a:rPr lang="de-DE" b="0"/>
                  <a:t>Index (2005 = 1)</a:t>
                </a:r>
              </a:p>
            </c:rich>
          </c:tx>
          <c:layout>
            <c:manualLayout>
              <c:xMode val="edge"/>
              <c:yMode val="edge"/>
              <c:x val="1.5580246913580245E-3"/>
              <c:y val="0.29474841269841268"/>
            </c:manualLayout>
          </c:layout>
          <c:overlay val="0"/>
        </c:title>
        <c:numFmt formatCode="0.0" sourceLinked="0"/>
        <c:majorTickMark val="out"/>
        <c:minorTickMark val="none"/>
        <c:tickLblPos val="nextTo"/>
        <c:crossAx val="106452992"/>
        <c:crosses val="autoZero"/>
        <c:crossBetween val="between"/>
      </c:valAx>
    </c:plotArea>
    <c:legend>
      <c:legendPos val="r"/>
      <c:layout>
        <c:manualLayout>
          <c:xMode val="edge"/>
          <c:yMode val="edge"/>
          <c:x val="0.78840560611753185"/>
          <c:y val="5.2405952380952379E-2"/>
          <c:w val="0.21159444444444445"/>
          <c:h val="0.82060714285714287"/>
        </c:manualLayout>
      </c:layout>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vs. 6°'!$A$2</c:f>
              <c:strCache>
                <c:ptCount val="1"/>
                <c:pt idx="0">
                  <c:v>World</c:v>
                </c:pt>
              </c:strCache>
            </c:strRef>
          </c:tx>
          <c:spPr>
            <a:ln>
              <a:solidFill>
                <a:schemeClr val="tx1"/>
              </a:solidFill>
            </a:ln>
          </c:spPr>
          <c:marker>
            <c:symbol val="none"/>
          </c:marker>
          <c:cat>
            <c:numRef>
              <c:f>'2°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6°'!$B$2:$K$2</c:f>
              <c:numCache>
                <c:formatCode>0.00</c:formatCode>
                <c:ptCount val="10"/>
                <c:pt idx="0">
                  <c:v>1</c:v>
                </c:pt>
                <c:pt idx="1">
                  <c:v>1</c:v>
                </c:pt>
                <c:pt idx="2">
                  <c:v>0.97222222222222221</c:v>
                </c:pt>
                <c:pt idx="3">
                  <c:v>0.875</c:v>
                </c:pt>
                <c:pt idx="4">
                  <c:v>0.7441860465116279</c:v>
                </c:pt>
                <c:pt idx="5">
                  <c:v>0.62222222222222223</c:v>
                </c:pt>
                <c:pt idx="6">
                  <c:v>0.47916666666666669</c:v>
                </c:pt>
                <c:pt idx="7">
                  <c:v>0.4</c:v>
                </c:pt>
                <c:pt idx="8">
                  <c:v>0.32692307692307693</c:v>
                </c:pt>
                <c:pt idx="9">
                  <c:v>0.27272727272727271</c:v>
                </c:pt>
              </c:numCache>
            </c:numRef>
          </c:val>
          <c:smooth val="0"/>
        </c:ser>
        <c:ser>
          <c:idx val="1"/>
          <c:order val="1"/>
          <c:tx>
            <c:strRef>
              <c:f>'2° vs. 6°'!$A$3</c:f>
              <c:strCache>
                <c:ptCount val="1"/>
                <c:pt idx="0">
                  <c:v>ASEAN</c:v>
                </c:pt>
              </c:strCache>
            </c:strRef>
          </c:tx>
          <c:marker>
            <c:symbol val="none"/>
          </c:marker>
          <c:cat>
            <c:numRef>
              <c:f>'2°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6°'!$B$3:$K$3</c:f>
              <c:numCache>
                <c:formatCode>0.00</c:formatCode>
                <c:ptCount val="10"/>
                <c:pt idx="0">
                  <c:v>1</c:v>
                </c:pt>
                <c:pt idx="1">
                  <c:v>1</c:v>
                </c:pt>
                <c:pt idx="2">
                  <c:v>0.97619047619047616</c:v>
                </c:pt>
                <c:pt idx="3">
                  <c:v>0.85929648241206025</c:v>
                </c:pt>
                <c:pt idx="4">
                  <c:v>0.73706896551724144</c:v>
                </c:pt>
                <c:pt idx="5">
                  <c:v>0.61567164179104472</c:v>
                </c:pt>
                <c:pt idx="6">
                  <c:v>0.51495016611295685</c:v>
                </c:pt>
                <c:pt idx="7">
                  <c:v>0.40718562874251502</c:v>
                </c:pt>
                <c:pt idx="8">
                  <c:v>0.34059945504087197</c:v>
                </c:pt>
                <c:pt idx="9">
                  <c:v>0.2761194029850747</c:v>
                </c:pt>
              </c:numCache>
            </c:numRef>
          </c:val>
          <c:smooth val="0"/>
        </c:ser>
        <c:ser>
          <c:idx val="2"/>
          <c:order val="2"/>
          <c:tx>
            <c:strRef>
              <c:f>'2° vs. 6°'!$A$4</c:f>
              <c:strCache>
                <c:ptCount val="1"/>
                <c:pt idx="0">
                  <c:v>Brazil</c:v>
                </c:pt>
              </c:strCache>
            </c:strRef>
          </c:tx>
          <c:marker>
            <c:symbol val="none"/>
          </c:marker>
          <c:cat>
            <c:numRef>
              <c:f>'2°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6°'!$B$4:$K$4</c:f>
              <c:numCache>
                <c:formatCode>0.00</c:formatCode>
                <c:ptCount val="10"/>
                <c:pt idx="0">
                  <c:v>1</c:v>
                </c:pt>
                <c:pt idx="1">
                  <c:v>1</c:v>
                </c:pt>
                <c:pt idx="2">
                  <c:v>0.92857142857142849</c:v>
                </c:pt>
                <c:pt idx="3">
                  <c:v>0.83606557377049184</c:v>
                </c:pt>
                <c:pt idx="4">
                  <c:v>0.73134328358208944</c:v>
                </c:pt>
                <c:pt idx="5">
                  <c:v>0.65217391304347838</c:v>
                </c:pt>
                <c:pt idx="6">
                  <c:v>0.53947368421052633</c:v>
                </c:pt>
                <c:pt idx="7">
                  <c:v>0.48749999999999999</c:v>
                </c:pt>
                <c:pt idx="8">
                  <c:v>0.43529411764705883</c:v>
                </c:pt>
                <c:pt idx="9">
                  <c:v>0.38888888888888884</c:v>
                </c:pt>
              </c:numCache>
            </c:numRef>
          </c:val>
          <c:smooth val="0"/>
        </c:ser>
        <c:ser>
          <c:idx val="3"/>
          <c:order val="3"/>
          <c:tx>
            <c:strRef>
              <c:f>'2° vs. 6°'!$A$5</c:f>
              <c:strCache>
                <c:ptCount val="1"/>
                <c:pt idx="0">
                  <c:v>China</c:v>
                </c:pt>
              </c:strCache>
            </c:strRef>
          </c:tx>
          <c:marker>
            <c:symbol val="none"/>
          </c:marker>
          <c:cat>
            <c:numRef>
              <c:f>'2°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6°'!$B$5:$K$5</c:f>
              <c:numCache>
                <c:formatCode>0.00</c:formatCode>
                <c:ptCount val="10"/>
                <c:pt idx="0">
                  <c:v>1</c:v>
                </c:pt>
                <c:pt idx="1">
                  <c:v>1</c:v>
                </c:pt>
                <c:pt idx="2">
                  <c:v>1</c:v>
                </c:pt>
                <c:pt idx="3">
                  <c:v>0.91666666666666663</c:v>
                </c:pt>
                <c:pt idx="4">
                  <c:v>0.76923076923076927</c:v>
                </c:pt>
                <c:pt idx="5">
                  <c:v>0.64571428571428569</c:v>
                </c:pt>
                <c:pt idx="6">
                  <c:v>0.49533333333333329</c:v>
                </c:pt>
                <c:pt idx="7">
                  <c:v>0.39200000000000002</c:v>
                </c:pt>
                <c:pt idx="8">
                  <c:v>0.31125000000000003</c:v>
                </c:pt>
                <c:pt idx="9">
                  <c:v>0.27250000000000002</c:v>
                </c:pt>
              </c:numCache>
            </c:numRef>
          </c:val>
          <c:smooth val="0"/>
        </c:ser>
        <c:ser>
          <c:idx val="4"/>
          <c:order val="4"/>
          <c:tx>
            <c:strRef>
              <c:f>'2° vs. 6°'!$A$6</c:f>
              <c:strCache>
                <c:ptCount val="1"/>
                <c:pt idx="0">
                  <c:v>India</c:v>
                </c:pt>
              </c:strCache>
            </c:strRef>
          </c:tx>
          <c:marker>
            <c:symbol val="none"/>
          </c:marker>
          <c:cat>
            <c:numRef>
              <c:f>'2°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6°'!$B$6:$K$6</c:f>
              <c:numCache>
                <c:formatCode>0.00</c:formatCode>
                <c:ptCount val="10"/>
                <c:pt idx="0">
                  <c:v>1</c:v>
                </c:pt>
                <c:pt idx="1">
                  <c:v>1</c:v>
                </c:pt>
                <c:pt idx="2">
                  <c:v>0.97872340425531901</c:v>
                </c:pt>
                <c:pt idx="3">
                  <c:v>0.84320557491289194</c:v>
                </c:pt>
                <c:pt idx="4">
                  <c:v>0.67222222222222217</c:v>
                </c:pt>
                <c:pt idx="5">
                  <c:v>0.55116279069767449</c:v>
                </c:pt>
                <c:pt idx="6">
                  <c:v>0.4331983805668016</c:v>
                </c:pt>
                <c:pt idx="7">
                  <c:v>0.35315315315315315</c:v>
                </c:pt>
                <c:pt idx="8">
                  <c:v>0.30618892508143325</c:v>
                </c:pt>
                <c:pt idx="9">
                  <c:v>0.27095808383233533</c:v>
                </c:pt>
              </c:numCache>
            </c:numRef>
          </c:val>
          <c:smooth val="0"/>
        </c:ser>
        <c:ser>
          <c:idx val="5"/>
          <c:order val="5"/>
          <c:tx>
            <c:strRef>
              <c:f>'2° vs. 6°'!$A$7</c:f>
              <c:strCache>
                <c:ptCount val="1"/>
                <c:pt idx="0">
                  <c:v>Russia</c:v>
                </c:pt>
              </c:strCache>
            </c:strRef>
          </c:tx>
          <c:marker>
            <c:symbol val="none"/>
          </c:marker>
          <c:cat>
            <c:numRef>
              <c:f>'2°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6°'!$B$7:$K$7</c:f>
              <c:numCache>
                <c:formatCode>0.00</c:formatCode>
                <c:ptCount val="10"/>
                <c:pt idx="0">
                  <c:v>1</c:v>
                </c:pt>
                <c:pt idx="1">
                  <c:v>1</c:v>
                </c:pt>
                <c:pt idx="2">
                  <c:v>0.95675675675675675</c:v>
                </c:pt>
                <c:pt idx="3">
                  <c:v>0.85263157894736852</c:v>
                </c:pt>
                <c:pt idx="4">
                  <c:v>0.72307692307692306</c:v>
                </c:pt>
                <c:pt idx="5">
                  <c:v>0.57216494845360832</c:v>
                </c:pt>
                <c:pt idx="6">
                  <c:v>0.40101522842639598</c:v>
                </c:pt>
                <c:pt idx="7">
                  <c:v>0.31794871794871793</c:v>
                </c:pt>
                <c:pt idx="8">
                  <c:v>0.25380710659898476</c:v>
                </c:pt>
                <c:pt idx="9">
                  <c:v>0.21538461538461537</c:v>
                </c:pt>
              </c:numCache>
            </c:numRef>
          </c:val>
          <c:smooth val="0"/>
        </c:ser>
        <c:ser>
          <c:idx val="6"/>
          <c:order val="6"/>
          <c:tx>
            <c:strRef>
              <c:f>'2° vs. 6°'!$A$8</c:f>
              <c:strCache>
                <c:ptCount val="1"/>
                <c:pt idx="0">
                  <c:v>Mexico</c:v>
                </c:pt>
              </c:strCache>
            </c:strRef>
          </c:tx>
          <c:marker>
            <c:symbol val="none"/>
          </c:marker>
          <c:cat>
            <c:numRef>
              <c:f>'2°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6°'!$B$8:$K$8</c:f>
              <c:numCache>
                <c:formatCode>0.00</c:formatCode>
                <c:ptCount val="10"/>
                <c:pt idx="0">
                  <c:v>1</c:v>
                </c:pt>
                <c:pt idx="1">
                  <c:v>1</c:v>
                </c:pt>
                <c:pt idx="2">
                  <c:v>0.97916666666666663</c:v>
                </c:pt>
                <c:pt idx="3">
                  <c:v>0.92</c:v>
                </c:pt>
                <c:pt idx="4">
                  <c:v>0.82692307692307687</c:v>
                </c:pt>
                <c:pt idx="5">
                  <c:v>0.68518518518518512</c:v>
                </c:pt>
                <c:pt idx="6">
                  <c:v>0.54385964912280704</c:v>
                </c:pt>
                <c:pt idx="7">
                  <c:v>0.45762711864406785</c:v>
                </c:pt>
                <c:pt idx="8">
                  <c:v>0.36065573770491804</c:v>
                </c:pt>
                <c:pt idx="9">
                  <c:v>0.29032258064516125</c:v>
                </c:pt>
              </c:numCache>
            </c:numRef>
          </c:val>
          <c:smooth val="0"/>
        </c:ser>
        <c:ser>
          <c:idx val="7"/>
          <c:order val="7"/>
          <c:tx>
            <c:strRef>
              <c:f>'2° vs. 6°'!$A$9</c:f>
              <c:strCache>
                <c:ptCount val="1"/>
                <c:pt idx="0">
                  <c:v>South Africa</c:v>
                </c:pt>
              </c:strCache>
            </c:strRef>
          </c:tx>
          <c:marker>
            <c:symbol val="none"/>
          </c:marker>
          <c:cat>
            <c:numRef>
              <c:f>'2°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6°'!$B$9:$K$9</c:f>
              <c:numCache>
                <c:formatCode>0.00</c:formatCode>
                <c:ptCount val="10"/>
                <c:pt idx="0">
                  <c:v>1</c:v>
                </c:pt>
                <c:pt idx="1">
                  <c:v>1</c:v>
                </c:pt>
                <c:pt idx="2">
                  <c:v>0.97916666666666663</c:v>
                </c:pt>
                <c:pt idx="3">
                  <c:v>0.90384615384615374</c:v>
                </c:pt>
                <c:pt idx="4">
                  <c:v>0.74999999999999989</c:v>
                </c:pt>
                <c:pt idx="5">
                  <c:v>0.53333333333333333</c:v>
                </c:pt>
                <c:pt idx="6">
                  <c:v>0.33333333333333331</c:v>
                </c:pt>
                <c:pt idx="7">
                  <c:v>0.21212121212121213</c:v>
                </c:pt>
                <c:pt idx="8">
                  <c:v>0.17142857142857143</c:v>
                </c:pt>
                <c:pt idx="9">
                  <c:v>0.13513513513513514</c:v>
                </c:pt>
              </c:numCache>
            </c:numRef>
          </c:val>
          <c:smooth val="0"/>
        </c:ser>
        <c:ser>
          <c:idx val="8"/>
          <c:order val="8"/>
          <c:tx>
            <c:strRef>
              <c:f>'2° vs. 6°'!$A$10</c:f>
              <c:strCache>
                <c:ptCount val="1"/>
                <c:pt idx="0">
                  <c:v>United States</c:v>
                </c:pt>
              </c:strCache>
            </c:strRef>
          </c:tx>
          <c:marker>
            <c:symbol val="none"/>
          </c:marker>
          <c:cat>
            <c:numRef>
              <c:f>'2°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6°'!$B$10:$K$10</c:f>
              <c:numCache>
                <c:formatCode>0.00</c:formatCode>
                <c:ptCount val="10"/>
                <c:pt idx="0">
                  <c:v>1</c:v>
                </c:pt>
                <c:pt idx="1">
                  <c:v>1</c:v>
                </c:pt>
                <c:pt idx="2">
                  <c:v>0.97330960854092519</c:v>
                </c:pt>
                <c:pt idx="3">
                  <c:v>0.8683760683760684</c:v>
                </c:pt>
                <c:pt idx="4">
                  <c:v>0.72977624784853712</c:v>
                </c:pt>
                <c:pt idx="5">
                  <c:v>0.55769230769230771</c:v>
                </c:pt>
                <c:pt idx="6">
                  <c:v>0.42659758203799658</c:v>
                </c:pt>
                <c:pt idx="7">
                  <c:v>0.3270868824531516</c:v>
                </c:pt>
                <c:pt idx="8">
                  <c:v>0.22651006711409397</c:v>
                </c:pt>
                <c:pt idx="9">
                  <c:v>0.18451400329489293</c:v>
                </c:pt>
              </c:numCache>
            </c:numRef>
          </c:val>
          <c:smooth val="0"/>
        </c:ser>
        <c:ser>
          <c:idx val="9"/>
          <c:order val="9"/>
          <c:tx>
            <c:strRef>
              <c:f>'2° vs. 6°'!$A$11</c:f>
              <c:strCache>
                <c:ptCount val="1"/>
                <c:pt idx="0">
                  <c:v>European Union</c:v>
                </c:pt>
              </c:strCache>
            </c:strRef>
          </c:tx>
          <c:marker>
            <c:symbol val="none"/>
          </c:marker>
          <c:cat>
            <c:numRef>
              <c:f>'2°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6°'!$B$11:$K$11</c:f>
              <c:numCache>
                <c:formatCode>0.00</c:formatCode>
                <c:ptCount val="10"/>
                <c:pt idx="0">
                  <c:v>1</c:v>
                </c:pt>
                <c:pt idx="1">
                  <c:v>1</c:v>
                </c:pt>
                <c:pt idx="2">
                  <c:v>0.98714652956298199</c:v>
                </c:pt>
                <c:pt idx="3">
                  <c:v>0.9</c:v>
                </c:pt>
                <c:pt idx="4">
                  <c:v>0.75066312997347484</c:v>
                </c:pt>
                <c:pt idx="5">
                  <c:v>0.61930294906166217</c:v>
                </c:pt>
                <c:pt idx="6">
                  <c:v>0.50406504065040658</c:v>
                </c:pt>
                <c:pt idx="7">
                  <c:v>0.4390243902439025</c:v>
                </c:pt>
                <c:pt idx="8">
                  <c:v>0.38315217391304346</c:v>
                </c:pt>
                <c:pt idx="9">
                  <c:v>0.34340659340659341</c:v>
                </c:pt>
              </c:numCache>
            </c:numRef>
          </c:val>
          <c:smooth val="0"/>
        </c:ser>
        <c:dLbls>
          <c:showLegendKey val="0"/>
          <c:showVal val="0"/>
          <c:showCatName val="0"/>
          <c:showSerName val="0"/>
          <c:showPercent val="0"/>
          <c:showBubbleSize val="0"/>
        </c:dLbls>
        <c:marker val="1"/>
        <c:smooth val="0"/>
        <c:axId val="104248320"/>
        <c:axId val="106514112"/>
      </c:lineChart>
      <c:catAx>
        <c:axId val="104248320"/>
        <c:scaling>
          <c:orientation val="minMax"/>
        </c:scaling>
        <c:delete val="0"/>
        <c:axPos val="b"/>
        <c:numFmt formatCode="General" sourceLinked="1"/>
        <c:majorTickMark val="out"/>
        <c:minorTickMark val="none"/>
        <c:tickLblPos val="nextTo"/>
        <c:crossAx val="106514112"/>
        <c:crosses val="autoZero"/>
        <c:auto val="1"/>
        <c:lblAlgn val="ctr"/>
        <c:lblOffset val="100"/>
        <c:noMultiLvlLbl val="0"/>
      </c:catAx>
      <c:valAx>
        <c:axId val="106514112"/>
        <c:scaling>
          <c:orientation val="minMax"/>
        </c:scaling>
        <c:delete val="0"/>
        <c:axPos val="l"/>
        <c:majorGridlines/>
        <c:numFmt formatCode="0.0" sourceLinked="0"/>
        <c:majorTickMark val="out"/>
        <c:minorTickMark val="none"/>
        <c:tickLblPos val="nextTo"/>
        <c:crossAx val="104248320"/>
        <c:crosses val="autoZero"/>
        <c:crossBetween val="between"/>
      </c:valAx>
    </c:plotArea>
    <c:legend>
      <c:legendPos val="r"/>
      <c:layout>
        <c:manualLayout>
          <c:xMode val="edge"/>
          <c:yMode val="edge"/>
          <c:x val="0.72519313210848646"/>
          <c:y val="6.7525153105861782E-2"/>
          <c:w val="0.26647353455818024"/>
          <c:h val="0.83717191601049867"/>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'4° vs. 6°'!$A$2</c:f>
              <c:strCache>
                <c:ptCount val="1"/>
                <c:pt idx="0">
                  <c:v>World</c:v>
                </c:pt>
              </c:strCache>
            </c:strRef>
          </c:tx>
          <c:spPr>
            <a:ln>
              <a:solidFill>
                <a:schemeClr val="tx1"/>
              </a:solidFill>
            </a:ln>
          </c:spPr>
          <c:marker>
            <c:symbol val="none"/>
          </c:marker>
          <c:cat>
            <c:numRef>
              <c:f>'4°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'4° vs. 6°'!$B$2:$K$2</c:f>
              <c:numCache>
                <c:formatCode>0.00</c:formatCode>
                <c:ptCount val="10"/>
                <c:pt idx="0">
                  <c:v>1</c:v>
                </c:pt>
                <c:pt idx="1">
                  <c:v>1</c:v>
                </c:pt>
                <c:pt idx="2">
                  <c:v>1</c:v>
                </c:pt>
                <c:pt idx="3">
                  <c:v>0.95</c:v>
                </c:pt>
                <c:pt idx="4">
                  <c:v>0.90697674418604646</c:v>
                </c:pt>
                <c:pt idx="5">
                  <c:v>0.8666666666666667</c:v>
                </c:pt>
                <c:pt idx="6">
                  <c:v>0.83333333333333337</c:v>
                </c:pt>
                <c:pt idx="7">
                  <c:v>0.82</c:v>
                </c:pt>
                <c:pt idx="8">
                  <c:v>0.78846153846153844</c:v>
                </c:pt>
                <c:pt idx="9">
                  <c:v>0.74545454545454548</c:v>
                </c:pt>
              </c:numCache>
            </c:numRef>
          </c:val>
          <c:smooth val="0"/>
        </c:ser>
        <c:ser>
          <c:idx val="1"/>
          <c:order val="1"/>
          <c:tx>
            <c:strRef>
              <c:f>'4° vs. 6°'!$A$3</c:f>
              <c:strCache>
                <c:ptCount val="1"/>
                <c:pt idx="0">
                  <c:v>ASEAN</c:v>
                </c:pt>
              </c:strCache>
            </c:strRef>
          </c:tx>
          <c:marker>
            <c:symbol val="none"/>
          </c:marker>
          <c:cat>
            <c:numRef>
              <c:f>'4°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'4° vs. 6°'!$B$3:$K$3</c:f>
              <c:numCache>
                <c:formatCode>0.00</c:formatCode>
                <c:ptCount val="10"/>
                <c:pt idx="0">
                  <c:v>1</c:v>
                </c:pt>
                <c:pt idx="1">
                  <c:v>1</c:v>
                </c:pt>
                <c:pt idx="2">
                  <c:v>0.98809523809523814</c:v>
                </c:pt>
                <c:pt idx="3">
                  <c:v>0.95979899497487431</c:v>
                </c:pt>
                <c:pt idx="4">
                  <c:v>0.9224137931034484</c:v>
                </c:pt>
                <c:pt idx="5">
                  <c:v>0.89179104477611937</c:v>
                </c:pt>
                <c:pt idx="6">
                  <c:v>0.86046511627906974</c:v>
                </c:pt>
                <c:pt idx="7">
                  <c:v>0.82634730538922152</c:v>
                </c:pt>
                <c:pt idx="8">
                  <c:v>0.80381471389645787</c:v>
                </c:pt>
                <c:pt idx="9">
                  <c:v>0.78109452736318419</c:v>
                </c:pt>
              </c:numCache>
            </c:numRef>
          </c:val>
          <c:smooth val="0"/>
        </c:ser>
        <c:ser>
          <c:idx val="2"/>
          <c:order val="2"/>
          <c:tx>
            <c:strRef>
              <c:f>'4° vs. 6°'!$A$4</c:f>
              <c:strCache>
                <c:ptCount val="1"/>
                <c:pt idx="0">
                  <c:v>Brazil</c:v>
                </c:pt>
              </c:strCache>
            </c:strRef>
          </c:tx>
          <c:marker>
            <c:symbol val="none"/>
          </c:marker>
          <c:cat>
            <c:numRef>
              <c:f>'4°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'4° vs. 6°'!$B$4:$K$4</c:f>
              <c:numCache>
                <c:formatCode>0.00</c:formatCode>
                <c:ptCount val="10"/>
                <c:pt idx="0">
                  <c:v>1</c:v>
                </c:pt>
                <c:pt idx="1">
                  <c:v>1</c:v>
                </c:pt>
                <c:pt idx="2">
                  <c:v>1</c:v>
                </c:pt>
                <c:pt idx="3">
                  <c:v>1</c:v>
                </c:pt>
                <c:pt idx="4">
                  <c:v>0.95522388059701491</c:v>
                </c:pt>
                <c:pt idx="5">
                  <c:v>0.94202898550724645</c:v>
                </c:pt>
                <c:pt idx="6">
                  <c:v>0.88157894736842113</c:v>
                </c:pt>
                <c:pt idx="7">
                  <c:v>0.86249999999999993</c:v>
                </c:pt>
                <c:pt idx="8">
                  <c:v>0.82352941176470584</c:v>
                </c:pt>
                <c:pt idx="9">
                  <c:v>0.79999999999999993</c:v>
                </c:pt>
              </c:numCache>
            </c:numRef>
          </c:val>
          <c:smooth val="0"/>
        </c:ser>
        <c:ser>
          <c:idx val="3"/>
          <c:order val="3"/>
          <c:tx>
            <c:strRef>
              <c:f>'4° vs. 6°'!$A$5</c:f>
              <c:strCache>
                <c:ptCount val="1"/>
                <c:pt idx="0">
                  <c:v>China</c:v>
                </c:pt>
              </c:strCache>
            </c:strRef>
          </c:tx>
          <c:marker>
            <c:symbol val="none"/>
          </c:marker>
          <c:cat>
            <c:numRef>
              <c:f>'4°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'4° vs. 6°'!$B$5:$K$5</c:f>
              <c:numCache>
                <c:formatCode>0.00</c:formatCode>
                <c:ptCount val="10"/>
                <c:pt idx="0">
                  <c:v>1</c:v>
                </c:pt>
                <c:pt idx="1">
                  <c:v>1</c:v>
                </c:pt>
                <c:pt idx="2">
                  <c:v>1</c:v>
                </c:pt>
                <c:pt idx="3">
                  <c:v>0.91666666666666663</c:v>
                </c:pt>
                <c:pt idx="4">
                  <c:v>0.92307692307692313</c:v>
                </c:pt>
                <c:pt idx="5">
                  <c:v>0.8571428571428571</c:v>
                </c:pt>
                <c:pt idx="6">
                  <c:v>0.8</c:v>
                </c:pt>
                <c:pt idx="7">
                  <c:v>0.8</c:v>
                </c:pt>
                <c:pt idx="8">
                  <c:v>0.6875</c:v>
                </c:pt>
                <c:pt idx="9">
                  <c:v>0.625</c:v>
                </c:pt>
              </c:numCache>
            </c:numRef>
          </c:val>
          <c:smooth val="0"/>
        </c:ser>
        <c:ser>
          <c:idx val="4"/>
          <c:order val="4"/>
          <c:tx>
            <c:strRef>
              <c:f>'4° vs. 6°'!$A$6</c:f>
              <c:strCache>
                <c:ptCount val="1"/>
                <c:pt idx="0">
                  <c:v>India</c:v>
                </c:pt>
              </c:strCache>
            </c:strRef>
          </c:tx>
          <c:marker>
            <c:symbol val="none"/>
          </c:marker>
          <c:cat>
            <c:numRef>
              <c:f>'4°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'4° vs. 6°'!$B$6:$K$6</c:f>
              <c:numCache>
                <c:formatCode>0.00</c:formatCode>
                <c:ptCount val="10"/>
                <c:pt idx="0">
                  <c:v>1</c:v>
                </c:pt>
                <c:pt idx="1">
                  <c:v>1</c:v>
                </c:pt>
                <c:pt idx="2">
                  <c:v>0.99574468085106371</c:v>
                </c:pt>
                <c:pt idx="3">
                  <c:v>0.93031358885017412</c:v>
                </c:pt>
                <c:pt idx="4">
                  <c:v>0.8833333333333333</c:v>
                </c:pt>
                <c:pt idx="5">
                  <c:v>0.85348837209302331</c:v>
                </c:pt>
                <c:pt idx="6">
                  <c:v>0.82995951417004032</c:v>
                </c:pt>
                <c:pt idx="7">
                  <c:v>0.81081081081081086</c:v>
                </c:pt>
                <c:pt idx="8">
                  <c:v>0.79967426710097722</c:v>
                </c:pt>
                <c:pt idx="9">
                  <c:v>0.78293413173652704</c:v>
                </c:pt>
              </c:numCache>
            </c:numRef>
          </c:val>
          <c:smooth val="0"/>
        </c:ser>
        <c:ser>
          <c:idx val="5"/>
          <c:order val="5"/>
          <c:tx>
            <c:strRef>
              <c:f>'4° vs. 6°'!$A$7</c:f>
              <c:strCache>
                <c:ptCount val="1"/>
                <c:pt idx="0">
                  <c:v>Russia</c:v>
                </c:pt>
              </c:strCache>
            </c:strRef>
          </c:tx>
          <c:marker>
            <c:symbol val="none"/>
          </c:marker>
          <c:cat>
            <c:numRef>
              <c:f>'4°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'4° vs. 6°'!$B$7:$K$7</c:f>
              <c:numCache>
                <c:formatCode>0.00</c:formatCode>
                <c:ptCount val="10"/>
                <c:pt idx="0">
                  <c:v>1</c:v>
                </c:pt>
                <c:pt idx="1">
                  <c:v>1</c:v>
                </c:pt>
                <c:pt idx="2">
                  <c:v>0.97297297297297292</c:v>
                </c:pt>
                <c:pt idx="3">
                  <c:v>0.9263157894736842</c:v>
                </c:pt>
                <c:pt idx="4">
                  <c:v>0.92307692307692313</c:v>
                </c:pt>
                <c:pt idx="5">
                  <c:v>0.90206185567010311</c:v>
                </c:pt>
                <c:pt idx="6">
                  <c:v>0.8883248730964467</c:v>
                </c:pt>
                <c:pt idx="7">
                  <c:v>0.87179487179487181</c:v>
                </c:pt>
                <c:pt idx="8">
                  <c:v>0.85279187817258884</c:v>
                </c:pt>
                <c:pt idx="9">
                  <c:v>0.8205128205128206</c:v>
                </c:pt>
              </c:numCache>
            </c:numRef>
          </c:val>
          <c:smooth val="0"/>
        </c:ser>
        <c:ser>
          <c:idx val="6"/>
          <c:order val="6"/>
          <c:tx>
            <c:strRef>
              <c:f>'4° vs. 6°'!$A$8</c:f>
              <c:strCache>
                <c:ptCount val="1"/>
                <c:pt idx="0">
                  <c:v>Mexico</c:v>
                </c:pt>
              </c:strCache>
            </c:strRef>
          </c:tx>
          <c:marker>
            <c:symbol val="none"/>
          </c:marker>
          <c:cat>
            <c:numRef>
              <c:f>'4°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'4° vs. 6°'!$B$8:$K$8</c:f>
              <c:numCache>
                <c:formatCode>0.00</c:formatCode>
                <c:ptCount val="10"/>
                <c:pt idx="0">
                  <c:v>1</c:v>
                </c:pt>
                <c:pt idx="1">
                  <c:v>1</c:v>
                </c:pt>
                <c:pt idx="2">
                  <c:v>1.0208333333333333</c:v>
                </c:pt>
                <c:pt idx="3">
                  <c:v>0.98</c:v>
                </c:pt>
                <c:pt idx="4">
                  <c:v>0.94230769230769229</c:v>
                </c:pt>
                <c:pt idx="5">
                  <c:v>0.90740740740740733</c:v>
                </c:pt>
                <c:pt idx="6">
                  <c:v>0.87719298245614041</c:v>
                </c:pt>
                <c:pt idx="7">
                  <c:v>0.84745762711864414</c:v>
                </c:pt>
                <c:pt idx="8">
                  <c:v>0.78688524590163933</c:v>
                </c:pt>
                <c:pt idx="9">
                  <c:v>0.74193548387096775</c:v>
                </c:pt>
              </c:numCache>
            </c:numRef>
          </c:val>
          <c:smooth val="0"/>
        </c:ser>
        <c:ser>
          <c:idx val="7"/>
          <c:order val="7"/>
          <c:tx>
            <c:strRef>
              <c:f>'4° vs. 6°'!$A$9</c:f>
              <c:strCache>
                <c:ptCount val="1"/>
                <c:pt idx="0">
                  <c:v>South Africa</c:v>
                </c:pt>
              </c:strCache>
            </c:strRef>
          </c:tx>
          <c:marker>
            <c:symbol val="none"/>
          </c:marker>
          <c:cat>
            <c:numRef>
              <c:f>'4°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'4° vs. 6°'!$B$9:$K$9</c:f>
              <c:numCache>
                <c:formatCode>0.00</c:formatCode>
                <c:ptCount val="10"/>
                <c:pt idx="0">
                  <c:v>1</c:v>
                </c:pt>
                <c:pt idx="1">
                  <c:v>1</c:v>
                </c:pt>
                <c:pt idx="2">
                  <c:v>1</c:v>
                </c:pt>
                <c:pt idx="3">
                  <c:v>0.96153846153846145</c:v>
                </c:pt>
                <c:pt idx="4">
                  <c:v>0.89285714285714279</c:v>
                </c:pt>
                <c:pt idx="5">
                  <c:v>0.83333333333333337</c:v>
                </c:pt>
                <c:pt idx="6">
                  <c:v>0.79365079365079361</c:v>
                </c:pt>
                <c:pt idx="7">
                  <c:v>0.75757575757575757</c:v>
                </c:pt>
                <c:pt idx="8">
                  <c:v>0.72857142857142865</c:v>
                </c:pt>
                <c:pt idx="9">
                  <c:v>0.70270270270270274</c:v>
                </c:pt>
              </c:numCache>
            </c:numRef>
          </c:val>
          <c:smooth val="0"/>
        </c:ser>
        <c:ser>
          <c:idx val="8"/>
          <c:order val="8"/>
          <c:tx>
            <c:strRef>
              <c:f>'4° vs. 6°'!$A$10</c:f>
              <c:strCache>
                <c:ptCount val="1"/>
                <c:pt idx="0">
                  <c:v>United States</c:v>
                </c:pt>
              </c:strCache>
            </c:strRef>
          </c:tx>
          <c:marker>
            <c:symbol val="none"/>
          </c:marker>
          <c:cat>
            <c:numRef>
              <c:f>'4°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'4° vs. 6°'!$B$10:$K$10</c:f>
              <c:numCache>
                <c:formatCode>0.00</c:formatCode>
                <c:ptCount val="10"/>
                <c:pt idx="0">
                  <c:v>1</c:v>
                </c:pt>
                <c:pt idx="1">
                  <c:v>1</c:v>
                </c:pt>
                <c:pt idx="2">
                  <c:v>0.98754448398576511</c:v>
                </c:pt>
                <c:pt idx="3">
                  <c:v>0.94017094017094027</c:v>
                </c:pt>
                <c:pt idx="4">
                  <c:v>0.90877796901893293</c:v>
                </c:pt>
                <c:pt idx="5">
                  <c:v>0.84615384615384615</c:v>
                </c:pt>
                <c:pt idx="6">
                  <c:v>0.78583765112262516</c:v>
                </c:pt>
                <c:pt idx="7">
                  <c:v>0.74957410562180582</c:v>
                </c:pt>
                <c:pt idx="8">
                  <c:v>0.73154362416107388</c:v>
                </c:pt>
                <c:pt idx="9">
                  <c:v>0.71004942339373955</c:v>
                </c:pt>
              </c:numCache>
            </c:numRef>
          </c:val>
          <c:smooth val="0"/>
        </c:ser>
        <c:ser>
          <c:idx val="9"/>
          <c:order val="9"/>
          <c:tx>
            <c:strRef>
              <c:f>'4° vs. 6°'!$A$11</c:f>
              <c:strCache>
                <c:ptCount val="1"/>
                <c:pt idx="0">
                  <c:v>European Union</c:v>
                </c:pt>
              </c:strCache>
            </c:strRef>
          </c:tx>
          <c:marker>
            <c:symbol val="none"/>
          </c:marker>
          <c:cat>
            <c:numRef>
              <c:f>'4° vs. 6°'!$B$1:$K$1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'4° vs. 6°'!$B$11:$K$11</c:f>
              <c:numCache>
                <c:formatCode>0.00</c:formatCode>
                <c:ptCount val="10"/>
                <c:pt idx="0">
                  <c:v>1</c:v>
                </c:pt>
                <c:pt idx="1">
                  <c:v>1</c:v>
                </c:pt>
                <c:pt idx="2">
                  <c:v>1.0025706940874035</c:v>
                </c:pt>
                <c:pt idx="3">
                  <c:v>0.9526315789473685</c:v>
                </c:pt>
                <c:pt idx="4">
                  <c:v>0.9045092838196287</c:v>
                </c:pt>
                <c:pt idx="5">
                  <c:v>0.87131367292225204</c:v>
                </c:pt>
                <c:pt idx="6">
                  <c:v>0.83739837398373984</c:v>
                </c:pt>
                <c:pt idx="7">
                  <c:v>0.7967479674796748</c:v>
                </c:pt>
                <c:pt idx="8">
                  <c:v>0.78</c:v>
                </c:pt>
                <c:pt idx="9">
                  <c:v>0.76</c:v>
                </c:pt>
              </c:numCache>
            </c:numRef>
          </c:val>
          <c:smooth val="0"/>
        </c:ser>
        <c:dLbls>
          <c:showLegendKey val="0"/>
          <c:showVal val="0"/>
          <c:showCatName val="0"/>
          <c:showSerName val="0"/>
          <c:showPercent val="0"/>
          <c:showBubbleSize val="0"/>
        </c:dLbls>
        <c:marker val="1"/>
        <c:smooth val="0"/>
        <c:axId val="106453504"/>
        <c:axId val="106516416"/>
      </c:lineChart>
      <c:catAx>
        <c:axId val="106453504"/>
        <c:scaling>
          <c:orientation val="minMax"/>
        </c:scaling>
        <c:delete val="0"/>
        <c:axPos val="b"/>
        <c:numFmt formatCode="General" sourceLinked="1"/>
        <c:majorTickMark val="out"/>
        <c:minorTickMark val="none"/>
        <c:tickLblPos val="nextTo"/>
        <c:crossAx val="106516416"/>
        <c:crosses val="autoZero"/>
        <c:auto val="1"/>
        <c:lblAlgn val="ctr"/>
        <c:lblOffset val="100"/>
        <c:noMultiLvlLbl val="0"/>
      </c:catAx>
      <c:valAx>
        <c:axId val="106516416"/>
        <c:scaling>
          <c:orientation val="minMax"/>
        </c:scaling>
        <c:delete val="0"/>
        <c:axPos val="l"/>
        <c:majorGridlines/>
        <c:numFmt formatCode="0.0" sourceLinked="0"/>
        <c:majorTickMark val="out"/>
        <c:minorTickMark val="none"/>
        <c:tickLblPos val="nextTo"/>
        <c:crossAx val="106453504"/>
        <c:crosses val="autoZero"/>
        <c:crossBetween val="between"/>
      </c:valAx>
    </c:plotArea>
    <c:legend>
      <c:legendPos val="r"/>
      <c:layout>
        <c:manualLayout>
          <c:xMode val="edge"/>
          <c:yMode val="edge"/>
          <c:x val="0.72519313210848646"/>
          <c:y val="6.7525153105861782E-2"/>
          <c:w val="0.26647353455818024"/>
          <c:h val="0.83717191601049867"/>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 vs. 4°'!$A$2</c:f>
              <c:strCache>
                <c:ptCount val="1"/>
                <c:pt idx="0">
                  <c:v>World</c:v>
                </c:pt>
              </c:strCache>
            </c:strRef>
          </c:tx>
          <c:spPr>
            <a:ln>
              <a:solidFill>
                <a:schemeClr val="tx1"/>
              </a:solidFill>
            </a:ln>
          </c:spPr>
          <c:marker>
            <c:symbol val="none"/>
          </c:marker>
          <c:cat>
            <c:numRef>
              <c:f>'2° vs. 4°'!$B$1:$K$1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4°'!$B$2:$K$2</c:f>
              <c:numCache>
                <c:formatCode>0.00</c:formatCode>
                <c:ptCount val="10"/>
                <c:pt idx="0">
                  <c:v>1</c:v>
                </c:pt>
                <c:pt idx="1">
                  <c:v>1</c:v>
                </c:pt>
                <c:pt idx="2">
                  <c:v>0.97222222222222221</c:v>
                </c:pt>
                <c:pt idx="3">
                  <c:v>0.92105263157894735</c:v>
                </c:pt>
                <c:pt idx="4">
                  <c:v>0.82051282051282048</c:v>
                </c:pt>
                <c:pt idx="5">
                  <c:v>0.71794871794871795</c:v>
                </c:pt>
                <c:pt idx="6">
                  <c:v>0.57499999999999996</c:v>
                </c:pt>
                <c:pt idx="7">
                  <c:v>0.48780487804878048</c:v>
                </c:pt>
                <c:pt idx="8">
                  <c:v>0.41463414634146339</c:v>
                </c:pt>
                <c:pt idx="9">
                  <c:v>0.36585365853658536</c:v>
                </c:pt>
              </c:numCache>
            </c:numRef>
          </c:val>
          <c:smooth val="0"/>
        </c:ser>
        <c:ser>
          <c:idx val="1"/>
          <c:order val="1"/>
          <c:tx>
            <c:strRef>
              <c:f>'2° vs. 4°'!$A$3</c:f>
              <c:strCache>
                <c:ptCount val="1"/>
                <c:pt idx="0">
                  <c:v>ASEAN</c:v>
                </c:pt>
              </c:strCache>
            </c:strRef>
          </c:tx>
          <c:marker>
            <c:symbol val="none"/>
          </c:marker>
          <c:cat>
            <c:numRef>
              <c:f>'2° vs. 4°'!$B$1:$K$1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4°'!$B$3:$K$3</c:f>
              <c:numCache>
                <c:formatCode>0.00</c:formatCode>
                <c:ptCount val="10"/>
                <c:pt idx="0">
                  <c:v>1</c:v>
                </c:pt>
                <c:pt idx="1">
                  <c:v>1</c:v>
                </c:pt>
                <c:pt idx="2">
                  <c:v>0.98795180722891562</c:v>
                </c:pt>
                <c:pt idx="3">
                  <c:v>0.89528795811518325</c:v>
                </c:pt>
                <c:pt idx="4">
                  <c:v>0.79906542056074759</c:v>
                </c:pt>
                <c:pt idx="5">
                  <c:v>0.69037656903765687</c:v>
                </c:pt>
                <c:pt idx="6">
                  <c:v>0.59845559845559848</c:v>
                </c:pt>
                <c:pt idx="7">
                  <c:v>0.49275362318840588</c:v>
                </c:pt>
                <c:pt idx="8">
                  <c:v>0.42372881355932202</c:v>
                </c:pt>
                <c:pt idx="9">
                  <c:v>0.35350318471337583</c:v>
                </c:pt>
              </c:numCache>
            </c:numRef>
          </c:val>
          <c:smooth val="0"/>
        </c:ser>
        <c:ser>
          <c:idx val="2"/>
          <c:order val="2"/>
          <c:tx>
            <c:strRef>
              <c:f>'2° vs. 4°'!$A$4</c:f>
              <c:strCache>
                <c:ptCount val="1"/>
                <c:pt idx="0">
                  <c:v>Brazil</c:v>
                </c:pt>
              </c:strCache>
            </c:strRef>
          </c:tx>
          <c:marker>
            <c:symbol val="none"/>
          </c:marker>
          <c:cat>
            <c:numRef>
              <c:f>'2° vs. 4°'!$B$1:$K$1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4°'!$B$4:$K$4</c:f>
              <c:numCache>
                <c:formatCode>0.00</c:formatCode>
                <c:ptCount val="10"/>
                <c:pt idx="0">
                  <c:v>1</c:v>
                </c:pt>
                <c:pt idx="1">
                  <c:v>1</c:v>
                </c:pt>
                <c:pt idx="2">
                  <c:v>0.92857142857142849</c:v>
                </c:pt>
                <c:pt idx="3">
                  <c:v>0.83606557377049184</c:v>
                </c:pt>
                <c:pt idx="4">
                  <c:v>0.765625</c:v>
                </c:pt>
                <c:pt idx="5">
                  <c:v>0.69230769230769229</c:v>
                </c:pt>
                <c:pt idx="6">
                  <c:v>0.61194029850746257</c:v>
                </c:pt>
                <c:pt idx="7">
                  <c:v>0.56521739130434789</c:v>
                </c:pt>
                <c:pt idx="8">
                  <c:v>0.52857142857142858</c:v>
                </c:pt>
                <c:pt idx="9">
                  <c:v>0.4861111111111111</c:v>
                </c:pt>
              </c:numCache>
            </c:numRef>
          </c:val>
          <c:smooth val="0"/>
        </c:ser>
        <c:ser>
          <c:idx val="3"/>
          <c:order val="3"/>
          <c:tx>
            <c:strRef>
              <c:f>'2° vs. 4°'!$A$5</c:f>
              <c:strCache>
                <c:ptCount val="1"/>
                <c:pt idx="0">
                  <c:v>China</c:v>
                </c:pt>
              </c:strCache>
            </c:strRef>
          </c:tx>
          <c:marker>
            <c:symbol val="none"/>
          </c:marker>
          <c:cat>
            <c:numRef>
              <c:f>'2° vs. 4°'!$B$1:$K$1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4°'!$B$5:$K$5</c:f>
              <c:numCache>
                <c:formatCode>0.00</c:formatCode>
                <c:ptCount val="10"/>
                <c:pt idx="0">
                  <c:v>1</c:v>
                </c:pt>
                <c:pt idx="1">
                  <c:v>1</c:v>
                </c:pt>
                <c:pt idx="2">
                  <c:v>1</c:v>
                </c:pt>
                <c:pt idx="3">
                  <c:v>1</c:v>
                </c:pt>
                <c:pt idx="4">
                  <c:v>0.83333333333333337</c:v>
                </c:pt>
                <c:pt idx="5">
                  <c:v>0.7533333333333333</c:v>
                </c:pt>
                <c:pt idx="6">
                  <c:v>0.61916666666666664</c:v>
                </c:pt>
                <c:pt idx="7">
                  <c:v>0.49</c:v>
                </c:pt>
                <c:pt idx="8">
                  <c:v>0.45272727272727276</c:v>
                </c:pt>
                <c:pt idx="9">
                  <c:v>0.43600000000000005</c:v>
                </c:pt>
              </c:numCache>
            </c:numRef>
          </c:val>
          <c:smooth val="0"/>
        </c:ser>
        <c:ser>
          <c:idx val="4"/>
          <c:order val="4"/>
          <c:tx>
            <c:strRef>
              <c:f>'2° vs. 4°'!$A$6</c:f>
              <c:strCache>
                <c:ptCount val="1"/>
                <c:pt idx="0">
                  <c:v>India</c:v>
                </c:pt>
              </c:strCache>
            </c:strRef>
          </c:tx>
          <c:marker>
            <c:symbol val="none"/>
          </c:marker>
          <c:cat>
            <c:numRef>
              <c:f>'2° vs. 4°'!$B$1:$K$1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4°'!$B$6:$K$6</c:f>
              <c:numCache>
                <c:formatCode>0.00</c:formatCode>
                <c:ptCount val="10"/>
                <c:pt idx="0">
                  <c:v>1</c:v>
                </c:pt>
                <c:pt idx="1">
                  <c:v>1</c:v>
                </c:pt>
                <c:pt idx="2">
                  <c:v>0.98290598290598286</c:v>
                </c:pt>
                <c:pt idx="3">
                  <c:v>0.90636704119850187</c:v>
                </c:pt>
                <c:pt idx="4">
                  <c:v>0.76100628930817604</c:v>
                </c:pt>
                <c:pt idx="5">
                  <c:v>0.64577656675749318</c:v>
                </c:pt>
                <c:pt idx="6">
                  <c:v>0.52195121951219525</c:v>
                </c:pt>
                <c:pt idx="7">
                  <c:v>0.43555555555555553</c:v>
                </c:pt>
                <c:pt idx="8">
                  <c:v>0.38289205702647655</c:v>
                </c:pt>
                <c:pt idx="9">
                  <c:v>0.34608030592734224</c:v>
                </c:pt>
              </c:numCache>
            </c:numRef>
          </c:val>
          <c:smooth val="0"/>
        </c:ser>
        <c:ser>
          <c:idx val="5"/>
          <c:order val="5"/>
          <c:tx>
            <c:strRef>
              <c:f>'2° vs. 4°'!$A$7</c:f>
              <c:strCache>
                <c:ptCount val="1"/>
                <c:pt idx="0">
                  <c:v>Russia</c:v>
                </c:pt>
              </c:strCache>
            </c:strRef>
          </c:tx>
          <c:marker>
            <c:symbol val="none"/>
          </c:marker>
          <c:cat>
            <c:numRef>
              <c:f>'2° vs. 4°'!$B$1:$K$1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4°'!$B$7:$K$7</c:f>
              <c:numCache>
                <c:formatCode>0.00</c:formatCode>
                <c:ptCount val="10"/>
                <c:pt idx="0">
                  <c:v>1</c:v>
                </c:pt>
                <c:pt idx="1">
                  <c:v>1</c:v>
                </c:pt>
                <c:pt idx="2">
                  <c:v>0.98333333333333328</c:v>
                </c:pt>
                <c:pt idx="3">
                  <c:v>0.92045454545454553</c:v>
                </c:pt>
                <c:pt idx="4">
                  <c:v>0.78333333333333321</c:v>
                </c:pt>
                <c:pt idx="5">
                  <c:v>0.63428571428571434</c:v>
                </c:pt>
                <c:pt idx="6">
                  <c:v>0.45142857142857146</c:v>
                </c:pt>
                <c:pt idx="7">
                  <c:v>0.36470588235294116</c:v>
                </c:pt>
                <c:pt idx="8">
                  <c:v>0.29761904761904762</c:v>
                </c:pt>
                <c:pt idx="9">
                  <c:v>0.26249999999999996</c:v>
                </c:pt>
              </c:numCache>
            </c:numRef>
          </c:val>
          <c:smooth val="0"/>
        </c:ser>
        <c:ser>
          <c:idx val="6"/>
          <c:order val="6"/>
          <c:tx>
            <c:strRef>
              <c:f>'2° vs. 4°'!$A$8</c:f>
              <c:strCache>
                <c:ptCount val="1"/>
                <c:pt idx="0">
                  <c:v>Mexico</c:v>
                </c:pt>
              </c:strCache>
            </c:strRef>
          </c:tx>
          <c:marker>
            <c:symbol val="none"/>
          </c:marker>
          <c:cat>
            <c:numRef>
              <c:f>'2° vs. 4°'!$B$1:$K$1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4°'!$B$8:$K$8</c:f>
              <c:numCache>
                <c:formatCode>0.00</c:formatCode>
                <c:ptCount val="10"/>
                <c:pt idx="0">
                  <c:v>1</c:v>
                </c:pt>
                <c:pt idx="1">
                  <c:v>1</c:v>
                </c:pt>
                <c:pt idx="2">
                  <c:v>0.95918367346938771</c:v>
                </c:pt>
                <c:pt idx="3">
                  <c:v>0.93877551020408168</c:v>
                </c:pt>
                <c:pt idx="4">
                  <c:v>0.87755102040816324</c:v>
                </c:pt>
                <c:pt idx="5">
                  <c:v>0.75510204081632648</c:v>
                </c:pt>
                <c:pt idx="6">
                  <c:v>0.62</c:v>
                </c:pt>
                <c:pt idx="7">
                  <c:v>0.54</c:v>
                </c:pt>
                <c:pt idx="8">
                  <c:v>0.45833333333333337</c:v>
                </c:pt>
                <c:pt idx="9">
                  <c:v>0.39130434782608692</c:v>
                </c:pt>
              </c:numCache>
            </c:numRef>
          </c:val>
          <c:smooth val="0"/>
        </c:ser>
        <c:ser>
          <c:idx val="7"/>
          <c:order val="7"/>
          <c:tx>
            <c:strRef>
              <c:f>'2° vs. 4°'!$A$9</c:f>
              <c:strCache>
                <c:ptCount val="1"/>
                <c:pt idx="0">
                  <c:v>South Africa</c:v>
                </c:pt>
              </c:strCache>
            </c:strRef>
          </c:tx>
          <c:marker>
            <c:symbol val="none"/>
          </c:marker>
          <c:cat>
            <c:numRef>
              <c:f>'2° vs. 4°'!$B$1:$K$1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4°'!$B$9:$K$9</c:f>
              <c:numCache>
                <c:formatCode>0.00</c:formatCode>
                <c:ptCount val="10"/>
                <c:pt idx="0">
                  <c:v>1</c:v>
                </c:pt>
                <c:pt idx="1">
                  <c:v>1</c:v>
                </c:pt>
                <c:pt idx="2">
                  <c:v>0.97916666666666663</c:v>
                </c:pt>
                <c:pt idx="3">
                  <c:v>0.94</c:v>
                </c:pt>
                <c:pt idx="4">
                  <c:v>0.84</c:v>
                </c:pt>
                <c:pt idx="5">
                  <c:v>0.64</c:v>
                </c:pt>
                <c:pt idx="6">
                  <c:v>0.42</c:v>
                </c:pt>
                <c:pt idx="7">
                  <c:v>0.28000000000000003</c:v>
                </c:pt>
                <c:pt idx="8">
                  <c:v>0.23529411764705882</c:v>
                </c:pt>
                <c:pt idx="9">
                  <c:v>0.19230769230769232</c:v>
                </c:pt>
              </c:numCache>
            </c:numRef>
          </c:val>
          <c:smooth val="0"/>
        </c:ser>
        <c:ser>
          <c:idx val="8"/>
          <c:order val="8"/>
          <c:tx>
            <c:strRef>
              <c:f>'2° vs. 4°'!$A$10</c:f>
              <c:strCache>
                <c:ptCount val="1"/>
                <c:pt idx="0">
                  <c:v>United States</c:v>
                </c:pt>
              </c:strCache>
            </c:strRef>
          </c:tx>
          <c:marker>
            <c:symbol val="none"/>
          </c:marker>
          <c:cat>
            <c:numRef>
              <c:f>'2° vs. 4°'!$B$1:$K$1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4°'!$B$10:$K$10</c:f>
              <c:numCache>
                <c:formatCode>0.00</c:formatCode>
                <c:ptCount val="10"/>
                <c:pt idx="0">
                  <c:v>1</c:v>
                </c:pt>
                <c:pt idx="1">
                  <c:v>1</c:v>
                </c:pt>
                <c:pt idx="2">
                  <c:v>0.98558558558558562</c:v>
                </c:pt>
                <c:pt idx="3">
                  <c:v>0.9236363636363637</c:v>
                </c:pt>
                <c:pt idx="4">
                  <c:v>0.80303030303030298</c:v>
                </c:pt>
                <c:pt idx="5">
                  <c:v>0.65909090909090906</c:v>
                </c:pt>
                <c:pt idx="6">
                  <c:v>0.54285714285714293</c:v>
                </c:pt>
                <c:pt idx="7">
                  <c:v>0.43636363636363629</c:v>
                </c:pt>
                <c:pt idx="8">
                  <c:v>0.30963302752293576</c:v>
                </c:pt>
                <c:pt idx="9">
                  <c:v>0.25986078886310909</c:v>
                </c:pt>
              </c:numCache>
            </c:numRef>
          </c:val>
          <c:smooth val="0"/>
        </c:ser>
        <c:ser>
          <c:idx val="9"/>
          <c:order val="9"/>
          <c:tx>
            <c:strRef>
              <c:f>'2° vs. 4°'!$A$11</c:f>
              <c:strCache>
                <c:ptCount val="1"/>
                <c:pt idx="0">
                  <c:v>European Union</c:v>
                </c:pt>
              </c:strCache>
            </c:strRef>
          </c:tx>
          <c:marker>
            <c:symbol val="none"/>
          </c:marker>
          <c:cat>
            <c:numRef>
              <c:f>'2° vs. 4°'!$B$1:$K$1</c:f>
              <c:numCache>
                <c:formatCode>General</c:formatCode>
                <c:ptCount val="10"/>
                <c:pt idx="0">
                  <c:v>2005</c:v>
                </c:pt>
                <c:pt idx="1">
                  <c:v>2011</c:v>
                </c:pt>
                <c:pt idx="2">
                  <c:v>2015</c:v>
                </c:pt>
                <c:pt idx="3">
                  <c:v>2020</c:v>
                </c:pt>
                <c:pt idx="4">
                  <c:v>2025</c:v>
                </c:pt>
                <c:pt idx="5">
                  <c:v>2030</c:v>
                </c:pt>
                <c:pt idx="6">
                  <c:v>2035</c:v>
                </c:pt>
                <c:pt idx="7">
                  <c:v>2040</c:v>
                </c:pt>
                <c:pt idx="8">
                  <c:v>2045</c:v>
                </c:pt>
                <c:pt idx="9">
                  <c:v>2050</c:v>
                </c:pt>
              </c:numCache>
            </c:numRef>
          </c:cat>
          <c:val>
            <c:numRef>
              <c:f>'2° vs. 4°'!$B$11:$K$11</c:f>
              <c:numCache>
                <c:formatCode>0.00</c:formatCode>
                <c:ptCount val="10"/>
                <c:pt idx="0">
                  <c:v>1</c:v>
                </c:pt>
                <c:pt idx="1">
                  <c:v>1</c:v>
                </c:pt>
                <c:pt idx="2">
                  <c:v>0.98461538461538456</c:v>
                </c:pt>
                <c:pt idx="3">
                  <c:v>0.94475138121546953</c:v>
                </c:pt>
                <c:pt idx="4">
                  <c:v>0.8299120234604106</c:v>
                </c:pt>
                <c:pt idx="5">
                  <c:v>0.71076923076923082</c:v>
                </c:pt>
                <c:pt idx="6">
                  <c:v>0.6019417475728156</c:v>
                </c:pt>
                <c:pt idx="7">
                  <c:v>0.55102040816326536</c:v>
                </c:pt>
                <c:pt idx="8">
                  <c:v>0.49647887323943662</c:v>
                </c:pt>
                <c:pt idx="9">
                  <c:v>0.46125461254612549</c:v>
                </c:pt>
              </c:numCache>
            </c:numRef>
          </c:val>
          <c:smooth val="0"/>
        </c:ser>
        <c:dLbls>
          <c:showLegendKey val="0"/>
          <c:showVal val="0"/>
          <c:showCatName val="0"/>
          <c:showSerName val="0"/>
          <c:showPercent val="0"/>
          <c:showBubbleSize val="0"/>
        </c:dLbls>
        <c:marker val="1"/>
        <c:smooth val="0"/>
        <c:axId val="107250688"/>
        <c:axId val="106518720"/>
      </c:lineChart>
      <c:catAx>
        <c:axId val="107250688"/>
        <c:scaling>
          <c:orientation val="minMax"/>
        </c:scaling>
        <c:delete val="0"/>
        <c:axPos val="b"/>
        <c:numFmt formatCode="General" sourceLinked="1"/>
        <c:majorTickMark val="out"/>
        <c:minorTickMark val="none"/>
        <c:tickLblPos val="nextTo"/>
        <c:crossAx val="106518720"/>
        <c:crosses val="autoZero"/>
        <c:auto val="1"/>
        <c:lblAlgn val="ctr"/>
        <c:lblOffset val="100"/>
        <c:noMultiLvlLbl val="0"/>
      </c:catAx>
      <c:valAx>
        <c:axId val="106518720"/>
        <c:scaling>
          <c:orientation val="minMax"/>
        </c:scaling>
        <c:delete val="0"/>
        <c:axPos val="l"/>
        <c:majorGridlines/>
        <c:numFmt formatCode="0.0" sourceLinked="0"/>
        <c:majorTickMark val="out"/>
        <c:minorTickMark val="none"/>
        <c:tickLblPos val="nextTo"/>
        <c:crossAx val="107250688"/>
        <c:crosses val="autoZero"/>
        <c:crossBetween val="between"/>
      </c:valAx>
    </c:plotArea>
    <c:legend>
      <c:legendPos val="r"/>
      <c:layout>
        <c:manualLayout>
          <c:xMode val="edge"/>
          <c:yMode val="edge"/>
          <c:x val="0.72519313210848646"/>
          <c:y val="6.7525153105861782E-2"/>
          <c:w val="0.26647353455818024"/>
          <c:h val="0.83717191601049867"/>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'2v6_yr'!$A$3</c:f>
              <c:strCache>
                <c:ptCount val="1"/>
                <c:pt idx="0">
                  <c:v>AUT</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'2v6_yr'!$B$3:$K$3</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1"/>
          <c:order val="1"/>
          <c:tx>
            <c:strRef>
              <c:f>'2v6_yr'!$A$4</c:f>
              <c:strCache>
                <c:ptCount val="1"/>
                <c:pt idx="0">
                  <c:v>BAW</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'2v6_yr'!$B$4:$K$4</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2"/>
          <c:order val="2"/>
          <c:tx>
            <c:strRef>
              <c:f>'2v6_yr'!$A$5</c:f>
              <c:strCache>
                <c:ptCount val="1"/>
                <c:pt idx="0">
                  <c:v>DEU</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'2v6_yr'!$B$5:$K$5</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3"/>
          <c:order val="3"/>
          <c:tx>
            <c:strRef>
              <c:f>'2v6_yr'!$A$6</c:f>
              <c:strCache>
                <c:ptCount val="1"/>
                <c:pt idx="0">
                  <c:v>EUE</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'2v6_yr'!$B$6:$K$6</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4"/>
          <c:order val="4"/>
          <c:tx>
            <c:strRef>
              <c:f>'2v6_yr'!$A$7</c:f>
              <c:strCache>
                <c:ptCount val="1"/>
                <c:pt idx="0">
                  <c:v>EUN</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'2v6_yr'!$B$7:$K$7</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5"/>
          <c:order val="5"/>
          <c:tx>
            <c:strRef>
              <c:f>'2v6_yr'!$A$8</c:f>
              <c:strCache>
                <c:ptCount val="1"/>
                <c:pt idx="0">
                  <c:v>EUS</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'2v6_yr'!$B$8:$K$8</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6"/>
          <c:order val="6"/>
          <c:tx>
            <c:strRef>
              <c:f>'2v6_yr'!$A$9</c:f>
              <c:strCache>
                <c:ptCount val="1"/>
                <c:pt idx="0">
                  <c:v>FRA</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'2v6_yr'!$B$9:$K$9</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7"/>
          <c:order val="7"/>
          <c:tx>
            <c:strRef>
              <c:f>'2v6_yr'!$A$10</c:f>
              <c:strCache>
                <c:ptCount val="1"/>
                <c:pt idx="0">
                  <c:v>IND</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'2v6_yr'!$B$10:$K$10</c:f>
              <c:numCache>
                <c:formatCode>General</c:formatCode>
                <c:ptCount val="10"/>
                <c:pt idx="0">
                  <c:v>1</c:v>
                </c:pt>
                <c:pt idx="1">
                  <c:v>1</c:v>
                </c:pt>
                <c:pt idx="2" formatCode="0.00">
                  <c:v>0.97872340425531901</c:v>
                </c:pt>
                <c:pt idx="3" formatCode="0.00">
                  <c:v>0.84320557491289194</c:v>
                </c:pt>
                <c:pt idx="4" formatCode="0.00">
                  <c:v>0.67222222222222217</c:v>
                </c:pt>
                <c:pt idx="5" formatCode="0.00">
                  <c:v>0.55116279069767449</c:v>
                </c:pt>
                <c:pt idx="6" formatCode="0.00">
                  <c:v>0.4331983805668016</c:v>
                </c:pt>
                <c:pt idx="7" formatCode="0.00">
                  <c:v>0.35315315315315315</c:v>
                </c:pt>
                <c:pt idx="8" formatCode="0.00">
                  <c:v>0.30618892508143325</c:v>
                </c:pt>
                <c:pt idx="9" formatCode="0.00">
                  <c:v>0.27095808383233533</c:v>
                </c:pt>
              </c:numCache>
            </c:numRef>
          </c:val>
          <c:smooth val="0"/>
        </c:ser>
        <c:ser>
          <c:idx val="8"/>
          <c:order val="8"/>
          <c:tx>
            <c:strRef>
              <c:f>'2v6_yr'!$A$11</c:f>
              <c:strCache>
                <c:ptCount val="1"/>
                <c:pt idx="0">
                  <c:v>USA</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'2v6_yr'!$B$11:$K$11</c:f>
              <c:numCache>
                <c:formatCode>General</c:formatCode>
                <c:ptCount val="10"/>
                <c:pt idx="0">
                  <c:v>1</c:v>
                </c:pt>
                <c:pt idx="1">
                  <c:v>1</c:v>
                </c:pt>
                <c:pt idx="2" formatCode="0.00">
                  <c:v>0.97330960854092519</c:v>
                </c:pt>
                <c:pt idx="3" formatCode="0.00">
                  <c:v>0.8683760683760684</c:v>
                </c:pt>
                <c:pt idx="4" formatCode="0.00">
                  <c:v>0.72977624784853712</c:v>
                </c:pt>
                <c:pt idx="5" formatCode="0.00">
                  <c:v>0.55769230769230771</c:v>
                </c:pt>
                <c:pt idx="6" formatCode="0.00">
                  <c:v>0.42659758203799658</c:v>
                </c:pt>
                <c:pt idx="7" formatCode="0.00">
                  <c:v>0.3270868824531516</c:v>
                </c:pt>
                <c:pt idx="8" formatCode="0.00">
                  <c:v>0.22651006711409397</c:v>
                </c:pt>
                <c:pt idx="9" formatCode="0.00">
                  <c:v>0.18451400329489293</c:v>
                </c:pt>
              </c:numCache>
            </c:numRef>
          </c:val>
          <c:smooth val="0"/>
        </c:ser>
        <c:ser>
          <c:idx val="9"/>
          <c:order val="9"/>
          <c:tx>
            <c:strRef>
              <c:f>'2v6_yr'!$A$12</c:f>
              <c:strCache>
                <c:ptCount val="1"/>
                <c:pt idx="0">
                  <c:v>RUS</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'2v6_yr'!$B$12:$K$12</c:f>
              <c:numCache>
                <c:formatCode>General</c:formatCode>
                <c:ptCount val="10"/>
                <c:pt idx="0">
                  <c:v>1</c:v>
                </c:pt>
                <c:pt idx="1">
                  <c:v>1</c:v>
                </c:pt>
                <c:pt idx="2" formatCode="0.00">
                  <c:v>0.95675675675675675</c:v>
                </c:pt>
                <c:pt idx="3" formatCode="0.00">
                  <c:v>0.85263157894736852</c:v>
                </c:pt>
                <c:pt idx="4" formatCode="0.00">
                  <c:v>0.72307692307692306</c:v>
                </c:pt>
                <c:pt idx="5" formatCode="0.00">
                  <c:v>0.57216494845360832</c:v>
                </c:pt>
                <c:pt idx="6" formatCode="0.00">
                  <c:v>0.40101522842639598</c:v>
                </c:pt>
                <c:pt idx="7" formatCode="0.00">
                  <c:v>0.31794871794871793</c:v>
                </c:pt>
                <c:pt idx="8" formatCode="0.00">
                  <c:v>0.25380710659898476</c:v>
                </c:pt>
                <c:pt idx="9" formatCode="0.00">
                  <c:v>0.21538461538461537</c:v>
                </c:pt>
              </c:numCache>
            </c:numRef>
          </c:val>
          <c:smooth val="0"/>
        </c:ser>
        <c:ser>
          <c:idx val="10"/>
          <c:order val="10"/>
          <c:tx>
            <c:strRef>
              <c:f>'2v6_yr'!$A$13</c:f>
              <c:strCache>
                <c:ptCount val="1"/>
                <c:pt idx="0">
                  <c:v>SWZ</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'2v6_yr'!$B$13:$K$13</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11"/>
          <c:order val="11"/>
          <c:tx>
            <c:strRef>
              <c:f>'2v6_yr'!$A$14</c:f>
              <c:strCache>
                <c:ptCount val="1"/>
                <c:pt idx="0">
                  <c:v>OEC</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'2v6_yr'!$B$14:$K$14</c:f>
              <c:numCache>
                <c:formatCode>General</c:formatCode>
                <c:ptCount val="10"/>
                <c:pt idx="0">
                  <c:v>1</c:v>
                </c:pt>
                <c:pt idx="1">
                  <c:v>1</c:v>
                </c:pt>
                <c:pt idx="2" formatCode="0.00">
                  <c:v>0.97330960854092519</c:v>
                </c:pt>
                <c:pt idx="3" formatCode="0.00">
                  <c:v>0.8683760683760684</c:v>
                </c:pt>
                <c:pt idx="4" formatCode="0.00">
                  <c:v>0.72977624784853712</c:v>
                </c:pt>
                <c:pt idx="5" formatCode="0.00">
                  <c:v>0.55769230769230771</c:v>
                </c:pt>
                <c:pt idx="6" formatCode="0.00">
                  <c:v>0.42659758203799658</c:v>
                </c:pt>
                <c:pt idx="7" formatCode="0.00">
                  <c:v>0.3270868824531516</c:v>
                </c:pt>
                <c:pt idx="8" formatCode="0.00">
                  <c:v>0.22651006711409397</c:v>
                </c:pt>
                <c:pt idx="9" formatCode="0.00">
                  <c:v>0.18451400329489293</c:v>
                </c:pt>
              </c:numCache>
            </c:numRef>
          </c:val>
          <c:smooth val="0"/>
        </c:ser>
        <c:ser>
          <c:idx val="12"/>
          <c:order val="12"/>
          <c:tx>
            <c:strRef>
              <c:f>'2v6_yr'!$A$15</c:f>
              <c:strCache>
                <c:ptCount val="1"/>
                <c:pt idx="0">
                  <c:v>BRZ</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'2v6_yr'!$B$15:$K$15</c:f>
              <c:numCache>
                <c:formatCode>General</c:formatCode>
                <c:ptCount val="10"/>
                <c:pt idx="0">
                  <c:v>1</c:v>
                </c:pt>
                <c:pt idx="1">
                  <c:v>1</c:v>
                </c:pt>
                <c:pt idx="2" formatCode="0.00">
                  <c:v>0.92857142857142849</c:v>
                </c:pt>
                <c:pt idx="3" formatCode="0.00">
                  <c:v>0.83606557377049184</c:v>
                </c:pt>
                <c:pt idx="4" formatCode="0.00">
                  <c:v>0.73134328358208944</c:v>
                </c:pt>
                <c:pt idx="5" formatCode="0.00">
                  <c:v>0.65217391304347838</c:v>
                </c:pt>
                <c:pt idx="6" formatCode="0.00">
                  <c:v>0.53947368421052633</c:v>
                </c:pt>
                <c:pt idx="7" formatCode="0.00">
                  <c:v>0.48749999999999999</c:v>
                </c:pt>
                <c:pt idx="8" formatCode="0.00">
                  <c:v>0.43529411764705883</c:v>
                </c:pt>
                <c:pt idx="9" formatCode="0.00">
                  <c:v>0.38888888888888884</c:v>
                </c:pt>
              </c:numCache>
            </c:numRef>
          </c:val>
          <c:smooth val="0"/>
        </c:ser>
        <c:ser>
          <c:idx val="13"/>
          <c:order val="13"/>
          <c:tx>
            <c:strRef>
              <c:f>'2v6_yr'!$A$16</c:f>
              <c:strCache>
                <c:ptCount val="1"/>
                <c:pt idx="0">
                  <c:v>CHI</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'2v6_yr'!$B$16:$K$16</c:f>
              <c:numCache>
                <c:formatCode>General</c:formatCode>
                <c:ptCount val="10"/>
                <c:pt idx="0">
                  <c:v>1</c:v>
                </c:pt>
                <c:pt idx="1">
                  <c:v>1</c:v>
                </c:pt>
                <c:pt idx="2" formatCode="0.00">
                  <c:v>1</c:v>
                </c:pt>
                <c:pt idx="3" formatCode="0.00">
                  <c:v>0.91666666666666663</c:v>
                </c:pt>
                <c:pt idx="4" formatCode="0.00">
                  <c:v>0.76923076923076927</c:v>
                </c:pt>
                <c:pt idx="5" formatCode="0.00">
                  <c:v>0.64571428571428569</c:v>
                </c:pt>
                <c:pt idx="6" formatCode="0.00">
                  <c:v>0.49533333333333329</c:v>
                </c:pt>
                <c:pt idx="7" formatCode="0.00">
                  <c:v>0.39200000000000002</c:v>
                </c:pt>
                <c:pt idx="8" formatCode="0.00">
                  <c:v>0.31125000000000003</c:v>
                </c:pt>
                <c:pt idx="9" formatCode="0.00">
                  <c:v>0.27250000000000002</c:v>
                </c:pt>
              </c:numCache>
            </c:numRef>
          </c:val>
          <c:smooth val="0"/>
        </c:ser>
        <c:ser>
          <c:idx val="14"/>
          <c:order val="14"/>
          <c:tx>
            <c:strRef>
              <c:f>'2v6_yr'!$A$17</c:f>
              <c:strCache>
                <c:ptCount val="1"/>
                <c:pt idx="0">
                  <c:v>RSA</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'2v6_yr'!$B$17:$K$17</c:f>
              <c:numCache>
                <c:formatCode>General</c:formatCode>
                <c:ptCount val="10"/>
                <c:pt idx="0">
                  <c:v>1</c:v>
                </c:pt>
                <c:pt idx="1">
                  <c:v>1</c:v>
                </c:pt>
                <c:pt idx="2" formatCode="0.00">
                  <c:v>0.97916666666666663</c:v>
                </c:pt>
                <c:pt idx="3" formatCode="0.00">
                  <c:v>0.90384615384615374</c:v>
                </c:pt>
                <c:pt idx="4" formatCode="0.00">
                  <c:v>0.74999999999999989</c:v>
                </c:pt>
                <c:pt idx="5" formatCode="0.00">
                  <c:v>0.53333333333333333</c:v>
                </c:pt>
                <c:pt idx="6" formatCode="0.00">
                  <c:v>0.33333333333333331</c:v>
                </c:pt>
                <c:pt idx="7" formatCode="0.00">
                  <c:v>0.21212121212121213</c:v>
                </c:pt>
                <c:pt idx="8" formatCode="0.00">
                  <c:v>0.17142857142857143</c:v>
                </c:pt>
                <c:pt idx="9" formatCode="0.00">
                  <c:v>0.13513513513513514</c:v>
                </c:pt>
              </c:numCache>
            </c:numRef>
          </c:val>
          <c:smooth val="0"/>
        </c:ser>
        <c:ser>
          <c:idx val="15"/>
          <c:order val="15"/>
          <c:tx>
            <c:strRef>
              <c:f>'2v6_yr'!$A$18</c:f>
              <c:strCache>
                <c:ptCount val="1"/>
                <c:pt idx="0">
                  <c:v>ARB</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'2v6_yr'!$B$18:$K$18</c:f>
              <c:numCache>
                <c:formatCode>General</c:formatCode>
                <c:ptCount val="10"/>
                <c:pt idx="0">
                  <c:v>1</c:v>
                </c:pt>
                <c:pt idx="1">
                  <c:v>1</c:v>
                </c:pt>
                <c:pt idx="2" formatCode="0.00">
                  <c:v>0.97222222222222221</c:v>
                </c:pt>
                <c:pt idx="3" formatCode="0.00">
                  <c:v>0.875</c:v>
                </c:pt>
                <c:pt idx="4" formatCode="0.00">
                  <c:v>0.7441860465116279</c:v>
                </c:pt>
                <c:pt idx="5" formatCode="0.00">
                  <c:v>0.62222222222222223</c:v>
                </c:pt>
                <c:pt idx="6" formatCode="0.00">
                  <c:v>0.47916666666666669</c:v>
                </c:pt>
                <c:pt idx="7" formatCode="0.00">
                  <c:v>0.4</c:v>
                </c:pt>
                <c:pt idx="8" formatCode="0.00">
                  <c:v>0.32692307692307693</c:v>
                </c:pt>
                <c:pt idx="9" formatCode="0.00">
                  <c:v>0.27272727272727271</c:v>
                </c:pt>
              </c:numCache>
            </c:numRef>
          </c:val>
          <c:smooth val="0"/>
        </c:ser>
        <c:ser>
          <c:idx val="16"/>
          <c:order val="16"/>
          <c:tx>
            <c:strRef>
              <c:f>'2v6_yr'!$A$19</c:f>
              <c:strCache>
                <c:ptCount val="1"/>
                <c:pt idx="0">
                  <c:v>OPE</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'2v6_yr'!$B$19:$K$19</c:f>
              <c:numCache>
                <c:formatCode>General</c:formatCode>
                <c:ptCount val="10"/>
                <c:pt idx="0">
                  <c:v>1</c:v>
                </c:pt>
                <c:pt idx="1">
                  <c:v>1</c:v>
                </c:pt>
                <c:pt idx="2" formatCode="0.00">
                  <c:v>0.97222222222222221</c:v>
                </c:pt>
                <c:pt idx="3" formatCode="0.00">
                  <c:v>0.875</c:v>
                </c:pt>
                <c:pt idx="4" formatCode="0.00">
                  <c:v>0.7441860465116279</c:v>
                </c:pt>
                <c:pt idx="5" formatCode="0.00">
                  <c:v>0.62222222222222223</c:v>
                </c:pt>
                <c:pt idx="6" formatCode="0.00">
                  <c:v>0.47916666666666669</c:v>
                </c:pt>
                <c:pt idx="7" formatCode="0.00">
                  <c:v>0.4</c:v>
                </c:pt>
                <c:pt idx="8" formatCode="0.00">
                  <c:v>0.32692307692307693</c:v>
                </c:pt>
                <c:pt idx="9" formatCode="0.00">
                  <c:v>0.27272727272727271</c:v>
                </c:pt>
              </c:numCache>
            </c:numRef>
          </c:val>
          <c:smooth val="0"/>
        </c:ser>
        <c:ser>
          <c:idx val="17"/>
          <c:order val="17"/>
          <c:tx>
            <c:strRef>
              <c:f>'2v6_yr'!$A$20</c:f>
              <c:strCache>
                <c:ptCount val="1"/>
                <c:pt idx="0">
                  <c:v>ROW</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'2v6_yr'!$B$20:$K$20</c:f>
              <c:numCache>
                <c:formatCode>General</c:formatCode>
                <c:ptCount val="10"/>
                <c:pt idx="0">
                  <c:v>1</c:v>
                </c:pt>
                <c:pt idx="1">
                  <c:v>1</c:v>
                </c:pt>
                <c:pt idx="2" formatCode="0.00">
                  <c:v>0.97619047619047616</c:v>
                </c:pt>
                <c:pt idx="3" formatCode="0.00">
                  <c:v>0.85929648241206025</c:v>
                </c:pt>
                <c:pt idx="4" formatCode="0.00">
                  <c:v>0.73706896551724144</c:v>
                </c:pt>
                <c:pt idx="5" formatCode="0.00">
                  <c:v>0.61567164179104472</c:v>
                </c:pt>
                <c:pt idx="6" formatCode="0.00">
                  <c:v>0.51495016611295685</c:v>
                </c:pt>
                <c:pt idx="7" formatCode="0.00">
                  <c:v>0.40718562874251502</c:v>
                </c:pt>
                <c:pt idx="8" formatCode="0.00">
                  <c:v>0.34059945504087197</c:v>
                </c:pt>
                <c:pt idx="9" formatCode="0.00">
                  <c:v>0.2761194029850747</c:v>
                </c:pt>
              </c:numCache>
            </c:numRef>
          </c:val>
          <c:smooth val="0"/>
        </c:ser>
        <c:ser>
          <c:idx val="18"/>
          <c:order val="18"/>
          <c:tx>
            <c:strRef>
              <c:f>'2v6_yr'!$A$21</c:f>
              <c:strCache>
                <c:ptCount val="1"/>
                <c:pt idx="0">
                  <c:v>BRD</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'2v6_yr'!$B$21:$K$21</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19"/>
          <c:order val="19"/>
          <c:tx>
            <c:strRef>
              <c:f>'2v6_yr'!$A$22</c:f>
              <c:strCache>
                <c:ptCount val="1"/>
                <c:pt idx="0">
                  <c:v>EU28</c:v>
                </c:pt>
              </c:strCache>
            </c:strRef>
          </c:tx>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'2v6_yr'!$B$22:$K$22</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20"/>
          <c:order val="20"/>
          <c:tx>
            <c:strRef>
              <c:f>'2v6_yr'!$A$23</c:f>
              <c:strCache>
                <c:ptCount val="1"/>
                <c:pt idx="0">
                  <c:v>World</c:v>
                </c:pt>
              </c:strCache>
            </c:strRef>
          </c:tx>
          <c:spPr>
            <a:ln>
              <a:solidFill>
                <a:schemeClr val="tx1"/>
              </a:solidFill>
            </a:ln>
          </c:spPr>
          <c:marker>
            <c:symbol val="none"/>
          </c:marker>
          <c:cat>
            <c:numRef>
              <c:f>'2v6_yr'!$B$2:$K$2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'2v6_yr'!$B$23:$K$23</c:f>
              <c:numCache>
                <c:formatCode>General</c:formatCode>
                <c:ptCount val="10"/>
                <c:pt idx="0">
                  <c:v>1</c:v>
                </c:pt>
                <c:pt idx="1">
                  <c:v>1</c:v>
                </c:pt>
                <c:pt idx="2" formatCode="0.00">
                  <c:v>0.97222222222222221</c:v>
                </c:pt>
                <c:pt idx="3" formatCode="0.00">
                  <c:v>0.875</c:v>
                </c:pt>
                <c:pt idx="4" formatCode="0.00">
                  <c:v>0.7441860465116279</c:v>
                </c:pt>
                <c:pt idx="5" formatCode="0.00">
                  <c:v>0.62222222222222223</c:v>
                </c:pt>
                <c:pt idx="6" formatCode="0.00">
                  <c:v>0.47916666666666669</c:v>
                </c:pt>
                <c:pt idx="7" formatCode="0.00">
                  <c:v>0.4</c:v>
                </c:pt>
                <c:pt idx="8" formatCode="0.00">
                  <c:v>0.32692307692307693</c:v>
                </c:pt>
                <c:pt idx="9" formatCode="0.00">
                  <c:v>0.27272727272727271</c:v>
                </c:pt>
              </c:numCache>
            </c:numRef>
          </c:val>
          <c:smooth val="0"/>
        </c:ser>
        <c:dLbls>
          <c:showLegendKey val="0"/>
          <c:showVal val="0"/>
          <c:showCatName val="0"/>
          <c:showSerName val="0"/>
          <c:showPercent val="0"/>
          <c:showBubbleSize val="0"/>
        </c:dLbls>
        <c:marker val="1"/>
        <c:smooth val="0"/>
        <c:axId val="107773952"/>
        <c:axId val="107734144"/>
      </c:lineChart>
      <c:catAx>
        <c:axId val="107773952"/>
        <c:scaling>
          <c:orientation val="minMax"/>
        </c:scaling>
        <c:delete val="0"/>
        <c:axPos val="b"/>
        <c:numFmt formatCode="General" sourceLinked="1"/>
        <c:majorTickMark val="out"/>
        <c:minorTickMark val="none"/>
        <c:tickLblPos val="nextTo"/>
        <c:crossAx val="107734144"/>
        <c:crosses val="autoZero"/>
        <c:auto val="1"/>
        <c:lblAlgn val="ctr"/>
        <c:lblOffset val="100"/>
        <c:noMultiLvlLbl val="0"/>
      </c:catAx>
      <c:valAx>
        <c:axId val="107734144"/>
        <c:scaling>
          <c:orientation val="minMax"/>
        </c:scaling>
        <c:delete val="0"/>
        <c:axPos val="l"/>
        <c:majorGridlines/>
        <c:numFmt formatCode="General" sourceLinked="1"/>
        <c:majorTickMark val="out"/>
        <c:minorTickMark val="none"/>
        <c:tickLblPos val="nextTo"/>
        <c:crossAx val="107773952"/>
        <c:crosses val="autoZero"/>
        <c:crossBetween val="between"/>
      </c:valAx>
    </c:plotArea>
    <c:legend>
      <c:legendPos val="r"/>
      <c:layout>
        <c:manualLayout>
          <c:xMode val="edge"/>
          <c:yMode val="edge"/>
          <c:x val="0.85504985944252543"/>
          <c:y val="2.3393685958746684E-2"/>
          <c:w val="0.1307405490832296"/>
          <c:h val="0.91178106973916384"/>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'4v6_yr'!$A$3</c:f>
              <c:strCache>
                <c:ptCount val="1"/>
                <c:pt idx="0">
                  <c:v>AUT</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'4v6_yr'!$B$3:$K$3</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1"/>
          <c:order val="1"/>
          <c:tx>
            <c:strRef>
              <c:f>'4v6_yr'!$A$4</c:f>
              <c:strCache>
                <c:ptCount val="1"/>
                <c:pt idx="0">
                  <c:v>BAW</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'4v6_yr'!$B$4:$K$4</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2"/>
          <c:order val="2"/>
          <c:tx>
            <c:strRef>
              <c:f>'4v6_yr'!$A$5</c:f>
              <c:strCache>
                <c:ptCount val="1"/>
                <c:pt idx="0">
                  <c:v>DEU</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'4v6_yr'!$B$5:$K$5</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3"/>
          <c:order val="3"/>
          <c:tx>
            <c:strRef>
              <c:f>'4v6_yr'!$A$6</c:f>
              <c:strCache>
                <c:ptCount val="1"/>
                <c:pt idx="0">
                  <c:v>EUE</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'4v6_yr'!$B$6:$K$6</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4"/>
          <c:order val="4"/>
          <c:tx>
            <c:strRef>
              <c:f>'4v6_yr'!$A$7</c:f>
              <c:strCache>
                <c:ptCount val="1"/>
                <c:pt idx="0">
                  <c:v>EUN</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'4v6_yr'!$B$7:$K$7</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5"/>
          <c:order val="5"/>
          <c:tx>
            <c:strRef>
              <c:f>'4v6_yr'!$A$8</c:f>
              <c:strCache>
                <c:ptCount val="1"/>
                <c:pt idx="0">
                  <c:v>EUS</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'4v6_yr'!$B$8:$K$8</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6"/>
          <c:order val="6"/>
          <c:tx>
            <c:strRef>
              <c:f>'4v6_yr'!$A$9</c:f>
              <c:strCache>
                <c:ptCount val="1"/>
                <c:pt idx="0">
                  <c:v>FRA</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'4v6_yr'!$B$9:$K$9</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7"/>
          <c:order val="7"/>
          <c:tx>
            <c:strRef>
              <c:f>'4v6_yr'!$A$10</c:f>
              <c:strCache>
                <c:ptCount val="1"/>
                <c:pt idx="0">
                  <c:v>IND</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'4v6_yr'!$B$10:$K$10</c:f>
              <c:numCache>
                <c:formatCode>General</c:formatCode>
                <c:ptCount val="10"/>
                <c:pt idx="0">
                  <c:v>1</c:v>
                </c:pt>
                <c:pt idx="1">
                  <c:v>1</c:v>
                </c:pt>
                <c:pt idx="2" formatCode="0.00">
                  <c:v>0.99574468085106371</c:v>
                </c:pt>
                <c:pt idx="3" formatCode="0.00">
                  <c:v>0.93031358885017412</c:v>
                </c:pt>
                <c:pt idx="4" formatCode="0.00">
                  <c:v>0.8833333333333333</c:v>
                </c:pt>
                <c:pt idx="5" formatCode="0.00">
                  <c:v>0.85348837209302331</c:v>
                </c:pt>
                <c:pt idx="6" formatCode="0.00">
                  <c:v>0.82995951417004032</c:v>
                </c:pt>
                <c:pt idx="7" formatCode="0.00">
                  <c:v>0.81081081081081086</c:v>
                </c:pt>
                <c:pt idx="8" formatCode="0.00">
                  <c:v>0.79967426710097722</c:v>
                </c:pt>
                <c:pt idx="9" formatCode="0.00">
                  <c:v>0.78293413173652704</c:v>
                </c:pt>
              </c:numCache>
            </c:numRef>
          </c:val>
          <c:smooth val="0"/>
        </c:ser>
        <c:ser>
          <c:idx val="8"/>
          <c:order val="8"/>
          <c:tx>
            <c:strRef>
              <c:f>'4v6_yr'!$A$11</c:f>
              <c:strCache>
                <c:ptCount val="1"/>
                <c:pt idx="0">
                  <c:v>USA</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'4v6_yr'!$B$11:$K$11</c:f>
              <c:numCache>
                <c:formatCode>General</c:formatCode>
                <c:ptCount val="10"/>
                <c:pt idx="0">
                  <c:v>1</c:v>
                </c:pt>
                <c:pt idx="1">
                  <c:v>1</c:v>
                </c:pt>
                <c:pt idx="2" formatCode="0.00">
                  <c:v>0.98754448398576511</c:v>
                </c:pt>
                <c:pt idx="3" formatCode="0.00">
                  <c:v>0.94017094017094027</c:v>
                </c:pt>
                <c:pt idx="4" formatCode="0.00">
                  <c:v>0.90877796901893293</c:v>
                </c:pt>
                <c:pt idx="5" formatCode="0.00">
                  <c:v>0.84615384615384615</c:v>
                </c:pt>
                <c:pt idx="6" formatCode="0.00">
                  <c:v>0.78583765112262516</c:v>
                </c:pt>
                <c:pt idx="7" formatCode="0.00">
                  <c:v>0.74957410562180582</c:v>
                </c:pt>
                <c:pt idx="8" formatCode="0.00">
                  <c:v>0.73154362416107388</c:v>
                </c:pt>
                <c:pt idx="9" formatCode="0.00">
                  <c:v>0.71004942339373955</c:v>
                </c:pt>
              </c:numCache>
            </c:numRef>
          </c:val>
          <c:smooth val="0"/>
        </c:ser>
        <c:ser>
          <c:idx val="9"/>
          <c:order val="9"/>
          <c:tx>
            <c:strRef>
              <c:f>'4v6_yr'!$A$12</c:f>
              <c:strCache>
                <c:ptCount val="1"/>
                <c:pt idx="0">
                  <c:v>RUS</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'4v6_yr'!$B$12:$K$12</c:f>
              <c:numCache>
                <c:formatCode>General</c:formatCode>
                <c:ptCount val="10"/>
                <c:pt idx="0">
                  <c:v>1</c:v>
                </c:pt>
                <c:pt idx="1">
                  <c:v>1</c:v>
                </c:pt>
                <c:pt idx="2" formatCode="0.00">
                  <c:v>0.97297297297297292</c:v>
                </c:pt>
                <c:pt idx="3" formatCode="0.00">
                  <c:v>0.9263157894736842</c:v>
                </c:pt>
                <c:pt idx="4" formatCode="0.00">
                  <c:v>0.92307692307692313</c:v>
                </c:pt>
                <c:pt idx="5" formatCode="0.00">
                  <c:v>0.90206185567010311</c:v>
                </c:pt>
                <c:pt idx="6" formatCode="0.00">
                  <c:v>0.8883248730964467</c:v>
                </c:pt>
                <c:pt idx="7" formatCode="0.00">
                  <c:v>0.87179487179487181</c:v>
                </c:pt>
                <c:pt idx="8" formatCode="0.00">
                  <c:v>0.85279187817258884</c:v>
                </c:pt>
                <c:pt idx="9" formatCode="0.00">
                  <c:v>0.8205128205128206</c:v>
                </c:pt>
              </c:numCache>
            </c:numRef>
          </c:val>
          <c:smooth val="0"/>
        </c:ser>
        <c:ser>
          <c:idx val="10"/>
          <c:order val="10"/>
          <c:tx>
            <c:strRef>
              <c:f>'4v6_yr'!$A$13</c:f>
              <c:strCache>
                <c:ptCount val="1"/>
                <c:pt idx="0">
                  <c:v>SWZ</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'4v6_yr'!$B$13:$K$13</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11"/>
          <c:order val="11"/>
          <c:tx>
            <c:strRef>
              <c:f>'4v6_yr'!$A$14</c:f>
              <c:strCache>
                <c:ptCount val="1"/>
                <c:pt idx="0">
                  <c:v>OEC</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'4v6_yr'!$B$14:$K$14</c:f>
              <c:numCache>
                <c:formatCode>General</c:formatCode>
                <c:ptCount val="10"/>
                <c:pt idx="0">
                  <c:v>1</c:v>
                </c:pt>
                <c:pt idx="1">
                  <c:v>1</c:v>
                </c:pt>
                <c:pt idx="2" formatCode="0.00">
                  <c:v>0.98754448398576511</c:v>
                </c:pt>
                <c:pt idx="3" formatCode="0.00">
                  <c:v>0.94017094017094027</c:v>
                </c:pt>
                <c:pt idx="4" formatCode="0.00">
                  <c:v>0.90877796901893293</c:v>
                </c:pt>
                <c:pt idx="5" formatCode="0.00">
                  <c:v>0.84615384615384615</c:v>
                </c:pt>
                <c:pt idx="6" formatCode="0.00">
                  <c:v>0.78583765112262516</c:v>
                </c:pt>
                <c:pt idx="7" formatCode="0.00">
                  <c:v>0.74957410562180582</c:v>
                </c:pt>
                <c:pt idx="8" formatCode="0.00">
                  <c:v>0.73154362416107388</c:v>
                </c:pt>
                <c:pt idx="9" formatCode="0.00">
                  <c:v>0.71004942339373955</c:v>
                </c:pt>
              </c:numCache>
            </c:numRef>
          </c:val>
          <c:smooth val="0"/>
        </c:ser>
        <c:ser>
          <c:idx val="12"/>
          <c:order val="12"/>
          <c:tx>
            <c:strRef>
              <c:f>'4v6_yr'!$A$15</c:f>
              <c:strCache>
                <c:ptCount val="1"/>
                <c:pt idx="0">
                  <c:v>BRZ</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'4v6_yr'!$B$15:$K$15</c:f>
              <c:numCache>
                <c:formatCode>General</c:formatCode>
                <c:ptCount val="10"/>
                <c:pt idx="0">
                  <c:v>1</c:v>
                </c:pt>
                <c:pt idx="1">
                  <c:v>1</c:v>
                </c:pt>
                <c:pt idx="2" formatCode="0.00">
                  <c:v>1</c:v>
                </c:pt>
                <c:pt idx="3" formatCode="0.00">
                  <c:v>1</c:v>
                </c:pt>
                <c:pt idx="4" formatCode="0.00">
                  <c:v>0.95522388059701491</c:v>
                </c:pt>
                <c:pt idx="5" formatCode="0.00">
                  <c:v>0.94202898550724645</c:v>
                </c:pt>
                <c:pt idx="6" formatCode="0.00">
                  <c:v>0.88157894736842113</c:v>
                </c:pt>
                <c:pt idx="7" formatCode="0.00">
                  <c:v>0.86249999999999993</c:v>
                </c:pt>
                <c:pt idx="8" formatCode="0.00">
                  <c:v>0.82352941176470584</c:v>
                </c:pt>
                <c:pt idx="9" formatCode="0.00">
                  <c:v>0.79999999999999993</c:v>
                </c:pt>
              </c:numCache>
            </c:numRef>
          </c:val>
          <c:smooth val="0"/>
        </c:ser>
        <c:ser>
          <c:idx val="13"/>
          <c:order val="13"/>
          <c:tx>
            <c:strRef>
              <c:f>'4v6_yr'!$A$16</c:f>
              <c:strCache>
                <c:ptCount val="1"/>
                <c:pt idx="0">
                  <c:v>CHI</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'4v6_yr'!$B$16:$K$16</c:f>
              <c:numCache>
                <c:formatCode>General</c:formatCode>
                <c:ptCount val="10"/>
                <c:pt idx="0">
                  <c:v>1</c:v>
                </c:pt>
                <c:pt idx="1">
                  <c:v>1</c:v>
                </c:pt>
                <c:pt idx="2" formatCode="0.00">
                  <c:v>1</c:v>
                </c:pt>
                <c:pt idx="3" formatCode="0.00">
                  <c:v>0.91666666666666663</c:v>
                </c:pt>
                <c:pt idx="4" formatCode="0.00">
                  <c:v>0.92307692307692313</c:v>
                </c:pt>
                <c:pt idx="5" formatCode="0.00">
                  <c:v>0.8571428571428571</c:v>
                </c:pt>
                <c:pt idx="6" formatCode="0.00">
                  <c:v>0.8</c:v>
                </c:pt>
                <c:pt idx="7" formatCode="0.00">
                  <c:v>0.8</c:v>
                </c:pt>
                <c:pt idx="8" formatCode="0.00">
                  <c:v>0.6875</c:v>
                </c:pt>
                <c:pt idx="9" formatCode="0.00">
                  <c:v>0.625</c:v>
                </c:pt>
              </c:numCache>
            </c:numRef>
          </c:val>
          <c:smooth val="0"/>
        </c:ser>
        <c:ser>
          <c:idx val="14"/>
          <c:order val="14"/>
          <c:tx>
            <c:strRef>
              <c:f>'4v6_yr'!$A$17</c:f>
              <c:strCache>
                <c:ptCount val="1"/>
                <c:pt idx="0">
                  <c:v>RSA</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'4v6_yr'!$B$17:$K$17</c:f>
              <c:numCache>
                <c:formatCode>General</c:formatCode>
                <c:ptCount val="10"/>
                <c:pt idx="0">
                  <c:v>1</c:v>
                </c:pt>
                <c:pt idx="1">
                  <c:v>1</c:v>
                </c:pt>
                <c:pt idx="2" formatCode="0.00">
                  <c:v>1</c:v>
                </c:pt>
                <c:pt idx="3" formatCode="0.00">
                  <c:v>0.96153846153846145</c:v>
                </c:pt>
                <c:pt idx="4" formatCode="0.00">
                  <c:v>0.89285714285714279</c:v>
                </c:pt>
                <c:pt idx="5" formatCode="0.00">
                  <c:v>0.83333333333333337</c:v>
                </c:pt>
                <c:pt idx="6" formatCode="0.00">
                  <c:v>0.79365079365079361</c:v>
                </c:pt>
                <c:pt idx="7" formatCode="0.00">
                  <c:v>0.75757575757575757</c:v>
                </c:pt>
                <c:pt idx="8" formatCode="0.00">
                  <c:v>0.72857142857142865</c:v>
                </c:pt>
                <c:pt idx="9" formatCode="0.00">
                  <c:v>0.70270270270270274</c:v>
                </c:pt>
              </c:numCache>
            </c:numRef>
          </c:val>
          <c:smooth val="0"/>
        </c:ser>
        <c:ser>
          <c:idx val="15"/>
          <c:order val="15"/>
          <c:tx>
            <c:strRef>
              <c:f>'4v6_yr'!$A$18</c:f>
              <c:strCache>
                <c:ptCount val="1"/>
                <c:pt idx="0">
                  <c:v>ARB</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'4v6_yr'!$B$18:$K$18</c:f>
              <c:numCache>
                <c:formatCode>General</c:formatCode>
                <c:ptCount val="10"/>
                <c:pt idx="0">
                  <c:v>1</c:v>
                </c:pt>
                <c:pt idx="1">
                  <c:v>1</c:v>
                </c:pt>
                <c:pt idx="2" formatCode="0.00">
                  <c:v>1</c:v>
                </c:pt>
                <c:pt idx="3" formatCode="0.00">
                  <c:v>0.95</c:v>
                </c:pt>
                <c:pt idx="4" formatCode="0.00">
                  <c:v>0.90697674418604646</c:v>
                </c:pt>
                <c:pt idx="5" formatCode="0.00">
                  <c:v>0.8666666666666667</c:v>
                </c:pt>
                <c:pt idx="6" formatCode="0.00">
                  <c:v>0.83333333333333337</c:v>
                </c:pt>
                <c:pt idx="7" formatCode="0.00">
                  <c:v>0.82</c:v>
                </c:pt>
                <c:pt idx="8" formatCode="0.00">
                  <c:v>0.78846153846153844</c:v>
                </c:pt>
                <c:pt idx="9" formatCode="0.00">
                  <c:v>0.74545454545454548</c:v>
                </c:pt>
              </c:numCache>
            </c:numRef>
          </c:val>
          <c:smooth val="0"/>
        </c:ser>
        <c:ser>
          <c:idx val="16"/>
          <c:order val="16"/>
          <c:tx>
            <c:strRef>
              <c:f>'4v6_yr'!$A$19</c:f>
              <c:strCache>
                <c:ptCount val="1"/>
                <c:pt idx="0">
                  <c:v>OPE</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'4v6_yr'!$B$19:$K$19</c:f>
              <c:numCache>
                <c:formatCode>General</c:formatCode>
                <c:ptCount val="10"/>
                <c:pt idx="0">
                  <c:v>1</c:v>
                </c:pt>
                <c:pt idx="1">
                  <c:v>1</c:v>
                </c:pt>
                <c:pt idx="2" formatCode="0.00">
                  <c:v>1</c:v>
                </c:pt>
                <c:pt idx="3" formatCode="0.00">
                  <c:v>0.95</c:v>
                </c:pt>
                <c:pt idx="4" formatCode="0.00">
                  <c:v>0.90697674418604646</c:v>
                </c:pt>
                <c:pt idx="5" formatCode="0.00">
                  <c:v>0.8666666666666667</c:v>
                </c:pt>
                <c:pt idx="6" formatCode="0.00">
                  <c:v>0.83333333333333337</c:v>
                </c:pt>
                <c:pt idx="7" formatCode="0.00">
                  <c:v>0.82</c:v>
                </c:pt>
                <c:pt idx="8" formatCode="0.00">
                  <c:v>0.78846153846153844</c:v>
                </c:pt>
                <c:pt idx="9" formatCode="0.00">
                  <c:v>0.74545454545454548</c:v>
                </c:pt>
              </c:numCache>
            </c:numRef>
          </c:val>
          <c:smooth val="0"/>
        </c:ser>
        <c:ser>
          <c:idx val="17"/>
          <c:order val="17"/>
          <c:tx>
            <c:strRef>
              <c:f>'4v6_yr'!$A$20</c:f>
              <c:strCache>
                <c:ptCount val="1"/>
                <c:pt idx="0">
                  <c:v>ROW</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'4v6_yr'!$B$20:$K$20</c:f>
              <c:numCache>
                <c:formatCode>General</c:formatCode>
                <c:ptCount val="10"/>
                <c:pt idx="0">
                  <c:v>1</c:v>
                </c:pt>
                <c:pt idx="1">
                  <c:v>1</c:v>
                </c:pt>
                <c:pt idx="2" formatCode="0.00">
                  <c:v>0.98809523809523814</c:v>
                </c:pt>
                <c:pt idx="3" formatCode="0.00">
                  <c:v>0.95979899497487431</c:v>
                </c:pt>
                <c:pt idx="4" formatCode="0.00">
                  <c:v>0.9224137931034484</c:v>
                </c:pt>
                <c:pt idx="5" formatCode="0.00">
                  <c:v>0.89179104477611937</c:v>
                </c:pt>
                <c:pt idx="6" formatCode="0.00">
                  <c:v>0.86046511627906974</c:v>
                </c:pt>
                <c:pt idx="7" formatCode="0.00">
                  <c:v>0.82634730538922152</c:v>
                </c:pt>
                <c:pt idx="8" formatCode="0.00">
                  <c:v>0.80381471389645787</c:v>
                </c:pt>
                <c:pt idx="9" formatCode="0.00">
                  <c:v>0.78109452736318419</c:v>
                </c:pt>
              </c:numCache>
            </c:numRef>
          </c:val>
          <c:smooth val="0"/>
        </c:ser>
        <c:ser>
          <c:idx val="18"/>
          <c:order val="18"/>
          <c:tx>
            <c:strRef>
              <c:f>'4v6_yr'!$A$21</c:f>
              <c:strCache>
                <c:ptCount val="1"/>
                <c:pt idx="0">
                  <c:v>BRD</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'4v6_yr'!$B$21:$K$21</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19"/>
          <c:order val="19"/>
          <c:tx>
            <c:strRef>
              <c:f>'4v6_yr'!$A$22</c:f>
              <c:strCache>
                <c:ptCount val="1"/>
                <c:pt idx="0">
                  <c:v>EU28</c:v>
                </c:pt>
              </c:strCache>
            </c:strRef>
          </c:tx>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'4v6_yr'!$B$22:$K$22</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20"/>
          <c:order val="20"/>
          <c:tx>
            <c:strRef>
              <c:f>'4v6_yr'!$A$23</c:f>
              <c:strCache>
                <c:ptCount val="1"/>
                <c:pt idx="0">
                  <c:v>World</c:v>
                </c:pt>
              </c:strCache>
            </c:strRef>
          </c:tx>
          <c:spPr>
            <a:ln>
              <a:solidFill>
                <a:schemeClr val="tx1"/>
              </a:solidFill>
            </a:ln>
          </c:spPr>
          <c:marker>
            <c:symbol val="none"/>
          </c:marker>
          <c:cat>
            <c:numRef>
              <c:f>'4v6_yr'!$B$2:$K$2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'4v6_yr'!$B$23:$K$23</c:f>
              <c:numCache>
                <c:formatCode>General</c:formatCode>
                <c:ptCount val="10"/>
                <c:pt idx="0">
                  <c:v>1</c:v>
                </c:pt>
                <c:pt idx="1">
                  <c:v>1</c:v>
                </c:pt>
                <c:pt idx="2" formatCode="0.00">
                  <c:v>1</c:v>
                </c:pt>
                <c:pt idx="3" formatCode="0.00">
                  <c:v>0.95</c:v>
                </c:pt>
                <c:pt idx="4" formatCode="0.00">
                  <c:v>0.90697674418604646</c:v>
                </c:pt>
                <c:pt idx="5" formatCode="0.00">
                  <c:v>0.8666666666666667</c:v>
                </c:pt>
                <c:pt idx="6" formatCode="0.00">
                  <c:v>0.83333333333333337</c:v>
                </c:pt>
                <c:pt idx="7" formatCode="0.00">
                  <c:v>0.82</c:v>
                </c:pt>
                <c:pt idx="8" formatCode="0.00">
                  <c:v>0.78846153846153844</c:v>
                </c:pt>
                <c:pt idx="9" formatCode="0.00">
                  <c:v>0.74545454545454548</c:v>
                </c:pt>
              </c:numCache>
            </c:numRef>
          </c:val>
          <c:smooth val="0"/>
        </c:ser>
        <c:dLbls>
          <c:showLegendKey val="0"/>
          <c:showVal val="0"/>
          <c:showCatName val="0"/>
          <c:showSerName val="0"/>
          <c:showPercent val="0"/>
          <c:showBubbleSize val="0"/>
        </c:dLbls>
        <c:marker val="1"/>
        <c:smooth val="0"/>
        <c:axId val="107253248"/>
        <c:axId val="107738176"/>
      </c:lineChart>
      <c:catAx>
        <c:axId val="107253248"/>
        <c:scaling>
          <c:orientation val="minMax"/>
        </c:scaling>
        <c:delete val="0"/>
        <c:axPos val="b"/>
        <c:numFmt formatCode="General" sourceLinked="1"/>
        <c:majorTickMark val="out"/>
        <c:minorTickMark val="none"/>
        <c:tickLblPos val="nextTo"/>
        <c:crossAx val="107738176"/>
        <c:crosses val="autoZero"/>
        <c:auto val="1"/>
        <c:lblAlgn val="ctr"/>
        <c:lblOffset val="100"/>
        <c:noMultiLvlLbl val="0"/>
      </c:catAx>
      <c:valAx>
        <c:axId val="107738176"/>
        <c:scaling>
          <c:orientation val="minMax"/>
        </c:scaling>
        <c:delete val="0"/>
        <c:axPos val="l"/>
        <c:majorGridlines/>
        <c:numFmt formatCode="General" sourceLinked="1"/>
        <c:majorTickMark val="out"/>
        <c:minorTickMark val="none"/>
        <c:tickLblPos val="nextTo"/>
        <c:crossAx val="107253248"/>
        <c:crosses val="autoZero"/>
        <c:crossBetween val="between"/>
      </c:valAx>
    </c:plotArea>
    <c:legend>
      <c:legendPos val="r"/>
      <c:layout>
        <c:manualLayout>
          <c:xMode val="edge"/>
          <c:yMode val="edge"/>
          <c:x val="0.84831425811550509"/>
          <c:y val="3.4910919263513397E-2"/>
          <c:w val="0.13681585340865848"/>
          <c:h val="0.89037687587500947"/>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'2v4_yr'!$A$3</c:f>
              <c:strCache>
                <c:ptCount val="1"/>
                <c:pt idx="0">
                  <c:v>AUT</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'2v4_yr'!$B$3:$K$3</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1"/>
          <c:order val="1"/>
          <c:tx>
            <c:strRef>
              <c:f>'2v4_yr'!$A$4</c:f>
              <c:strCache>
                <c:ptCount val="1"/>
                <c:pt idx="0">
                  <c:v>BAW</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'2v4_yr'!$B$4:$K$4</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2"/>
          <c:order val="2"/>
          <c:tx>
            <c:strRef>
              <c:f>'2v4_yr'!$A$5</c:f>
              <c:strCache>
                <c:ptCount val="1"/>
                <c:pt idx="0">
                  <c:v>DEU</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'2v4_yr'!$B$5:$K$5</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3"/>
          <c:order val="3"/>
          <c:tx>
            <c:strRef>
              <c:f>'2v4_yr'!$A$6</c:f>
              <c:strCache>
                <c:ptCount val="1"/>
                <c:pt idx="0">
                  <c:v>EUE</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'2v4_yr'!$B$6:$K$6</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4"/>
          <c:order val="4"/>
          <c:tx>
            <c:strRef>
              <c:f>'2v4_yr'!$A$7</c:f>
              <c:strCache>
                <c:ptCount val="1"/>
                <c:pt idx="0">
                  <c:v>EUN</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'2v4_yr'!$B$7:$K$7</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5"/>
          <c:order val="5"/>
          <c:tx>
            <c:strRef>
              <c:f>'2v4_yr'!$A$8</c:f>
              <c:strCache>
                <c:ptCount val="1"/>
                <c:pt idx="0">
                  <c:v>EUS</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'2v4_yr'!$B$8:$K$8</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6"/>
          <c:order val="6"/>
          <c:tx>
            <c:strRef>
              <c:f>'2v4_yr'!$A$9</c:f>
              <c:strCache>
                <c:ptCount val="1"/>
                <c:pt idx="0">
                  <c:v>FRA</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'2v4_yr'!$B$9:$K$9</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7"/>
          <c:order val="7"/>
          <c:tx>
            <c:strRef>
              <c:f>'2v4_yr'!$A$10</c:f>
              <c:strCache>
                <c:ptCount val="1"/>
                <c:pt idx="0">
                  <c:v>IND</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'2v4_yr'!$B$10:$K$10</c:f>
              <c:numCache>
                <c:formatCode>General</c:formatCode>
                <c:ptCount val="10"/>
                <c:pt idx="0">
                  <c:v>1</c:v>
                </c:pt>
                <c:pt idx="1">
                  <c:v>1</c:v>
                </c:pt>
                <c:pt idx="2" formatCode="0.00">
                  <c:v>0.98290598290598286</c:v>
                </c:pt>
                <c:pt idx="3" formatCode="0.00">
                  <c:v>0.90636704119850187</c:v>
                </c:pt>
                <c:pt idx="4" formatCode="0.00">
                  <c:v>0.76100628930817604</c:v>
                </c:pt>
                <c:pt idx="5" formatCode="0.00">
                  <c:v>0.64577656675749318</c:v>
                </c:pt>
                <c:pt idx="6" formatCode="0.00">
                  <c:v>0.52195121951219525</c:v>
                </c:pt>
                <c:pt idx="7" formatCode="0.00">
                  <c:v>0.43555555555555553</c:v>
                </c:pt>
                <c:pt idx="8" formatCode="0.00">
                  <c:v>0.38289205702647655</c:v>
                </c:pt>
                <c:pt idx="9" formatCode="0.00">
                  <c:v>0.34608030592734224</c:v>
                </c:pt>
              </c:numCache>
            </c:numRef>
          </c:val>
          <c:smooth val="0"/>
        </c:ser>
        <c:ser>
          <c:idx val="8"/>
          <c:order val="8"/>
          <c:tx>
            <c:strRef>
              <c:f>'2v4_yr'!$A$11</c:f>
              <c:strCache>
                <c:ptCount val="1"/>
                <c:pt idx="0">
                  <c:v>USA</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'2v4_yr'!$B$11:$K$11</c:f>
              <c:numCache>
                <c:formatCode>General</c:formatCode>
                <c:ptCount val="10"/>
                <c:pt idx="0">
                  <c:v>1</c:v>
                </c:pt>
                <c:pt idx="1">
                  <c:v>1</c:v>
                </c:pt>
                <c:pt idx="2" formatCode="0.00">
                  <c:v>0.98558558558558562</c:v>
                </c:pt>
                <c:pt idx="3" formatCode="0.00">
                  <c:v>0.9236363636363637</c:v>
                </c:pt>
                <c:pt idx="4" formatCode="0.00">
                  <c:v>0.80303030303030298</c:v>
                </c:pt>
                <c:pt idx="5" formatCode="0.00">
                  <c:v>0.65909090909090906</c:v>
                </c:pt>
                <c:pt idx="6" formatCode="0.00">
                  <c:v>0.54285714285714293</c:v>
                </c:pt>
                <c:pt idx="7" formatCode="0.00">
                  <c:v>0.43636363636363629</c:v>
                </c:pt>
                <c:pt idx="8" formatCode="0.00">
                  <c:v>0.30963302752293576</c:v>
                </c:pt>
                <c:pt idx="9" formatCode="0.00">
                  <c:v>0.25986078886310909</c:v>
                </c:pt>
              </c:numCache>
            </c:numRef>
          </c:val>
          <c:smooth val="0"/>
        </c:ser>
        <c:ser>
          <c:idx val="9"/>
          <c:order val="9"/>
          <c:tx>
            <c:strRef>
              <c:f>'2v4_yr'!$A$12</c:f>
              <c:strCache>
                <c:ptCount val="1"/>
                <c:pt idx="0">
                  <c:v>RUS</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'2v4_yr'!$B$12:$K$12</c:f>
              <c:numCache>
                <c:formatCode>General</c:formatCode>
                <c:ptCount val="10"/>
                <c:pt idx="0">
                  <c:v>1</c:v>
                </c:pt>
                <c:pt idx="1">
                  <c:v>1</c:v>
                </c:pt>
                <c:pt idx="2" formatCode="0.00">
                  <c:v>0.98333333333333328</c:v>
                </c:pt>
                <c:pt idx="3" formatCode="0.00">
                  <c:v>0.92045454545454553</c:v>
                </c:pt>
                <c:pt idx="4" formatCode="0.00">
                  <c:v>0.78333333333333321</c:v>
                </c:pt>
                <c:pt idx="5" formatCode="0.00">
                  <c:v>0.63428571428571434</c:v>
                </c:pt>
                <c:pt idx="6" formatCode="0.00">
                  <c:v>0.45142857142857146</c:v>
                </c:pt>
                <c:pt idx="7" formatCode="0.00">
                  <c:v>0.36470588235294116</c:v>
                </c:pt>
                <c:pt idx="8" formatCode="0.00">
                  <c:v>0.29761904761904762</c:v>
                </c:pt>
                <c:pt idx="9" formatCode="0.00">
                  <c:v>0.26249999999999996</c:v>
                </c:pt>
              </c:numCache>
            </c:numRef>
          </c:val>
          <c:smooth val="0"/>
        </c:ser>
        <c:ser>
          <c:idx val="10"/>
          <c:order val="10"/>
          <c:tx>
            <c:strRef>
              <c:f>'2v4_yr'!$A$13</c:f>
              <c:strCache>
                <c:ptCount val="1"/>
                <c:pt idx="0">
                  <c:v>SWZ</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'2v4_yr'!$B$13:$K$13</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11"/>
          <c:order val="11"/>
          <c:tx>
            <c:strRef>
              <c:f>'2v4_yr'!$A$14</c:f>
              <c:strCache>
                <c:ptCount val="1"/>
                <c:pt idx="0">
                  <c:v>OEC</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'2v4_yr'!$B$14:$K$14</c:f>
              <c:numCache>
                <c:formatCode>General</c:formatCode>
                <c:ptCount val="10"/>
                <c:pt idx="0">
                  <c:v>1</c:v>
                </c:pt>
                <c:pt idx="1">
                  <c:v>1</c:v>
                </c:pt>
                <c:pt idx="2" formatCode="0.00">
                  <c:v>0.98558558558558562</c:v>
                </c:pt>
                <c:pt idx="3" formatCode="0.00">
                  <c:v>0.9236363636363637</c:v>
                </c:pt>
                <c:pt idx="4" formatCode="0.00">
                  <c:v>0.80303030303030298</c:v>
                </c:pt>
                <c:pt idx="5" formatCode="0.00">
                  <c:v>0.65909090909090906</c:v>
                </c:pt>
                <c:pt idx="6" formatCode="0.00">
                  <c:v>0.54285714285714293</c:v>
                </c:pt>
                <c:pt idx="7" formatCode="0.00">
                  <c:v>0.43636363636363629</c:v>
                </c:pt>
                <c:pt idx="8" formatCode="0.00">
                  <c:v>0.30963302752293576</c:v>
                </c:pt>
                <c:pt idx="9" formatCode="0.00">
                  <c:v>0.25986078886310909</c:v>
                </c:pt>
              </c:numCache>
            </c:numRef>
          </c:val>
          <c:smooth val="0"/>
        </c:ser>
        <c:ser>
          <c:idx val="12"/>
          <c:order val="12"/>
          <c:tx>
            <c:strRef>
              <c:f>'2v4_yr'!$A$15</c:f>
              <c:strCache>
                <c:ptCount val="1"/>
                <c:pt idx="0">
                  <c:v>BRZ</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'2v4_yr'!$B$15:$K$15</c:f>
              <c:numCache>
                <c:formatCode>General</c:formatCode>
                <c:ptCount val="10"/>
                <c:pt idx="0">
                  <c:v>1</c:v>
                </c:pt>
                <c:pt idx="1">
                  <c:v>1</c:v>
                </c:pt>
                <c:pt idx="2" formatCode="0.00">
                  <c:v>0.92857142857142849</c:v>
                </c:pt>
                <c:pt idx="3" formatCode="0.00">
                  <c:v>0.83606557377049184</c:v>
                </c:pt>
                <c:pt idx="4" formatCode="0.00">
                  <c:v>0.765625</c:v>
                </c:pt>
                <c:pt idx="5" formatCode="0.00">
                  <c:v>0.69230769230769229</c:v>
                </c:pt>
                <c:pt idx="6" formatCode="0.00">
                  <c:v>0.61194029850746257</c:v>
                </c:pt>
                <c:pt idx="7" formatCode="0.00">
                  <c:v>0.56521739130434789</c:v>
                </c:pt>
                <c:pt idx="8" formatCode="0.00">
                  <c:v>0.52857142857142858</c:v>
                </c:pt>
                <c:pt idx="9" formatCode="0.00">
                  <c:v>0.4861111111111111</c:v>
                </c:pt>
              </c:numCache>
            </c:numRef>
          </c:val>
          <c:smooth val="0"/>
        </c:ser>
        <c:ser>
          <c:idx val="13"/>
          <c:order val="13"/>
          <c:tx>
            <c:strRef>
              <c:f>'2v4_yr'!$A$16</c:f>
              <c:strCache>
                <c:ptCount val="1"/>
                <c:pt idx="0">
                  <c:v>CHI</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'2v4_yr'!$B$16:$K$16</c:f>
              <c:numCache>
                <c:formatCode>General</c:formatCode>
                <c:ptCount val="10"/>
                <c:pt idx="0">
                  <c:v>1</c:v>
                </c:pt>
                <c:pt idx="1">
                  <c:v>1</c:v>
                </c:pt>
                <c:pt idx="2" formatCode="0.00">
                  <c:v>1</c:v>
                </c:pt>
                <c:pt idx="3" formatCode="0.00">
                  <c:v>1</c:v>
                </c:pt>
                <c:pt idx="4" formatCode="0.00">
                  <c:v>0.83333333333333337</c:v>
                </c:pt>
                <c:pt idx="5" formatCode="0.00">
                  <c:v>0.7533333333333333</c:v>
                </c:pt>
                <c:pt idx="6" formatCode="0.00">
                  <c:v>0.61916666666666664</c:v>
                </c:pt>
                <c:pt idx="7" formatCode="0.00">
                  <c:v>0.49</c:v>
                </c:pt>
                <c:pt idx="8" formatCode="0.00">
                  <c:v>0.45272727272727276</c:v>
                </c:pt>
                <c:pt idx="9" formatCode="0.00">
                  <c:v>0.43600000000000005</c:v>
                </c:pt>
              </c:numCache>
            </c:numRef>
          </c:val>
          <c:smooth val="0"/>
        </c:ser>
        <c:ser>
          <c:idx val="14"/>
          <c:order val="14"/>
          <c:tx>
            <c:strRef>
              <c:f>'2v4_yr'!$A$17</c:f>
              <c:strCache>
                <c:ptCount val="1"/>
                <c:pt idx="0">
                  <c:v>RSA</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'2v4_yr'!$B$17:$K$17</c:f>
              <c:numCache>
                <c:formatCode>General</c:formatCode>
                <c:ptCount val="10"/>
                <c:pt idx="0">
                  <c:v>1</c:v>
                </c:pt>
                <c:pt idx="1">
                  <c:v>1</c:v>
                </c:pt>
                <c:pt idx="2" formatCode="0.00">
                  <c:v>0.97916666666666663</c:v>
                </c:pt>
                <c:pt idx="3" formatCode="0.00">
                  <c:v>0.94</c:v>
                </c:pt>
                <c:pt idx="4" formatCode="0.00">
                  <c:v>0.84</c:v>
                </c:pt>
                <c:pt idx="5" formatCode="0.00">
                  <c:v>0.64</c:v>
                </c:pt>
                <c:pt idx="6" formatCode="0.00">
                  <c:v>0.42</c:v>
                </c:pt>
                <c:pt idx="7" formatCode="0.00">
                  <c:v>0.28000000000000003</c:v>
                </c:pt>
                <c:pt idx="8" formatCode="0.00">
                  <c:v>0.23529411764705882</c:v>
                </c:pt>
                <c:pt idx="9" formatCode="0.00">
                  <c:v>0.19230769230769232</c:v>
                </c:pt>
              </c:numCache>
            </c:numRef>
          </c:val>
          <c:smooth val="0"/>
        </c:ser>
        <c:ser>
          <c:idx val="15"/>
          <c:order val="15"/>
          <c:tx>
            <c:strRef>
              <c:f>'2v4_yr'!$A$18</c:f>
              <c:strCache>
                <c:ptCount val="1"/>
                <c:pt idx="0">
                  <c:v>ARB</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'2v4_yr'!$B$18:$K$18</c:f>
              <c:numCache>
                <c:formatCode>General</c:formatCode>
                <c:ptCount val="10"/>
                <c:pt idx="0">
                  <c:v>1</c:v>
                </c:pt>
                <c:pt idx="1">
                  <c:v>1</c:v>
                </c:pt>
                <c:pt idx="2" formatCode="0.00">
                  <c:v>0.97222222222222221</c:v>
                </c:pt>
                <c:pt idx="3" formatCode="0.00">
                  <c:v>0.92105263157894735</c:v>
                </c:pt>
                <c:pt idx="4" formatCode="0.00">
                  <c:v>0.82051282051282048</c:v>
                </c:pt>
                <c:pt idx="5" formatCode="0.00">
                  <c:v>0.71794871794871795</c:v>
                </c:pt>
                <c:pt idx="6" formatCode="0.00">
                  <c:v>0.57499999999999996</c:v>
                </c:pt>
                <c:pt idx="7" formatCode="0.00">
                  <c:v>0.48780487804878048</c:v>
                </c:pt>
                <c:pt idx="8" formatCode="0.00">
                  <c:v>0.41463414634146339</c:v>
                </c:pt>
                <c:pt idx="9" formatCode="0.00">
                  <c:v>0.36585365853658536</c:v>
                </c:pt>
              </c:numCache>
            </c:numRef>
          </c:val>
          <c:smooth val="0"/>
        </c:ser>
        <c:ser>
          <c:idx val="16"/>
          <c:order val="16"/>
          <c:tx>
            <c:strRef>
              <c:f>'2v4_yr'!$A$19</c:f>
              <c:strCache>
                <c:ptCount val="1"/>
                <c:pt idx="0">
                  <c:v>OPE</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'2v4_yr'!$B$19:$K$19</c:f>
              <c:numCache>
                <c:formatCode>General</c:formatCode>
                <c:ptCount val="10"/>
                <c:pt idx="0">
                  <c:v>1</c:v>
                </c:pt>
                <c:pt idx="1">
                  <c:v>1</c:v>
                </c:pt>
                <c:pt idx="2" formatCode="0.00">
                  <c:v>0.97222222222222221</c:v>
                </c:pt>
                <c:pt idx="3" formatCode="0.00">
                  <c:v>0.92105263157894735</c:v>
                </c:pt>
                <c:pt idx="4" formatCode="0.00">
                  <c:v>0.82051282051282048</c:v>
                </c:pt>
                <c:pt idx="5" formatCode="0.00">
                  <c:v>0.71794871794871795</c:v>
                </c:pt>
                <c:pt idx="6" formatCode="0.00">
                  <c:v>0.57499999999999996</c:v>
                </c:pt>
                <c:pt idx="7" formatCode="0.00">
                  <c:v>0.48780487804878048</c:v>
                </c:pt>
                <c:pt idx="8" formatCode="0.00">
                  <c:v>0.41463414634146339</c:v>
                </c:pt>
                <c:pt idx="9" formatCode="0.00">
                  <c:v>0.36585365853658536</c:v>
                </c:pt>
              </c:numCache>
            </c:numRef>
          </c:val>
          <c:smooth val="0"/>
        </c:ser>
        <c:ser>
          <c:idx val="17"/>
          <c:order val="17"/>
          <c:tx>
            <c:strRef>
              <c:f>'2v4_yr'!$A$20</c:f>
              <c:strCache>
                <c:ptCount val="1"/>
                <c:pt idx="0">
                  <c:v>ROW</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'2v4_yr'!$B$20:$K$20</c:f>
              <c:numCache>
                <c:formatCode>General</c:formatCode>
                <c:ptCount val="10"/>
                <c:pt idx="0">
                  <c:v>1</c:v>
                </c:pt>
                <c:pt idx="1">
                  <c:v>1</c:v>
                </c:pt>
                <c:pt idx="2" formatCode="0.00">
                  <c:v>0.98795180722891562</c:v>
                </c:pt>
                <c:pt idx="3" formatCode="0.00">
                  <c:v>0.89528795811518325</c:v>
                </c:pt>
                <c:pt idx="4" formatCode="0.00">
                  <c:v>0.79906542056074759</c:v>
                </c:pt>
                <c:pt idx="5" formatCode="0.00">
                  <c:v>0.69037656903765687</c:v>
                </c:pt>
                <c:pt idx="6" formatCode="0.00">
                  <c:v>0.59845559845559848</c:v>
                </c:pt>
                <c:pt idx="7" formatCode="0.00">
                  <c:v>0.49275362318840588</c:v>
                </c:pt>
                <c:pt idx="8" formatCode="0.00">
                  <c:v>0.42372881355932202</c:v>
                </c:pt>
                <c:pt idx="9" formatCode="0.00">
                  <c:v>0.35350318471337583</c:v>
                </c:pt>
              </c:numCache>
            </c:numRef>
          </c:val>
          <c:smooth val="0"/>
        </c:ser>
        <c:ser>
          <c:idx val="18"/>
          <c:order val="18"/>
          <c:tx>
            <c:strRef>
              <c:f>'2v4_yr'!$A$21</c:f>
              <c:strCache>
                <c:ptCount val="1"/>
                <c:pt idx="0">
                  <c:v>BRD</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'2v4_yr'!$B$21:$K$21</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19"/>
          <c:order val="19"/>
          <c:tx>
            <c:strRef>
              <c:f>'2v4_yr'!$A$22</c:f>
              <c:strCache>
                <c:ptCount val="1"/>
                <c:pt idx="0">
                  <c:v>EU28</c:v>
                </c:pt>
              </c:strCache>
            </c:strRef>
          </c:tx>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'2v4_yr'!$B$22:$K$22</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20"/>
          <c:order val="20"/>
          <c:tx>
            <c:strRef>
              <c:f>'2v4_yr'!$A$23</c:f>
              <c:strCache>
                <c:ptCount val="1"/>
                <c:pt idx="0">
                  <c:v>World</c:v>
                </c:pt>
              </c:strCache>
            </c:strRef>
          </c:tx>
          <c:spPr>
            <a:ln>
              <a:solidFill>
                <a:schemeClr val="tx1"/>
              </a:solidFill>
            </a:ln>
          </c:spPr>
          <c:marker>
            <c:symbol val="none"/>
          </c:marker>
          <c:cat>
            <c:numRef>
              <c:f>'2v4_yr'!$B$2:$K$2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'2v4_yr'!$B$23:$K$23</c:f>
              <c:numCache>
                <c:formatCode>General</c:formatCode>
                <c:ptCount val="10"/>
                <c:pt idx="0">
                  <c:v>1</c:v>
                </c:pt>
                <c:pt idx="1">
                  <c:v>1</c:v>
                </c:pt>
                <c:pt idx="2" formatCode="0.00">
                  <c:v>0.97222222222222221</c:v>
                </c:pt>
                <c:pt idx="3" formatCode="0.00">
                  <c:v>0.92105263157894735</c:v>
                </c:pt>
                <c:pt idx="4" formatCode="0.00">
                  <c:v>0.82051282051282048</c:v>
                </c:pt>
                <c:pt idx="5" formatCode="0.00">
                  <c:v>0.71794871794871795</c:v>
                </c:pt>
                <c:pt idx="6" formatCode="0.00">
                  <c:v>0.57499999999999996</c:v>
                </c:pt>
                <c:pt idx="7" formatCode="0.00">
                  <c:v>0.48780487804878048</c:v>
                </c:pt>
                <c:pt idx="8" formatCode="0.00">
                  <c:v>0.41463414634146339</c:v>
                </c:pt>
                <c:pt idx="9" formatCode="0.00">
                  <c:v>0.36585365853658536</c:v>
                </c:pt>
              </c:numCache>
            </c:numRef>
          </c:val>
          <c:smooth val="0"/>
        </c:ser>
        <c:dLbls>
          <c:showLegendKey val="0"/>
          <c:showVal val="0"/>
          <c:showCatName val="0"/>
          <c:showSerName val="0"/>
          <c:showPercent val="0"/>
          <c:showBubbleSize val="0"/>
        </c:dLbls>
        <c:marker val="1"/>
        <c:smooth val="0"/>
        <c:axId val="107776512"/>
        <c:axId val="108520576"/>
      </c:lineChart>
      <c:catAx>
        <c:axId val="107776512"/>
        <c:scaling>
          <c:orientation val="minMax"/>
        </c:scaling>
        <c:delete val="0"/>
        <c:axPos val="b"/>
        <c:numFmt formatCode="General" sourceLinked="1"/>
        <c:majorTickMark val="out"/>
        <c:minorTickMark val="none"/>
        <c:tickLblPos val="nextTo"/>
        <c:crossAx val="108520576"/>
        <c:crosses val="autoZero"/>
        <c:auto val="1"/>
        <c:lblAlgn val="ctr"/>
        <c:lblOffset val="100"/>
        <c:noMultiLvlLbl val="0"/>
      </c:catAx>
      <c:valAx>
        <c:axId val="108520576"/>
        <c:scaling>
          <c:orientation val="minMax"/>
        </c:scaling>
        <c:delete val="0"/>
        <c:axPos val="l"/>
        <c:majorGridlines/>
        <c:numFmt formatCode="General" sourceLinked="1"/>
        <c:majorTickMark val="out"/>
        <c:minorTickMark val="none"/>
        <c:tickLblPos val="nextTo"/>
        <c:crossAx val="107776512"/>
        <c:crosses val="autoZero"/>
        <c:crossBetween val="between"/>
      </c:valAx>
    </c:plotArea>
    <c:legend>
      <c:legendPos val="r"/>
      <c:layout>
        <c:manualLayout>
          <c:xMode val="edge"/>
          <c:yMode val="edge"/>
          <c:x val="0.84831425811550509"/>
          <c:y val="9.5830097305896755E-3"/>
          <c:w val="0.13681585340865848"/>
          <c:h val="0.91570478540793321"/>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CO2_data_2v6!$A$4</c:f>
              <c:strCache>
                <c:ptCount val="1"/>
                <c:pt idx="0">
                  <c:v>BAW</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CO2_data_2v6!$B$4:$K$4</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1"/>
          <c:order val="1"/>
          <c:tx>
            <c:strRef>
              <c:f>CO2_data_2v6!$A$5</c:f>
              <c:strCache>
                <c:ptCount val="1"/>
                <c:pt idx="0">
                  <c:v>DEU</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CO2_data_2v6!$B$5:$K$5</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2"/>
          <c:order val="2"/>
          <c:tx>
            <c:strRef>
              <c:f>CO2_data_2v6!$A$9</c:f>
              <c:strCache>
                <c:ptCount val="1"/>
                <c:pt idx="0">
                  <c:v>FRA</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CO2_data_2v6!$B$9:$K$9</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3"/>
          <c:order val="3"/>
          <c:tx>
            <c:strRef>
              <c:f>CO2_data_2v6!$A$3</c:f>
              <c:strCache>
                <c:ptCount val="1"/>
                <c:pt idx="0">
                  <c:v>AUT</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CO2_data_2v6!$B$3:$K$3</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4"/>
          <c:order val="4"/>
          <c:tx>
            <c:strRef>
              <c:f>CO2_data_2v6!$A$6</c:f>
              <c:strCache>
                <c:ptCount val="1"/>
                <c:pt idx="0">
                  <c:v>EUE</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CO2_data_2v6!$B$6:$K$6</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5"/>
          <c:order val="5"/>
          <c:tx>
            <c:strRef>
              <c:f>CO2_data_2v6!$A$7</c:f>
              <c:strCache>
                <c:ptCount val="1"/>
                <c:pt idx="0">
                  <c:v>EUN</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CO2_data_2v6!$B$7:$K$7</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6"/>
          <c:order val="6"/>
          <c:tx>
            <c:strRef>
              <c:f>CO2_data_2v6!$A$8</c:f>
              <c:strCache>
                <c:ptCount val="1"/>
                <c:pt idx="0">
                  <c:v>EUS</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CO2_data_2v6!$B$8:$K$8</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7"/>
          <c:order val="7"/>
          <c:tx>
            <c:strRef>
              <c:f>CO2_data_2v6!$A$13</c:f>
              <c:strCache>
                <c:ptCount val="1"/>
                <c:pt idx="0">
                  <c:v>SWZ</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CO2_data_2v6!$B$13:$K$13</c:f>
              <c:numCache>
                <c:formatCode>General</c:formatCode>
                <c:ptCount val="10"/>
                <c:pt idx="0">
                  <c:v>1</c:v>
                </c:pt>
                <c:pt idx="1">
                  <c:v>1</c:v>
                </c:pt>
                <c:pt idx="2" formatCode="0.00">
                  <c:v>0.98714652956298199</c:v>
                </c:pt>
                <c:pt idx="3" formatCode="0.00">
                  <c:v>0.9</c:v>
                </c:pt>
                <c:pt idx="4" formatCode="0.00">
                  <c:v>0.75066312997347484</c:v>
                </c:pt>
                <c:pt idx="5" formatCode="0.00">
                  <c:v>0.61930294906166217</c:v>
                </c:pt>
                <c:pt idx="6" formatCode="0.00">
                  <c:v>0.50406504065040658</c:v>
                </c:pt>
                <c:pt idx="7" formatCode="0.00">
                  <c:v>0.4390243902439025</c:v>
                </c:pt>
                <c:pt idx="8" formatCode="0.00">
                  <c:v>0.38315217391304346</c:v>
                </c:pt>
                <c:pt idx="9" formatCode="0.00">
                  <c:v>0.34340659340659341</c:v>
                </c:pt>
              </c:numCache>
            </c:numRef>
          </c:val>
          <c:smooth val="0"/>
        </c:ser>
        <c:ser>
          <c:idx val="8"/>
          <c:order val="8"/>
          <c:tx>
            <c:strRef>
              <c:f>CO2_data_2v6!$A$11</c:f>
              <c:strCache>
                <c:ptCount val="1"/>
                <c:pt idx="0">
                  <c:v>USA</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CO2_data_2v6!$B$11:$K$11</c:f>
              <c:numCache>
                <c:formatCode>General</c:formatCode>
                <c:ptCount val="10"/>
                <c:pt idx="0">
                  <c:v>1</c:v>
                </c:pt>
                <c:pt idx="1">
                  <c:v>1</c:v>
                </c:pt>
                <c:pt idx="2" formatCode="0.00">
                  <c:v>0.97330960854092519</c:v>
                </c:pt>
                <c:pt idx="3" formatCode="0.00">
                  <c:v>0.8683760683760684</c:v>
                </c:pt>
                <c:pt idx="4" formatCode="0.00">
                  <c:v>0.72977624784853712</c:v>
                </c:pt>
                <c:pt idx="5" formatCode="0.00">
                  <c:v>0.55769230769230771</c:v>
                </c:pt>
                <c:pt idx="6" formatCode="0.00">
                  <c:v>0.42659758203799658</c:v>
                </c:pt>
                <c:pt idx="7" formatCode="0.00">
                  <c:v>0.3270868824531516</c:v>
                </c:pt>
                <c:pt idx="8" formatCode="0.00">
                  <c:v>0.22651006711409397</c:v>
                </c:pt>
                <c:pt idx="9" formatCode="0.00">
                  <c:v>0.18451400329489293</c:v>
                </c:pt>
              </c:numCache>
            </c:numRef>
          </c:val>
          <c:smooth val="0"/>
        </c:ser>
        <c:ser>
          <c:idx val="9"/>
          <c:order val="9"/>
          <c:tx>
            <c:strRef>
              <c:f>CO2_data_2v6!$A$14</c:f>
              <c:strCache>
                <c:ptCount val="1"/>
                <c:pt idx="0">
                  <c:v>OEC</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CO2_data_2v6!$B$14:$K$14</c:f>
              <c:numCache>
                <c:formatCode>General</c:formatCode>
                <c:ptCount val="10"/>
                <c:pt idx="0">
                  <c:v>1</c:v>
                </c:pt>
                <c:pt idx="1">
                  <c:v>1</c:v>
                </c:pt>
                <c:pt idx="2" formatCode="0.00">
                  <c:v>0.97330960854092519</c:v>
                </c:pt>
                <c:pt idx="3" formatCode="0.00">
                  <c:v>0.8683760683760684</c:v>
                </c:pt>
                <c:pt idx="4" formatCode="0.00">
                  <c:v>0.72977624784853712</c:v>
                </c:pt>
                <c:pt idx="5" formatCode="0.00">
                  <c:v>0.55769230769230771</c:v>
                </c:pt>
                <c:pt idx="6" formatCode="0.00">
                  <c:v>0.42659758203799658</c:v>
                </c:pt>
                <c:pt idx="7" formatCode="0.00">
                  <c:v>0.3270868824531516</c:v>
                </c:pt>
                <c:pt idx="8" formatCode="0.00">
                  <c:v>0.22651006711409397</c:v>
                </c:pt>
                <c:pt idx="9" formatCode="0.00">
                  <c:v>0.18451400329489293</c:v>
                </c:pt>
              </c:numCache>
            </c:numRef>
          </c:val>
          <c:smooth val="0"/>
        </c:ser>
        <c:ser>
          <c:idx val="10"/>
          <c:order val="10"/>
          <c:tx>
            <c:strRef>
              <c:f>CO2_data_2v6!$A$15</c:f>
              <c:strCache>
                <c:ptCount val="1"/>
                <c:pt idx="0">
                  <c:v>BRZ</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CO2_data_2v6!$B$15:$K$15</c:f>
              <c:numCache>
                <c:formatCode>General</c:formatCode>
                <c:ptCount val="10"/>
                <c:pt idx="0">
                  <c:v>1</c:v>
                </c:pt>
                <c:pt idx="1">
                  <c:v>1</c:v>
                </c:pt>
                <c:pt idx="2" formatCode="0.00">
                  <c:v>0.92857142857142849</c:v>
                </c:pt>
                <c:pt idx="3" formatCode="0.00">
                  <c:v>0.83606557377049184</c:v>
                </c:pt>
                <c:pt idx="4" formatCode="0.00">
                  <c:v>0.73134328358208944</c:v>
                </c:pt>
                <c:pt idx="5" formatCode="0.00">
                  <c:v>0.65217391304347838</c:v>
                </c:pt>
                <c:pt idx="6" formatCode="0.00">
                  <c:v>0.53947368421052633</c:v>
                </c:pt>
                <c:pt idx="7" formatCode="0.00">
                  <c:v>0.48749999999999999</c:v>
                </c:pt>
                <c:pt idx="8" formatCode="0.00">
                  <c:v>0.43529411764705883</c:v>
                </c:pt>
                <c:pt idx="9" formatCode="0.00">
                  <c:v>0.38888888888888884</c:v>
                </c:pt>
              </c:numCache>
            </c:numRef>
          </c:val>
          <c:smooth val="0"/>
        </c:ser>
        <c:ser>
          <c:idx val="11"/>
          <c:order val="11"/>
          <c:tx>
            <c:strRef>
              <c:f>CO2_data_2v6!$A$12</c:f>
              <c:strCache>
                <c:ptCount val="1"/>
                <c:pt idx="0">
                  <c:v>RUS</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CO2_data_2v6!$B$12:$K$12</c:f>
              <c:numCache>
                <c:formatCode>General</c:formatCode>
                <c:ptCount val="10"/>
                <c:pt idx="0">
                  <c:v>1</c:v>
                </c:pt>
                <c:pt idx="1">
                  <c:v>1</c:v>
                </c:pt>
                <c:pt idx="2" formatCode="0.00">
                  <c:v>0.95675675675675675</c:v>
                </c:pt>
                <c:pt idx="3" formatCode="0.00">
                  <c:v>0.85263157894736852</c:v>
                </c:pt>
                <c:pt idx="4" formatCode="0.00">
                  <c:v>0.72307692307692306</c:v>
                </c:pt>
                <c:pt idx="5" formatCode="0.00">
                  <c:v>0.57216494845360832</c:v>
                </c:pt>
                <c:pt idx="6" formatCode="0.00">
                  <c:v>0.40101522842639598</c:v>
                </c:pt>
                <c:pt idx="7" formatCode="0.00">
                  <c:v>0.31794871794871793</c:v>
                </c:pt>
                <c:pt idx="8" formatCode="0.00">
                  <c:v>0.25380710659898476</c:v>
                </c:pt>
                <c:pt idx="9" formatCode="0.00">
                  <c:v>0.21538461538461537</c:v>
                </c:pt>
              </c:numCache>
            </c:numRef>
          </c:val>
          <c:smooth val="0"/>
        </c:ser>
        <c:ser>
          <c:idx val="12"/>
          <c:order val="12"/>
          <c:tx>
            <c:strRef>
              <c:f>CO2_data_2v6!$A$10</c:f>
              <c:strCache>
                <c:ptCount val="1"/>
                <c:pt idx="0">
                  <c:v>IND</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CO2_data_2v6!$B$10:$K$10</c:f>
              <c:numCache>
                <c:formatCode>General</c:formatCode>
                <c:ptCount val="10"/>
                <c:pt idx="0">
                  <c:v>1</c:v>
                </c:pt>
                <c:pt idx="1">
                  <c:v>1</c:v>
                </c:pt>
                <c:pt idx="2" formatCode="0.00">
                  <c:v>0.97872340425531901</c:v>
                </c:pt>
                <c:pt idx="3" formatCode="0.00">
                  <c:v>0.84320557491289194</c:v>
                </c:pt>
                <c:pt idx="4" formatCode="0.00">
                  <c:v>0.67222222222222217</c:v>
                </c:pt>
                <c:pt idx="5" formatCode="0.00">
                  <c:v>0.55116279069767449</c:v>
                </c:pt>
                <c:pt idx="6" formatCode="0.00">
                  <c:v>0.4331983805668016</c:v>
                </c:pt>
                <c:pt idx="7" formatCode="0.00">
                  <c:v>0.35315315315315315</c:v>
                </c:pt>
                <c:pt idx="8" formatCode="0.00">
                  <c:v>0.30618892508143325</c:v>
                </c:pt>
                <c:pt idx="9" formatCode="0.00">
                  <c:v>0.27095808383233533</c:v>
                </c:pt>
              </c:numCache>
            </c:numRef>
          </c:val>
          <c:smooth val="0"/>
        </c:ser>
        <c:ser>
          <c:idx val="13"/>
          <c:order val="13"/>
          <c:tx>
            <c:strRef>
              <c:f>CO2_data_2v6!$A$16</c:f>
              <c:strCache>
                <c:ptCount val="1"/>
                <c:pt idx="0">
                  <c:v>CHI</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CO2_data_2v6!$B$16:$K$16</c:f>
              <c:numCache>
                <c:formatCode>General</c:formatCode>
                <c:ptCount val="10"/>
                <c:pt idx="0">
                  <c:v>1</c:v>
                </c:pt>
                <c:pt idx="1">
                  <c:v>1</c:v>
                </c:pt>
                <c:pt idx="2" formatCode="0.00">
                  <c:v>1</c:v>
                </c:pt>
                <c:pt idx="3" formatCode="0.00">
                  <c:v>0.91666666666666663</c:v>
                </c:pt>
                <c:pt idx="4" formatCode="0.00">
                  <c:v>0.76923076923076927</c:v>
                </c:pt>
                <c:pt idx="5" formatCode="0.00">
                  <c:v>0.64571428571428569</c:v>
                </c:pt>
                <c:pt idx="6" formatCode="0.00">
                  <c:v>0.49533333333333329</c:v>
                </c:pt>
                <c:pt idx="7" formatCode="0.00">
                  <c:v>0.39200000000000002</c:v>
                </c:pt>
                <c:pt idx="8" formatCode="0.00">
                  <c:v>0.31125000000000003</c:v>
                </c:pt>
                <c:pt idx="9" formatCode="0.00">
                  <c:v>0.27250000000000002</c:v>
                </c:pt>
              </c:numCache>
            </c:numRef>
          </c:val>
          <c:smooth val="0"/>
        </c:ser>
        <c:ser>
          <c:idx val="14"/>
          <c:order val="14"/>
          <c:tx>
            <c:strRef>
              <c:f>CO2_data_2v6!$A$17</c:f>
              <c:strCache>
                <c:ptCount val="1"/>
                <c:pt idx="0">
                  <c:v>RSA</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CO2_data_2v6!$B$17:$K$17</c:f>
              <c:numCache>
                <c:formatCode>General</c:formatCode>
                <c:ptCount val="10"/>
                <c:pt idx="0">
                  <c:v>1</c:v>
                </c:pt>
                <c:pt idx="1">
                  <c:v>1</c:v>
                </c:pt>
                <c:pt idx="2" formatCode="0.00">
                  <c:v>0.97916666666666663</c:v>
                </c:pt>
                <c:pt idx="3" formatCode="0.00">
                  <c:v>0.90384615384615374</c:v>
                </c:pt>
                <c:pt idx="4" formatCode="0.00">
                  <c:v>0.74999999999999989</c:v>
                </c:pt>
                <c:pt idx="5" formatCode="0.00">
                  <c:v>0.53333333333333333</c:v>
                </c:pt>
                <c:pt idx="6" formatCode="0.00">
                  <c:v>0.33333333333333331</c:v>
                </c:pt>
                <c:pt idx="7" formatCode="0.00">
                  <c:v>0.21212121212121213</c:v>
                </c:pt>
                <c:pt idx="8" formatCode="0.00">
                  <c:v>0.17142857142857143</c:v>
                </c:pt>
                <c:pt idx="9" formatCode="0.00">
                  <c:v>0.13513513513513514</c:v>
                </c:pt>
              </c:numCache>
            </c:numRef>
          </c:val>
          <c:smooth val="0"/>
        </c:ser>
        <c:ser>
          <c:idx val="15"/>
          <c:order val="15"/>
          <c:tx>
            <c:strRef>
              <c:f>CO2_data_2v6!$A$19</c:f>
              <c:strCache>
                <c:ptCount val="1"/>
                <c:pt idx="0">
                  <c:v>OPE</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CO2_data_2v6!$B$19:$K$19</c:f>
              <c:numCache>
                <c:formatCode>General</c:formatCode>
                <c:ptCount val="10"/>
                <c:pt idx="0">
                  <c:v>1</c:v>
                </c:pt>
                <c:pt idx="1">
                  <c:v>1</c:v>
                </c:pt>
                <c:pt idx="2" formatCode="0.00">
                  <c:v>0.97222222222222221</c:v>
                </c:pt>
                <c:pt idx="3" formatCode="0.00">
                  <c:v>0.875</c:v>
                </c:pt>
                <c:pt idx="4" formatCode="0.00">
                  <c:v>0.7441860465116279</c:v>
                </c:pt>
                <c:pt idx="5" formatCode="0.00">
                  <c:v>0.62222222222222223</c:v>
                </c:pt>
                <c:pt idx="6" formatCode="0.00">
                  <c:v>0.47916666666666669</c:v>
                </c:pt>
                <c:pt idx="7" formatCode="0.00">
                  <c:v>0.4</c:v>
                </c:pt>
                <c:pt idx="8" formatCode="0.00">
                  <c:v>0.32692307692307693</c:v>
                </c:pt>
                <c:pt idx="9" formatCode="0.00">
                  <c:v>0.27272727272727271</c:v>
                </c:pt>
              </c:numCache>
            </c:numRef>
          </c:val>
          <c:smooth val="0"/>
        </c:ser>
        <c:ser>
          <c:idx val="16"/>
          <c:order val="16"/>
          <c:tx>
            <c:strRef>
              <c:f>CO2_data_2v6!$A$18</c:f>
              <c:strCache>
                <c:ptCount val="1"/>
                <c:pt idx="0">
                  <c:v>ARB</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CO2_data_2v6!$B$18:$K$18</c:f>
              <c:numCache>
                <c:formatCode>General</c:formatCode>
                <c:ptCount val="10"/>
                <c:pt idx="0">
                  <c:v>1</c:v>
                </c:pt>
                <c:pt idx="1">
                  <c:v>1</c:v>
                </c:pt>
                <c:pt idx="2" formatCode="0.00">
                  <c:v>0.97222222222222221</c:v>
                </c:pt>
                <c:pt idx="3" formatCode="0.00">
                  <c:v>0.875</c:v>
                </c:pt>
                <c:pt idx="4" formatCode="0.00">
                  <c:v>0.7441860465116279</c:v>
                </c:pt>
                <c:pt idx="5" formatCode="0.00">
                  <c:v>0.62222222222222223</c:v>
                </c:pt>
                <c:pt idx="6" formatCode="0.00">
                  <c:v>0.47916666666666669</c:v>
                </c:pt>
                <c:pt idx="7" formatCode="0.00">
                  <c:v>0.4</c:v>
                </c:pt>
                <c:pt idx="8" formatCode="0.00">
                  <c:v>0.32692307692307693</c:v>
                </c:pt>
                <c:pt idx="9" formatCode="0.00">
                  <c:v>0.27272727272727271</c:v>
                </c:pt>
              </c:numCache>
            </c:numRef>
          </c:val>
          <c:smooth val="0"/>
        </c:ser>
        <c:ser>
          <c:idx val="17"/>
          <c:order val="17"/>
          <c:tx>
            <c:strRef>
              <c:f>CO2_data_2v6!$A$20</c:f>
              <c:strCache>
                <c:ptCount val="1"/>
                <c:pt idx="0">
                  <c:v>ROW</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CO2_data_2v6!$B$20:$K$20</c:f>
              <c:numCache>
                <c:formatCode>General</c:formatCode>
                <c:ptCount val="10"/>
                <c:pt idx="0">
                  <c:v>1</c:v>
                </c:pt>
                <c:pt idx="1">
                  <c:v>1</c:v>
                </c:pt>
                <c:pt idx="2" formatCode="0.00">
                  <c:v>0.97619047619047616</c:v>
                </c:pt>
                <c:pt idx="3" formatCode="0.00">
                  <c:v>0.85929648241206025</c:v>
                </c:pt>
                <c:pt idx="4" formatCode="0.00">
                  <c:v>0.73706896551724144</c:v>
                </c:pt>
                <c:pt idx="5" formatCode="0.00">
                  <c:v>0.61567164179104472</c:v>
                </c:pt>
                <c:pt idx="6" formatCode="0.00">
                  <c:v>0.51495016611295685</c:v>
                </c:pt>
                <c:pt idx="7" formatCode="0.00">
                  <c:v>0.40718562874251502</c:v>
                </c:pt>
                <c:pt idx="8" formatCode="0.00">
                  <c:v>0.34059945504087197</c:v>
                </c:pt>
                <c:pt idx="9" formatCode="0.00">
                  <c:v>0.2761194029850747</c:v>
                </c:pt>
              </c:numCache>
            </c:numRef>
          </c:val>
          <c:smooth val="0"/>
        </c:ser>
        <c:dLbls>
          <c:showLegendKey val="0"/>
          <c:showVal val="0"/>
          <c:showCatName val="0"/>
          <c:showSerName val="0"/>
          <c:showPercent val="0"/>
          <c:showBubbleSize val="0"/>
        </c:dLbls>
        <c:marker val="1"/>
        <c:smooth val="0"/>
        <c:axId val="116216320"/>
        <c:axId val="108524032"/>
      </c:lineChart>
      <c:catAx>
        <c:axId val="116216320"/>
        <c:scaling>
          <c:orientation val="minMax"/>
        </c:scaling>
        <c:delete val="0"/>
        <c:axPos val="b"/>
        <c:numFmt formatCode="General" sourceLinked="1"/>
        <c:majorTickMark val="out"/>
        <c:minorTickMark val="none"/>
        <c:tickLblPos val="nextTo"/>
        <c:crossAx val="108524032"/>
        <c:crosses val="autoZero"/>
        <c:auto val="1"/>
        <c:lblAlgn val="ctr"/>
        <c:lblOffset val="100"/>
        <c:noMultiLvlLbl val="0"/>
      </c:catAx>
      <c:valAx>
        <c:axId val="108524032"/>
        <c:scaling>
          <c:orientation val="minMax"/>
        </c:scaling>
        <c:delete val="0"/>
        <c:axPos val="l"/>
        <c:majorGridlines/>
        <c:numFmt formatCode="General" sourceLinked="1"/>
        <c:majorTickMark val="out"/>
        <c:minorTickMark val="none"/>
        <c:tickLblPos val="nextTo"/>
        <c:crossAx val="116216320"/>
        <c:crosses val="autoZero"/>
        <c:crossBetween val="between"/>
      </c:valAx>
    </c:plotArea>
    <c:legend>
      <c:legendPos val="r"/>
      <c:layout>
        <c:manualLayout>
          <c:xMode val="edge"/>
          <c:yMode val="edge"/>
          <c:x val="0.8401542754524105"/>
          <c:y val="1.669425507115125E-2"/>
          <c:w val="0.14300361928443156"/>
          <c:h val="0.94531223533160591"/>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CO2_data_2v6!$A$27</c:f>
              <c:strCache>
                <c:ptCount val="1"/>
                <c:pt idx="0">
                  <c:v>AUT</c:v>
                </c:pt>
              </c:strCache>
            </c:strRef>
          </c:tx>
          <c:marker>
            <c:symbol val="none"/>
          </c:marker>
          <c:cat>
            <c:strRef>
              <c:f>CO2_data_2v6!$B$26:$J$26</c:f>
              <c:strCache>
                <c:ptCount val="9"/>
                <c:pt idx="0">
                  <c:v>2007</c:v>
                </c:pt>
                <c:pt idx="1">
                  <c:v>2010</c:v>
                </c:pt>
                <c:pt idx="2">
                  <c:v>2015</c:v>
                </c:pt>
                <c:pt idx="3">
                  <c:v>2020</c:v>
                </c:pt>
                <c:pt idx="4">
                  <c:v>2025</c:v>
                </c:pt>
                <c:pt idx="5">
                  <c:v>2030</c:v>
                </c:pt>
                <c:pt idx="6">
                  <c:v>2035</c:v>
                </c:pt>
                <c:pt idx="7">
                  <c:v>2040</c:v>
                </c:pt>
                <c:pt idx="8">
                  <c:v>2045</c:v>
                </c:pt>
              </c:strCache>
            </c:strRef>
          </c:cat>
          <c:val>
            <c:numRef>
              <c:f>CO2_data_2v6!$B$27:$J$27</c:f>
              <c:numCache>
                <c:formatCode>0.00</c:formatCode>
                <c:ptCount val="9"/>
                <c:pt idx="0">
                  <c:v>6.2956271082412668E-2</c:v>
                </c:pt>
                <c:pt idx="1">
                  <c:v>5.6968908785350311E-2</c:v>
                </c:pt>
                <c:pt idx="2">
                  <c:v>5.752071811766412E-2</c:v>
                </c:pt>
                <c:pt idx="3">
                  <c:v>5.665700792334509E-2</c:v>
                </c:pt>
                <c:pt idx="4">
                  <c:v>5.543769990686255E-2</c:v>
                </c:pt>
                <c:pt idx="5">
                  <c:v>5.3700806232871226E-2</c:v>
                </c:pt>
                <c:pt idx="6">
                  <c:v>5.1138730259888951E-2</c:v>
                </c:pt>
                <c:pt idx="7">
                  <c:v>4.8056016606999458E-2</c:v>
                </c:pt>
                <c:pt idx="8">
                  <c:v>4.3867815411458962E-2</c:v>
                </c:pt>
              </c:numCache>
            </c:numRef>
          </c:val>
          <c:smooth val="0"/>
        </c:ser>
        <c:ser>
          <c:idx val="1"/>
          <c:order val="1"/>
          <c:tx>
            <c:strRef>
              <c:f>CO2_data_2v6!$A$28</c:f>
              <c:strCache>
                <c:ptCount val="1"/>
                <c:pt idx="0">
                  <c:v>BAW</c:v>
                </c:pt>
              </c:strCache>
            </c:strRef>
          </c:tx>
          <c:marker>
            <c:symbol val="none"/>
          </c:marker>
          <c:cat>
            <c:strRef>
              <c:f>CO2_data_2v6!$B$26:$J$26</c:f>
              <c:strCache>
                <c:ptCount val="9"/>
                <c:pt idx="0">
                  <c:v>2007</c:v>
                </c:pt>
                <c:pt idx="1">
                  <c:v>2010</c:v>
                </c:pt>
                <c:pt idx="2">
                  <c:v>2015</c:v>
                </c:pt>
                <c:pt idx="3">
                  <c:v>2020</c:v>
                </c:pt>
                <c:pt idx="4">
                  <c:v>2025</c:v>
                </c:pt>
                <c:pt idx="5">
                  <c:v>2030</c:v>
                </c:pt>
                <c:pt idx="6">
                  <c:v>2035</c:v>
                </c:pt>
                <c:pt idx="7">
                  <c:v>2040</c:v>
                </c:pt>
                <c:pt idx="8">
                  <c:v>2045</c:v>
                </c:pt>
              </c:strCache>
            </c:strRef>
          </c:cat>
          <c:val>
            <c:numRef>
              <c:f>CO2_data_2v6!$B$28:$J$28</c:f>
              <c:numCache>
                <c:formatCode>0.00</c:formatCode>
                <c:ptCount val="9"/>
                <c:pt idx="0">
                  <c:v>8.054005424502253E-2</c:v>
                </c:pt>
                <c:pt idx="1">
                  <c:v>7.782968677123521E-2</c:v>
                </c:pt>
                <c:pt idx="2">
                  <c:v>8.18515418395655E-2</c:v>
                </c:pt>
                <c:pt idx="3">
                  <c:v>9.0348993151382784E-2</c:v>
                </c:pt>
                <c:pt idx="4">
                  <c:v>8.7837087494976401E-2</c:v>
                </c:pt>
                <c:pt idx="5">
                  <c:v>7.7740312538723877E-2</c:v>
                </c:pt>
                <c:pt idx="6">
                  <c:v>7.2502325569206286E-2</c:v>
                </c:pt>
                <c:pt idx="7">
                  <c:v>6.7905447711736108E-2</c:v>
                </c:pt>
                <c:pt idx="8">
                  <c:v>6.2535345357414812E-2</c:v>
                </c:pt>
              </c:numCache>
            </c:numRef>
          </c:val>
          <c:smooth val="0"/>
        </c:ser>
        <c:ser>
          <c:idx val="2"/>
          <c:order val="2"/>
          <c:tx>
            <c:strRef>
              <c:f>CO2_data_2v6!$A$29</c:f>
              <c:strCache>
                <c:ptCount val="1"/>
                <c:pt idx="0">
                  <c:v>DEU</c:v>
                </c:pt>
              </c:strCache>
            </c:strRef>
          </c:tx>
          <c:marker>
            <c:symbol val="none"/>
          </c:marker>
          <c:cat>
            <c:strRef>
              <c:f>CO2_data_2v6!$B$26:$J$26</c:f>
              <c:strCache>
                <c:ptCount val="9"/>
                <c:pt idx="0">
                  <c:v>2007</c:v>
                </c:pt>
                <c:pt idx="1">
                  <c:v>2010</c:v>
                </c:pt>
                <c:pt idx="2">
                  <c:v>2015</c:v>
                </c:pt>
                <c:pt idx="3">
                  <c:v>2020</c:v>
                </c:pt>
                <c:pt idx="4">
                  <c:v>2025</c:v>
                </c:pt>
                <c:pt idx="5">
                  <c:v>2030</c:v>
                </c:pt>
                <c:pt idx="6">
                  <c:v>2035</c:v>
                </c:pt>
                <c:pt idx="7">
                  <c:v>2040</c:v>
                </c:pt>
                <c:pt idx="8">
                  <c:v>2045</c:v>
                </c:pt>
              </c:strCache>
            </c:strRef>
          </c:cat>
          <c:val>
            <c:numRef>
              <c:f>CO2_data_2v6!$B$29:$J$29</c:f>
              <c:numCache>
                <c:formatCode>0.00</c:formatCode>
                <c:ptCount val="9"/>
                <c:pt idx="0">
                  <c:v>0.67418884999872031</c:v>
                </c:pt>
                <c:pt idx="1">
                  <c:v>0.599303732146517</c:v>
                </c:pt>
                <c:pt idx="2">
                  <c:v>0.58327740321105592</c:v>
                </c:pt>
                <c:pt idx="3">
                  <c:v>0.58425617878021996</c:v>
                </c:pt>
                <c:pt idx="4">
                  <c:v>0.55268561895723145</c:v>
                </c:pt>
                <c:pt idx="5">
                  <c:v>0.48748085153022269</c:v>
                </c:pt>
                <c:pt idx="6">
                  <c:v>0.45085525914574193</c:v>
                </c:pt>
                <c:pt idx="7">
                  <c:v>0.41235957399768874</c:v>
                </c:pt>
                <c:pt idx="8">
                  <c:v>0.37058377896446304</c:v>
                </c:pt>
              </c:numCache>
            </c:numRef>
          </c:val>
          <c:smooth val="0"/>
        </c:ser>
        <c:ser>
          <c:idx val="3"/>
          <c:order val="3"/>
          <c:tx>
            <c:strRef>
              <c:f>CO2_data_2v6!$A$30</c:f>
              <c:strCache>
                <c:ptCount val="1"/>
                <c:pt idx="0">
                  <c:v>EUE</c:v>
                </c:pt>
              </c:strCache>
            </c:strRef>
          </c:tx>
          <c:marker>
            <c:symbol val="none"/>
          </c:marker>
          <c:cat>
            <c:strRef>
              <c:f>CO2_data_2v6!$B$26:$J$26</c:f>
              <c:strCache>
                <c:ptCount val="9"/>
                <c:pt idx="0">
                  <c:v>2007</c:v>
                </c:pt>
                <c:pt idx="1">
                  <c:v>2010</c:v>
                </c:pt>
                <c:pt idx="2">
                  <c:v>2015</c:v>
                </c:pt>
                <c:pt idx="3">
                  <c:v>2020</c:v>
                </c:pt>
                <c:pt idx="4">
                  <c:v>2025</c:v>
                </c:pt>
                <c:pt idx="5">
                  <c:v>2030</c:v>
                </c:pt>
                <c:pt idx="6">
                  <c:v>2035</c:v>
                </c:pt>
                <c:pt idx="7">
                  <c:v>2040</c:v>
                </c:pt>
                <c:pt idx="8">
                  <c:v>2045</c:v>
                </c:pt>
              </c:strCache>
            </c:strRef>
          </c:cat>
          <c:val>
            <c:numRef>
              <c:f>CO2_data_2v6!$B$30:$J$30</c:f>
              <c:numCache>
                <c:formatCode>0.00</c:formatCode>
                <c:ptCount val="9"/>
                <c:pt idx="0">
                  <c:v>0.60806400771633917</c:v>
                </c:pt>
                <c:pt idx="1">
                  <c:v>0.58297778324047966</c:v>
                </c:pt>
                <c:pt idx="2">
                  <c:v>0.52356100075343326</c:v>
                </c:pt>
                <c:pt idx="3">
                  <c:v>0.47298285222628295</c:v>
                </c:pt>
                <c:pt idx="4">
                  <c:v>0.43599373810076264</c:v>
                </c:pt>
                <c:pt idx="5">
                  <c:v>0.39698856404539751</c:v>
                </c:pt>
                <c:pt idx="6">
                  <c:v>0.354988872995191</c:v>
                </c:pt>
                <c:pt idx="7">
                  <c:v>0.31947705285563688</c:v>
                </c:pt>
                <c:pt idx="8">
                  <c:v>0.29030633013502466</c:v>
                </c:pt>
              </c:numCache>
            </c:numRef>
          </c:val>
          <c:smooth val="0"/>
        </c:ser>
        <c:ser>
          <c:idx val="4"/>
          <c:order val="4"/>
          <c:tx>
            <c:strRef>
              <c:f>CO2_data_2v6!$A$31</c:f>
              <c:strCache>
                <c:ptCount val="1"/>
                <c:pt idx="0">
                  <c:v>EUN</c:v>
                </c:pt>
              </c:strCache>
            </c:strRef>
          </c:tx>
          <c:marker>
            <c:symbol val="none"/>
          </c:marker>
          <c:cat>
            <c:strRef>
              <c:f>CO2_data_2v6!$B$26:$J$26</c:f>
              <c:strCache>
                <c:ptCount val="9"/>
                <c:pt idx="0">
                  <c:v>2007</c:v>
                </c:pt>
                <c:pt idx="1">
                  <c:v>2010</c:v>
                </c:pt>
                <c:pt idx="2">
                  <c:v>2015</c:v>
                </c:pt>
                <c:pt idx="3">
                  <c:v>2020</c:v>
                </c:pt>
                <c:pt idx="4">
                  <c:v>2025</c:v>
                </c:pt>
                <c:pt idx="5">
                  <c:v>2030</c:v>
                </c:pt>
                <c:pt idx="6">
                  <c:v>2035</c:v>
                </c:pt>
                <c:pt idx="7">
                  <c:v>2040</c:v>
                </c:pt>
                <c:pt idx="8">
                  <c:v>2045</c:v>
                </c:pt>
              </c:strCache>
            </c:strRef>
          </c:cat>
          <c:val>
            <c:numRef>
              <c:f>CO2_data_2v6!$B$31:$J$31</c:f>
              <c:numCache>
                <c:formatCode>0.00</c:formatCode>
                <c:ptCount val="9"/>
                <c:pt idx="0">
                  <c:v>1.0878955793859701</c:v>
                </c:pt>
                <c:pt idx="1">
                  <c:v>1.0300365284622193</c:v>
                </c:pt>
                <c:pt idx="2">
                  <c:v>0.98563862364278543</c:v>
                </c:pt>
                <c:pt idx="3">
                  <c:v>0.95906715830504274</c:v>
                </c:pt>
                <c:pt idx="4">
                  <c:v>0.89582294542546559</c:v>
                </c:pt>
                <c:pt idx="5">
                  <c:v>0.85867177963086605</c:v>
                </c:pt>
                <c:pt idx="6">
                  <c:v>0.81483576546784553</c:v>
                </c:pt>
                <c:pt idx="7">
                  <c:v>0.77211887559771297</c:v>
                </c:pt>
                <c:pt idx="8">
                  <c:v>0.72482697395402529</c:v>
                </c:pt>
              </c:numCache>
            </c:numRef>
          </c:val>
          <c:smooth val="0"/>
        </c:ser>
        <c:ser>
          <c:idx val="5"/>
          <c:order val="5"/>
          <c:tx>
            <c:strRef>
              <c:f>CO2_data_2v6!$A$32</c:f>
              <c:strCache>
                <c:ptCount val="1"/>
                <c:pt idx="0">
                  <c:v>EUS</c:v>
                </c:pt>
              </c:strCache>
            </c:strRef>
          </c:tx>
          <c:marker>
            <c:symbol val="none"/>
          </c:marker>
          <c:cat>
            <c:strRef>
              <c:f>CO2_data_2v6!$B$26:$J$26</c:f>
              <c:strCache>
                <c:ptCount val="9"/>
                <c:pt idx="0">
                  <c:v>2007</c:v>
                </c:pt>
                <c:pt idx="1">
                  <c:v>2010</c:v>
                </c:pt>
                <c:pt idx="2">
                  <c:v>2015</c:v>
                </c:pt>
                <c:pt idx="3">
                  <c:v>2020</c:v>
                </c:pt>
                <c:pt idx="4">
                  <c:v>2025</c:v>
                </c:pt>
                <c:pt idx="5">
                  <c:v>2030</c:v>
                </c:pt>
                <c:pt idx="6">
                  <c:v>2035</c:v>
                </c:pt>
                <c:pt idx="7">
                  <c:v>2040</c:v>
                </c:pt>
                <c:pt idx="8">
                  <c:v>2045</c:v>
                </c:pt>
              </c:strCache>
            </c:strRef>
          </c:cat>
          <c:val>
            <c:numRef>
              <c:f>CO2_data_2v6!$B$32:$J$32</c:f>
              <c:numCache>
                <c:formatCode>0.00</c:formatCode>
                <c:ptCount val="9"/>
                <c:pt idx="0">
                  <c:v>1.0016159855708973</c:v>
                </c:pt>
                <c:pt idx="1">
                  <c:v>0.88572670575571766</c:v>
                </c:pt>
                <c:pt idx="2">
                  <c:v>0.87644539861293014</c:v>
                </c:pt>
                <c:pt idx="3">
                  <c:v>0.87774044517217364</c:v>
                </c:pt>
                <c:pt idx="4">
                  <c:v>0.85451832092703595</c:v>
                </c:pt>
                <c:pt idx="5">
                  <c:v>0.83826389402741297</c:v>
                </c:pt>
                <c:pt idx="6">
                  <c:v>0.81820286327949687</c:v>
                </c:pt>
                <c:pt idx="7">
                  <c:v>0.78038044656508487</c:v>
                </c:pt>
                <c:pt idx="8">
                  <c:v>0.72158619527621348</c:v>
                </c:pt>
              </c:numCache>
            </c:numRef>
          </c:val>
          <c:smooth val="0"/>
        </c:ser>
        <c:ser>
          <c:idx val="6"/>
          <c:order val="6"/>
          <c:tx>
            <c:strRef>
              <c:f>CO2_data_2v6!$A$33</c:f>
              <c:strCache>
                <c:ptCount val="1"/>
                <c:pt idx="0">
                  <c:v>FRA</c:v>
                </c:pt>
              </c:strCache>
            </c:strRef>
          </c:tx>
          <c:marker>
            <c:symbol val="none"/>
          </c:marker>
          <c:cat>
            <c:strRef>
              <c:f>CO2_data_2v6!$B$26:$J$26</c:f>
              <c:strCache>
                <c:ptCount val="9"/>
                <c:pt idx="0">
                  <c:v>2007</c:v>
                </c:pt>
                <c:pt idx="1">
                  <c:v>2010</c:v>
                </c:pt>
                <c:pt idx="2">
                  <c:v>2015</c:v>
                </c:pt>
                <c:pt idx="3">
                  <c:v>2020</c:v>
                </c:pt>
                <c:pt idx="4">
                  <c:v>2025</c:v>
                </c:pt>
                <c:pt idx="5">
                  <c:v>2030</c:v>
                </c:pt>
                <c:pt idx="6">
                  <c:v>2035</c:v>
                </c:pt>
                <c:pt idx="7">
                  <c:v>2040</c:v>
                </c:pt>
                <c:pt idx="8">
                  <c:v>2045</c:v>
                </c:pt>
              </c:strCache>
            </c:strRef>
          </c:cat>
          <c:val>
            <c:numRef>
              <c:f>CO2_data_2v6!$B$33:$J$33</c:f>
              <c:numCache>
                <c:formatCode>0.00</c:formatCode>
                <c:ptCount val="9"/>
                <c:pt idx="0">
                  <c:v>0.37734257197283511</c:v>
                </c:pt>
                <c:pt idx="1">
                  <c:v>0.33672502571094337</c:v>
                </c:pt>
                <c:pt idx="2">
                  <c:v>0.33747912577206413</c:v>
                </c:pt>
                <c:pt idx="3">
                  <c:v>0.33822941291415076</c:v>
                </c:pt>
                <c:pt idx="4">
                  <c:v>0.34094857396475681</c:v>
                </c:pt>
                <c:pt idx="5">
                  <c:v>0.33569338033901519</c:v>
                </c:pt>
                <c:pt idx="6">
                  <c:v>0.32617941455173244</c:v>
                </c:pt>
                <c:pt idx="7">
                  <c:v>0.30895747717418653</c:v>
                </c:pt>
                <c:pt idx="8">
                  <c:v>0.28920120764682922</c:v>
                </c:pt>
              </c:numCache>
            </c:numRef>
          </c:val>
          <c:smooth val="0"/>
        </c:ser>
        <c:dLbls>
          <c:showLegendKey val="0"/>
          <c:showVal val="0"/>
          <c:showCatName val="0"/>
          <c:showSerName val="0"/>
          <c:showPercent val="0"/>
          <c:showBubbleSize val="0"/>
        </c:dLbls>
        <c:marker val="1"/>
        <c:smooth val="0"/>
        <c:axId val="108533760"/>
        <c:axId val="108855296"/>
      </c:lineChart>
      <c:catAx>
        <c:axId val="108533760"/>
        <c:scaling>
          <c:orientation val="minMax"/>
        </c:scaling>
        <c:delete val="0"/>
        <c:axPos val="b"/>
        <c:numFmt formatCode="General" sourceLinked="1"/>
        <c:majorTickMark val="out"/>
        <c:minorTickMark val="none"/>
        <c:tickLblPos val="nextTo"/>
        <c:crossAx val="108855296"/>
        <c:crosses val="autoZero"/>
        <c:auto val="1"/>
        <c:lblAlgn val="ctr"/>
        <c:lblOffset val="100"/>
        <c:noMultiLvlLbl val="0"/>
      </c:catAx>
      <c:valAx>
        <c:axId val="108855296"/>
        <c:scaling>
          <c:orientation val="minMax"/>
        </c:scaling>
        <c:delete val="0"/>
        <c:axPos val="l"/>
        <c:majorGridlines/>
        <c:numFmt formatCode="0.00" sourceLinked="1"/>
        <c:majorTickMark val="out"/>
        <c:minorTickMark val="none"/>
        <c:tickLblPos val="nextTo"/>
        <c:crossAx val="108533760"/>
        <c:crosses val="autoZero"/>
        <c:crossBetween val="between"/>
      </c:valAx>
    </c:plotArea>
    <c:legend>
      <c:legendPos val="r"/>
      <c:layout>
        <c:manualLayout>
          <c:xMode val="edge"/>
          <c:yMode val="edge"/>
          <c:x val="0.85836570428696413"/>
          <c:y val="3.5219705229154061E-2"/>
          <c:w val="0.13103288559518295"/>
          <c:h val="0.51930417928528161"/>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CO2_data_2v6!$A$59</c:f>
              <c:strCache>
                <c:ptCount val="1"/>
                <c:pt idx="0">
                  <c:v>IND</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CO2_data_2v6!$B$59:$K$59</c:f>
              <c:numCache>
                <c:formatCode>0.00</c:formatCode>
                <c:ptCount val="10"/>
                <c:pt idx="0">
                  <c:v>1.0963173064942606</c:v>
                </c:pt>
                <c:pt idx="1">
                  <c:v>1.2447763360089736</c:v>
                </c:pt>
                <c:pt idx="2">
                  <c:v>1.4169540525548892</c:v>
                </c:pt>
                <c:pt idx="3">
                  <c:v>1.3632610490904662</c:v>
                </c:pt>
                <c:pt idx="4">
                  <c:v>1.2352352336010528</c:v>
                </c:pt>
                <c:pt idx="5">
                  <c:v>1.1300976485143714</c:v>
                </c:pt>
                <c:pt idx="6">
                  <c:v>0.97339699336993213</c:v>
                </c:pt>
                <c:pt idx="7">
                  <c:v>0.86269272142388054</c:v>
                </c:pt>
                <c:pt idx="8">
                  <c:v>0.79810884210023969</c:v>
                </c:pt>
                <c:pt idx="9">
                  <c:v>0.77842729765743046</c:v>
                </c:pt>
              </c:numCache>
            </c:numRef>
          </c:val>
          <c:smooth val="0"/>
        </c:ser>
        <c:ser>
          <c:idx val="1"/>
          <c:order val="1"/>
          <c:tx>
            <c:strRef>
              <c:f>CO2_data_2v6!$A$60</c:f>
              <c:strCache>
                <c:ptCount val="1"/>
                <c:pt idx="0">
                  <c:v>USA</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CO2_data_2v6!$B$60:$K$60</c:f>
              <c:numCache>
                <c:formatCode>0.00</c:formatCode>
                <c:ptCount val="10"/>
                <c:pt idx="0">
                  <c:v>4.7940856832191017</c:v>
                </c:pt>
                <c:pt idx="1">
                  <c:v>4.7166156606943463</c:v>
                </c:pt>
                <c:pt idx="2">
                  <c:v>4.6557688821181502</c:v>
                </c:pt>
                <c:pt idx="3">
                  <c:v>4.1628029240891919</c:v>
                </c:pt>
                <c:pt idx="4">
                  <c:v>3.5809164317827742</c:v>
                </c:pt>
                <c:pt idx="5">
                  <c:v>2.7694910661753305</c:v>
                </c:pt>
                <c:pt idx="6">
                  <c:v>2.1387204064432073</c:v>
                </c:pt>
                <c:pt idx="7">
                  <c:v>1.6565850645929581</c:v>
                </c:pt>
                <c:pt idx="8">
                  <c:v>1.1496807670412752</c:v>
                </c:pt>
                <c:pt idx="9">
                  <c:v>0.96855833486245446</c:v>
                </c:pt>
              </c:numCache>
            </c:numRef>
          </c:val>
          <c:smooth val="0"/>
        </c:ser>
        <c:ser>
          <c:idx val="2"/>
          <c:order val="2"/>
          <c:tx>
            <c:strRef>
              <c:f>CO2_data_2v6!$A$61</c:f>
              <c:strCache>
                <c:ptCount val="1"/>
                <c:pt idx="0">
                  <c:v>RUS</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CO2_data_2v6!$B$61:$K$61</c:f>
              <c:numCache>
                <c:formatCode>0.00</c:formatCode>
                <c:ptCount val="10"/>
                <c:pt idx="0">
                  <c:v>1.3266039660288789</c:v>
                </c:pt>
                <c:pt idx="1">
                  <c:v>1.4065568092897718</c:v>
                </c:pt>
                <c:pt idx="2">
                  <c:v>1.5444078723182784</c:v>
                </c:pt>
                <c:pt idx="3">
                  <c:v>1.4800046029283105</c:v>
                </c:pt>
                <c:pt idx="4">
                  <c:v>1.4722084995001041</c:v>
                </c:pt>
                <c:pt idx="5">
                  <c:v>1.3173576450463562</c:v>
                </c:pt>
                <c:pt idx="6">
                  <c:v>1.0535537290875767</c:v>
                </c:pt>
                <c:pt idx="7">
                  <c:v>0.93413756997996023</c:v>
                </c:pt>
                <c:pt idx="8">
                  <c:v>0.82738109640053392</c:v>
                </c:pt>
                <c:pt idx="9">
                  <c:v>0.81882526112983345</c:v>
                </c:pt>
              </c:numCache>
            </c:numRef>
          </c:val>
          <c:smooth val="0"/>
        </c:ser>
        <c:ser>
          <c:idx val="3"/>
          <c:order val="3"/>
          <c:tx>
            <c:strRef>
              <c:f>CO2_data_2v6!$A$62</c:f>
              <c:strCache>
                <c:ptCount val="1"/>
                <c:pt idx="0">
                  <c:v>SWZ</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CO2_data_2v6!$B$62:$K$62</c:f>
              <c:numCache>
                <c:formatCode>0.00</c:formatCode>
                <c:ptCount val="10"/>
                <c:pt idx="0">
                  <c:v>3.4262024729983923E-2</c:v>
                </c:pt>
                <c:pt idx="1">
                  <c:v>3.3693352167365416E-2</c:v>
                </c:pt>
                <c:pt idx="2">
                  <c:v>3.4463901317511036E-2</c:v>
                </c:pt>
                <c:pt idx="3">
                  <c:v>3.1769147176806289E-2</c:v>
                </c:pt>
                <c:pt idx="4">
                  <c:v>2.7055149609966057E-2</c:v>
                </c:pt>
                <c:pt idx="5">
                  <c:v>2.2727439915278074E-2</c:v>
                </c:pt>
                <c:pt idx="6">
                  <c:v>1.880836063914838E-2</c:v>
                </c:pt>
                <c:pt idx="7">
                  <c:v>1.6742917279492262E-2</c:v>
                </c:pt>
                <c:pt idx="8">
                  <c:v>1.4901749412195053E-2</c:v>
                </c:pt>
                <c:pt idx="9">
                  <c:v>1.4393686196826055E-2</c:v>
                </c:pt>
              </c:numCache>
            </c:numRef>
          </c:val>
          <c:smooth val="0"/>
        </c:ser>
        <c:ser>
          <c:idx val="4"/>
          <c:order val="4"/>
          <c:tx>
            <c:strRef>
              <c:f>CO2_data_2v6!$A$63</c:f>
              <c:strCache>
                <c:ptCount val="1"/>
                <c:pt idx="0">
                  <c:v>OEC</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CO2_data_2v6!$B$63:$K$63</c:f>
              <c:numCache>
                <c:formatCode>0.00</c:formatCode>
                <c:ptCount val="10"/>
                <c:pt idx="0">
                  <c:v>2.9133459256740326</c:v>
                </c:pt>
                <c:pt idx="1">
                  <c:v>2.9365834331460183</c:v>
                </c:pt>
                <c:pt idx="2">
                  <c:v>2.9728308105705374</c:v>
                </c:pt>
                <c:pt idx="3">
                  <c:v>2.6626785441628198</c:v>
                </c:pt>
                <c:pt idx="4">
                  <c:v>2.360678451892491</c:v>
                </c:pt>
                <c:pt idx="5">
                  <c:v>1.8920438071809444</c:v>
                </c:pt>
                <c:pt idx="6">
                  <c:v>1.5143327640615698</c:v>
                </c:pt>
                <c:pt idx="7">
                  <c:v>1.2116064543559204</c:v>
                </c:pt>
                <c:pt idx="8">
                  <c:v>0.86626318607079922</c:v>
                </c:pt>
                <c:pt idx="9">
                  <c:v>0.75900830154092369</c:v>
                </c:pt>
              </c:numCache>
            </c:numRef>
          </c:val>
          <c:smooth val="0"/>
        </c:ser>
        <c:ser>
          <c:idx val="5"/>
          <c:order val="5"/>
          <c:tx>
            <c:strRef>
              <c:f>CO2_data_2v6!$A$64</c:f>
              <c:strCache>
                <c:ptCount val="1"/>
                <c:pt idx="0">
                  <c:v>BRZ</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CO2_data_2v6!$B$64:$K$64</c:f>
              <c:numCache>
                <c:formatCode>0.00</c:formatCode>
                <c:ptCount val="10"/>
                <c:pt idx="0">
                  <c:v>0.32380339607597497</c:v>
                </c:pt>
                <c:pt idx="1">
                  <c:v>0.31187474694885736</c:v>
                </c:pt>
                <c:pt idx="2">
                  <c:v>0.28905929916554629</c:v>
                </c:pt>
                <c:pt idx="3">
                  <c:v>0.26749960201339762</c:v>
                </c:pt>
                <c:pt idx="4">
                  <c:v>0.25134138087769242</c:v>
                </c:pt>
                <c:pt idx="5">
                  <c:v>0.23756513028944462</c:v>
                </c:pt>
                <c:pt idx="6">
                  <c:v>0.20848442761187955</c:v>
                </c:pt>
                <c:pt idx="7">
                  <c:v>0.19905297813258294</c:v>
                </c:pt>
                <c:pt idx="8">
                  <c:v>0.18636962606408175</c:v>
                </c:pt>
                <c:pt idx="9">
                  <c:v>0.18483964036406819</c:v>
                </c:pt>
              </c:numCache>
            </c:numRef>
          </c:val>
          <c:smooth val="0"/>
        </c:ser>
        <c:ser>
          <c:idx val="6"/>
          <c:order val="6"/>
          <c:tx>
            <c:strRef>
              <c:f>CO2_data_2v6!$A$65</c:f>
              <c:strCache>
                <c:ptCount val="1"/>
                <c:pt idx="0">
                  <c:v>CHI</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CO2_data_2v6!$B$65:$K$65</c:f>
              <c:numCache>
                <c:formatCode>0.00</c:formatCode>
                <c:ptCount val="10"/>
                <c:pt idx="0">
                  <c:v>5.2532006919148575</c:v>
                </c:pt>
                <c:pt idx="1">
                  <c:v>6.2160929744385065</c:v>
                </c:pt>
                <c:pt idx="2">
                  <c:v>6.7870084323981343</c:v>
                </c:pt>
                <c:pt idx="3">
                  <c:v>6.5039822066427364</c:v>
                </c:pt>
                <c:pt idx="4">
                  <c:v>5.7627400350849705</c:v>
                </c:pt>
                <c:pt idx="5">
                  <c:v>5.0299730204372519</c:v>
                </c:pt>
                <c:pt idx="6">
                  <c:v>3.9454954625705678</c:v>
                </c:pt>
                <c:pt idx="7">
                  <c:v>3.1740961967539274</c:v>
                </c:pt>
                <c:pt idx="8">
                  <c:v>2.5210001205173498</c:v>
                </c:pt>
                <c:pt idx="9">
                  <c:v>2.2214704333271795</c:v>
                </c:pt>
              </c:numCache>
            </c:numRef>
          </c:val>
          <c:smooth val="0"/>
        </c:ser>
        <c:dLbls>
          <c:showLegendKey val="0"/>
          <c:showVal val="0"/>
          <c:showCatName val="0"/>
          <c:showSerName val="0"/>
          <c:showPercent val="0"/>
          <c:showBubbleSize val="0"/>
        </c:dLbls>
        <c:marker val="1"/>
        <c:smooth val="0"/>
        <c:axId val="116217856"/>
        <c:axId val="108857600"/>
      </c:lineChart>
      <c:catAx>
        <c:axId val="116217856"/>
        <c:scaling>
          <c:orientation val="minMax"/>
        </c:scaling>
        <c:delete val="0"/>
        <c:axPos val="b"/>
        <c:numFmt formatCode="General" sourceLinked="1"/>
        <c:majorTickMark val="out"/>
        <c:minorTickMark val="none"/>
        <c:tickLblPos val="nextTo"/>
        <c:crossAx val="108857600"/>
        <c:crosses val="autoZero"/>
        <c:auto val="1"/>
        <c:lblAlgn val="ctr"/>
        <c:lblOffset val="100"/>
        <c:noMultiLvlLbl val="0"/>
      </c:catAx>
      <c:valAx>
        <c:axId val="108857600"/>
        <c:scaling>
          <c:orientation val="minMax"/>
        </c:scaling>
        <c:delete val="0"/>
        <c:axPos val="l"/>
        <c:majorGridlines/>
        <c:numFmt formatCode="0.00" sourceLinked="1"/>
        <c:majorTickMark val="out"/>
        <c:minorTickMark val="none"/>
        <c:tickLblPos val="nextTo"/>
        <c:crossAx val="116217856"/>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CO2_data_2v6!$A$101</c:f>
              <c:strCache>
                <c:ptCount val="1"/>
                <c:pt idx="0">
                  <c:v>AUT</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CO2_data_2v6!$B$101:$K$101</c:f>
              <c:numCache>
                <c:formatCode>0.00</c:formatCode>
                <c:ptCount val="10"/>
                <c:pt idx="0">
                  <c:v>6.2956271082412668E-2</c:v>
                </c:pt>
                <c:pt idx="1">
                  <c:v>5.6968908785350311E-2</c:v>
                </c:pt>
                <c:pt idx="2">
                  <c:v>5.6875143026586493E-2</c:v>
                </c:pt>
                <c:pt idx="3">
                  <c:v>5.3980107958180451E-2</c:v>
                </c:pt>
                <c:pt idx="4">
                  <c:v>4.9291973057982982E-2</c:v>
                </c:pt>
                <c:pt idx="5">
                  <c:v>4.511298822617818E-2</c:v>
                </c:pt>
                <c:pt idx="6">
                  <c:v>4.137307746630571E-2</c:v>
                </c:pt>
                <c:pt idx="7">
                  <c:v>3.9033336086894556E-2</c:v>
                </c:pt>
                <c:pt idx="8">
                  <c:v>3.6888478812533466E-2</c:v>
                </c:pt>
                <c:pt idx="9">
                  <c:v>3.5572409162632185E-2</c:v>
                </c:pt>
              </c:numCache>
            </c:numRef>
          </c:val>
          <c:smooth val="0"/>
        </c:ser>
        <c:ser>
          <c:idx val="1"/>
          <c:order val="1"/>
          <c:tx>
            <c:strRef>
              <c:f>CO2_data_2v6!$A$102</c:f>
              <c:strCache>
                <c:ptCount val="1"/>
                <c:pt idx="0">
                  <c:v>BAW</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CO2_data_2v6!$B$102:$K$102</c:f>
              <c:numCache>
                <c:formatCode>0.00</c:formatCode>
                <c:ptCount val="10"/>
                <c:pt idx="0">
                  <c:v>8.054005424502253E-2</c:v>
                </c:pt>
                <c:pt idx="1">
                  <c:v>7.782968677123521E-2</c:v>
                </c:pt>
                <c:pt idx="2">
                  <c:v>7.9314576118770755E-2</c:v>
                </c:pt>
                <c:pt idx="3">
                  <c:v>7.9571890303739859E-2</c:v>
                </c:pt>
                <c:pt idx="4">
                  <c:v>7.1882874898984081E-2</c:v>
                </c:pt>
                <c:pt idx="5">
                  <c:v>6.2987245793721114E-2</c:v>
                </c:pt>
                <c:pt idx="6">
                  <c:v>5.7187787228263093E-2</c:v>
                </c:pt>
                <c:pt idx="7">
                  <c:v>5.3820917273559678E-2</c:v>
                </c:pt>
                <c:pt idx="8">
                  <c:v>5.0895120145665822E-2</c:v>
                </c:pt>
                <c:pt idx="9">
                  <c:v>4.8537216358680364E-2</c:v>
                </c:pt>
              </c:numCache>
            </c:numRef>
          </c:val>
          <c:smooth val="0"/>
        </c:ser>
        <c:ser>
          <c:idx val="2"/>
          <c:order val="2"/>
          <c:tx>
            <c:strRef>
              <c:f>CO2_data_2v6!$A$103</c:f>
              <c:strCache>
                <c:ptCount val="1"/>
                <c:pt idx="0">
                  <c:v>DEU</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CO2_data_2v6!$B$103:$K$103</c:f>
              <c:numCache>
                <c:formatCode>0.00</c:formatCode>
                <c:ptCount val="10"/>
                <c:pt idx="0">
                  <c:v>0.67418884999872031</c:v>
                </c:pt>
                <c:pt idx="1">
                  <c:v>0.599303732146517</c:v>
                </c:pt>
                <c:pt idx="2">
                  <c:v>0.58754199824940945</c:v>
                </c:pt>
                <c:pt idx="3">
                  <c:v>0.56256714652435735</c:v>
                </c:pt>
                <c:pt idx="4">
                  <c:v>0.50709222438213963</c:v>
                </c:pt>
                <c:pt idx="5">
                  <c:v>0.45060103055513689</c:v>
                </c:pt>
                <c:pt idx="6">
                  <c:v>0.41328205333763229</c:v>
                </c:pt>
                <c:pt idx="7">
                  <c:v>0.39016982134104361</c:v>
                </c:pt>
                <c:pt idx="8">
                  <c:v>0.37064685633683064</c:v>
                </c:pt>
                <c:pt idx="9">
                  <c:v>0.35695060825711744</c:v>
                </c:pt>
              </c:numCache>
            </c:numRef>
          </c:val>
          <c:smooth val="0"/>
        </c:ser>
        <c:ser>
          <c:idx val="3"/>
          <c:order val="3"/>
          <c:tx>
            <c:strRef>
              <c:f>CO2_data_2v6!$A$104</c:f>
              <c:strCache>
                <c:ptCount val="1"/>
                <c:pt idx="0">
                  <c:v>EUE</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CO2_data_2v6!$B$104:$K$104</c:f>
              <c:numCache>
                <c:formatCode>0.00</c:formatCode>
                <c:ptCount val="10"/>
                <c:pt idx="0">
                  <c:v>0.60806400771633917</c:v>
                </c:pt>
                <c:pt idx="1">
                  <c:v>0.58297778324047966</c:v>
                </c:pt>
                <c:pt idx="2">
                  <c:v>0.54990460407437647</c:v>
                </c:pt>
                <c:pt idx="3">
                  <c:v>0.50433117512206715</c:v>
                </c:pt>
                <c:pt idx="4">
                  <c:v>0.45513110366601683</c:v>
                </c:pt>
                <c:pt idx="5">
                  <c:v>0.41441698584877446</c:v>
                </c:pt>
                <c:pt idx="6">
                  <c:v>0.38095763196862131</c:v>
                </c:pt>
                <c:pt idx="7">
                  <c:v>0.36161800078367234</c:v>
                </c:pt>
                <c:pt idx="8">
                  <c:v>0.34710464236621602</c:v>
                </c:pt>
                <c:pt idx="9">
                  <c:v>0.33752760755377387</c:v>
                </c:pt>
              </c:numCache>
            </c:numRef>
          </c:val>
          <c:smooth val="0"/>
        </c:ser>
        <c:ser>
          <c:idx val="4"/>
          <c:order val="4"/>
          <c:tx>
            <c:strRef>
              <c:f>CO2_data_2v6!$A$105</c:f>
              <c:strCache>
                <c:ptCount val="1"/>
                <c:pt idx="0">
                  <c:v>EUN</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CO2_data_2v6!$B$105:$K$105</c:f>
              <c:numCache>
                <c:formatCode>0.00</c:formatCode>
                <c:ptCount val="10"/>
                <c:pt idx="0">
                  <c:v>1.0878955793859701</c:v>
                </c:pt>
                <c:pt idx="1">
                  <c:v>1.0300365284622193</c:v>
                </c:pt>
                <c:pt idx="2">
                  <c:v>1.0015031375972145</c:v>
                </c:pt>
                <c:pt idx="3">
                  <c:v>0.94659848546837888</c:v>
                </c:pt>
                <c:pt idx="4">
                  <c:v>0.85124889228867828</c:v>
                </c:pt>
                <c:pt idx="5">
                  <c:v>0.78090724693182012</c:v>
                </c:pt>
                <c:pt idx="6">
                  <c:v>0.72038337585308687</c:v>
                </c:pt>
                <c:pt idx="7">
                  <c:v>0.68450777350865633</c:v>
                </c:pt>
                <c:pt idx="8">
                  <c:v>0.65387777962175841</c:v>
                </c:pt>
                <c:pt idx="9">
                  <c:v>0.63602210768546841</c:v>
                </c:pt>
              </c:numCache>
            </c:numRef>
          </c:val>
          <c:smooth val="0"/>
        </c:ser>
        <c:ser>
          <c:idx val="5"/>
          <c:order val="5"/>
          <c:tx>
            <c:strRef>
              <c:f>CO2_data_2v6!$A$106</c:f>
              <c:strCache>
                <c:ptCount val="1"/>
                <c:pt idx="0">
                  <c:v>EUS</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CO2_data_2v6!$B$106:$K$106</c:f>
              <c:numCache>
                <c:formatCode>0.00</c:formatCode>
                <c:ptCount val="10"/>
                <c:pt idx="0">
                  <c:v>1.0016159855708973</c:v>
                </c:pt>
                <c:pt idx="1">
                  <c:v>0.88572670575571766</c:v>
                </c:pt>
                <c:pt idx="2">
                  <c:v>0.87545336967395804</c:v>
                </c:pt>
                <c:pt idx="3">
                  <c:v>0.83784655320533696</c:v>
                </c:pt>
                <c:pt idx="4">
                  <c:v>0.7635910515812423</c:v>
                </c:pt>
                <c:pt idx="5">
                  <c:v>0.70243300370940354</c:v>
                </c:pt>
                <c:pt idx="6">
                  <c:v>0.64907708264748809</c:v>
                </c:pt>
                <c:pt idx="7">
                  <c:v>0.61416637773360916</c:v>
                </c:pt>
                <c:pt idx="8">
                  <c:v>0.58110201257072036</c:v>
                </c:pt>
                <c:pt idx="9">
                  <c:v>0.56067928948290913</c:v>
                </c:pt>
              </c:numCache>
            </c:numRef>
          </c:val>
          <c:smooth val="0"/>
        </c:ser>
        <c:ser>
          <c:idx val="6"/>
          <c:order val="6"/>
          <c:tx>
            <c:strRef>
              <c:f>CO2_data_2v6!$A$107</c:f>
              <c:strCache>
                <c:ptCount val="1"/>
                <c:pt idx="0">
                  <c:v>FRA</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CO2_data_2v6!$B$107:$K$107</c:f>
              <c:numCache>
                <c:formatCode>0.00</c:formatCode>
                <c:ptCount val="10"/>
                <c:pt idx="0">
                  <c:v>0.37734257197283511</c:v>
                </c:pt>
                <c:pt idx="1">
                  <c:v>0.33672502571094337</c:v>
                </c:pt>
                <c:pt idx="2">
                  <c:v>0.33493318675839279</c:v>
                </c:pt>
                <c:pt idx="3">
                  <c:v>0.32056574866683951</c:v>
                </c:pt>
                <c:pt idx="4">
                  <c:v>0.29633127470166021</c:v>
                </c:pt>
                <c:pt idx="5">
                  <c:v>0.2723104630676868</c:v>
                </c:pt>
                <c:pt idx="6">
                  <c:v>0.25057033278314406</c:v>
                </c:pt>
                <c:pt idx="7">
                  <c:v>0.2361824468693175</c:v>
                </c:pt>
                <c:pt idx="8">
                  <c:v>0.22376654855955169</c:v>
                </c:pt>
                <c:pt idx="9">
                  <c:v>0.21680505811194803</c:v>
                </c:pt>
              </c:numCache>
            </c:numRef>
          </c:val>
          <c:smooth val="0"/>
        </c:ser>
        <c:dLbls>
          <c:showLegendKey val="0"/>
          <c:showVal val="0"/>
          <c:showCatName val="0"/>
          <c:showSerName val="0"/>
          <c:showPercent val="0"/>
          <c:showBubbleSize val="0"/>
        </c:dLbls>
        <c:marker val="1"/>
        <c:smooth val="0"/>
        <c:axId val="108532736"/>
        <c:axId val="108859904"/>
      </c:lineChart>
      <c:catAx>
        <c:axId val="108532736"/>
        <c:scaling>
          <c:orientation val="minMax"/>
        </c:scaling>
        <c:delete val="0"/>
        <c:axPos val="b"/>
        <c:numFmt formatCode="General" sourceLinked="1"/>
        <c:majorTickMark val="out"/>
        <c:minorTickMark val="none"/>
        <c:tickLblPos val="nextTo"/>
        <c:crossAx val="108859904"/>
        <c:crosses val="autoZero"/>
        <c:auto val="1"/>
        <c:lblAlgn val="ctr"/>
        <c:lblOffset val="100"/>
        <c:noMultiLvlLbl val="0"/>
      </c:catAx>
      <c:valAx>
        <c:axId val="108859904"/>
        <c:scaling>
          <c:orientation val="minMax"/>
        </c:scaling>
        <c:delete val="0"/>
        <c:axPos val="l"/>
        <c:majorGridlines/>
        <c:numFmt formatCode="0.00" sourceLinked="1"/>
        <c:majorTickMark val="out"/>
        <c:minorTickMark val="none"/>
        <c:tickLblPos val="nextTo"/>
        <c:crossAx val="108532736"/>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CO2_data_2v6!$A$125</c:f>
              <c:strCache>
                <c:ptCount val="1"/>
                <c:pt idx="0">
                  <c:v>AUT</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CO2_data_2v6!$B$125:$K$125</c:f>
              <c:numCache>
                <c:formatCode>0.00</c:formatCode>
                <c:ptCount val="10"/>
                <c:pt idx="0" formatCode="General">
                  <c:v>1</c:v>
                </c:pt>
                <c:pt idx="1">
                  <c:v>1</c:v>
                </c:pt>
                <c:pt idx="2">
                  <c:v>0.90340711177341337</c:v>
                </c:pt>
                <c:pt idx="3">
                  <c:v>0.85742225564023633</c:v>
                </c:pt>
                <c:pt idx="4">
                  <c:v>0.78295572800773905</c:v>
                </c:pt>
                <c:pt idx="5">
                  <c:v>0.71657656100888178</c:v>
                </c:pt>
                <c:pt idx="6">
                  <c:v>0.65717166463284393</c:v>
                </c:pt>
                <c:pt idx="7">
                  <c:v>0.62000711630137872</c:v>
                </c:pt>
                <c:pt idx="8">
                  <c:v>0.5859381151123888</c:v>
                </c:pt>
                <c:pt idx="9" formatCode="0.000">
                  <c:v>0.56503361064803626</c:v>
                </c:pt>
              </c:numCache>
            </c:numRef>
          </c:val>
          <c:smooth val="0"/>
        </c:ser>
        <c:ser>
          <c:idx val="1"/>
          <c:order val="1"/>
          <c:tx>
            <c:strRef>
              <c:f>CO2_data_2v6!$A$126</c:f>
              <c:strCache>
                <c:ptCount val="1"/>
                <c:pt idx="0">
                  <c:v>BAW</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CO2_data_2v6!$B$126:$K$126</c:f>
              <c:numCache>
                <c:formatCode>0.00</c:formatCode>
                <c:ptCount val="10"/>
                <c:pt idx="0" formatCode="General">
                  <c:v>1</c:v>
                </c:pt>
                <c:pt idx="1">
                  <c:v>0.96634758320944603</c:v>
                </c:pt>
                <c:pt idx="2">
                  <c:v>0.9847842401182948</c:v>
                </c:pt>
                <c:pt idx="3">
                  <c:v>0.98797909996016042</c:v>
                </c:pt>
                <c:pt idx="4">
                  <c:v>0.89251088260133038</c:v>
                </c:pt>
                <c:pt idx="5">
                  <c:v>0.78206112951077134</c:v>
                </c:pt>
                <c:pt idx="6">
                  <c:v>0.71005399442970163</c:v>
                </c:pt>
                <c:pt idx="7">
                  <c:v>0.66825032312274457</c:v>
                </c:pt>
                <c:pt idx="8">
                  <c:v>0.63192309246316658</c:v>
                </c:pt>
                <c:pt idx="9" formatCode="0.000">
                  <c:v>0.60264692907976314</c:v>
                </c:pt>
              </c:numCache>
            </c:numRef>
          </c:val>
          <c:smooth val="0"/>
        </c:ser>
        <c:ser>
          <c:idx val="2"/>
          <c:order val="2"/>
          <c:tx>
            <c:strRef>
              <c:f>CO2_data_2v6!$A$127</c:f>
              <c:strCache>
                <c:ptCount val="1"/>
                <c:pt idx="0">
                  <c:v>DEU</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CO2_data_2v6!$B$127:$K$127</c:f>
              <c:numCache>
                <c:formatCode>0.00</c:formatCode>
                <c:ptCount val="10"/>
                <c:pt idx="0" formatCode="General">
                  <c:v>1</c:v>
                </c:pt>
                <c:pt idx="1">
                  <c:v>0.88892560615271898</c:v>
                </c:pt>
                <c:pt idx="2">
                  <c:v>0.87147985056490429</c:v>
                </c:pt>
                <c:pt idx="3">
                  <c:v>0.83443555396299596</c:v>
                </c:pt>
                <c:pt idx="4">
                  <c:v>0.75215160319412311</c:v>
                </c:pt>
                <c:pt idx="5">
                  <c:v>0.66836025329696891</c:v>
                </c:pt>
                <c:pt idx="6">
                  <c:v>0.61300636066350955</c:v>
                </c:pt>
                <c:pt idx="7">
                  <c:v>0.57872482071126541</c:v>
                </c:pt>
                <c:pt idx="8">
                  <c:v>0.54976711100685538</c:v>
                </c:pt>
                <c:pt idx="9" formatCode="0.000">
                  <c:v>0.52945196031912267</c:v>
                </c:pt>
              </c:numCache>
            </c:numRef>
          </c:val>
          <c:smooth val="0"/>
        </c:ser>
        <c:ser>
          <c:idx val="3"/>
          <c:order val="3"/>
          <c:tx>
            <c:strRef>
              <c:f>CO2_data_2v6!$A$128</c:f>
              <c:strCache>
                <c:ptCount val="1"/>
                <c:pt idx="0">
                  <c:v>EUE</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CO2_data_2v6!$B$128:$K$128</c:f>
              <c:numCache>
                <c:formatCode>0.00</c:formatCode>
                <c:ptCount val="10"/>
                <c:pt idx="0" formatCode="General">
                  <c:v>1</c:v>
                </c:pt>
                <c:pt idx="1">
                  <c:v>0.9587441056245477</c:v>
                </c:pt>
                <c:pt idx="2">
                  <c:v>0.90435315541798367</c:v>
                </c:pt>
                <c:pt idx="3">
                  <c:v>0.82940474805628817</c:v>
                </c:pt>
                <c:pt idx="4">
                  <c:v>0.74849209604646538</c:v>
                </c:pt>
                <c:pt idx="5">
                  <c:v>0.68153513542952415</c:v>
                </c:pt>
                <c:pt idx="6">
                  <c:v>0.62650909630279816</c:v>
                </c:pt>
                <c:pt idx="7">
                  <c:v>0.59470384070547799</c:v>
                </c:pt>
                <c:pt idx="8">
                  <c:v>0.57083569815258617</c:v>
                </c:pt>
                <c:pt idx="9" formatCode="0.000">
                  <c:v>0.55508565425768452</c:v>
                </c:pt>
              </c:numCache>
            </c:numRef>
          </c:val>
          <c:smooth val="0"/>
        </c:ser>
        <c:ser>
          <c:idx val="4"/>
          <c:order val="4"/>
          <c:tx>
            <c:strRef>
              <c:f>CO2_data_2v6!$A$129</c:f>
              <c:strCache>
                <c:ptCount val="1"/>
                <c:pt idx="0">
                  <c:v>EUN</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CO2_data_2v6!$B$129:$K$129</c:f>
              <c:numCache>
                <c:formatCode>0.00</c:formatCode>
                <c:ptCount val="10"/>
                <c:pt idx="0" formatCode="General">
                  <c:v>1</c:v>
                </c:pt>
                <c:pt idx="1">
                  <c:v>0.94681562089221127</c:v>
                </c:pt>
                <c:pt idx="2">
                  <c:v>0.92058756058415347</c:v>
                </c:pt>
                <c:pt idx="3">
                  <c:v>0.87011888218413191</c:v>
                </c:pt>
                <c:pt idx="4">
                  <c:v>0.78247297665198723</c:v>
                </c:pt>
                <c:pt idx="5">
                  <c:v>0.71781452349735597</c:v>
                </c:pt>
                <c:pt idx="6">
                  <c:v>0.66218062606678252</c:v>
                </c:pt>
                <c:pt idx="7">
                  <c:v>0.62920356188505344</c:v>
                </c:pt>
                <c:pt idx="8">
                  <c:v>0.60104829177706565</c:v>
                </c:pt>
                <c:pt idx="9" formatCode="0.000">
                  <c:v>0.58463525336177202</c:v>
                </c:pt>
              </c:numCache>
            </c:numRef>
          </c:val>
          <c:smooth val="0"/>
        </c:ser>
        <c:ser>
          <c:idx val="5"/>
          <c:order val="5"/>
          <c:tx>
            <c:strRef>
              <c:f>CO2_data_2v6!$A$130</c:f>
              <c:strCache>
                <c:ptCount val="1"/>
                <c:pt idx="0">
                  <c:v>EUS</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CO2_data_2v6!$B$130:$K$130</c:f>
              <c:numCache>
                <c:formatCode>0.00</c:formatCode>
                <c:ptCount val="10"/>
                <c:pt idx="0" formatCode="General">
                  <c:v>1</c:v>
                </c:pt>
                <c:pt idx="1">
                  <c:v>0.88429769344273645</c:v>
                </c:pt>
                <c:pt idx="2">
                  <c:v>0.87404093213924738</c:v>
                </c:pt>
                <c:pt idx="3">
                  <c:v>0.83649478969505897</c:v>
                </c:pt>
                <c:pt idx="4">
                  <c:v>0.76235909029148885</c:v>
                </c:pt>
                <c:pt idx="5">
                  <c:v>0.70129971349152687</c:v>
                </c:pt>
                <c:pt idx="6">
                  <c:v>0.6480298757188161</c:v>
                </c:pt>
                <c:pt idx="7">
                  <c:v>0.61317549498129165</c:v>
                </c:pt>
                <c:pt idx="8">
                  <c:v>0.58016447515013059</c:v>
                </c:pt>
                <c:pt idx="9" formatCode="0.000">
                  <c:v>0.55977470164210219</c:v>
                </c:pt>
              </c:numCache>
            </c:numRef>
          </c:val>
          <c:smooth val="0"/>
        </c:ser>
        <c:ser>
          <c:idx val="6"/>
          <c:order val="6"/>
          <c:tx>
            <c:strRef>
              <c:f>CO2_data_2v6!$A$131</c:f>
              <c:strCache>
                <c:ptCount val="1"/>
                <c:pt idx="0">
                  <c:v>FRA</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CO2_data_2v6!$B$131:$K$131</c:f>
              <c:numCache>
                <c:formatCode>0.00</c:formatCode>
                <c:ptCount val="10"/>
                <c:pt idx="0" formatCode="General">
                  <c:v>1</c:v>
                </c:pt>
                <c:pt idx="1">
                  <c:v>0.89235896164714812</c:v>
                </c:pt>
                <c:pt idx="2">
                  <c:v>0.88761038810777126</c:v>
                </c:pt>
                <c:pt idx="3">
                  <c:v>0.84953507098562164</c:v>
                </c:pt>
                <c:pt idx="4">
                  <c:v>0.78531100573245971</c:v>
                </c:pt>
                <c:pt idx="5">
                  <c:v>0.72165316954295433</c:v>
                </c:pt>
                <c:pt idx="6">
                  <c:v>0.66403939389373379</c:v>
                </c:pt>
                <c:pt idx="7">
                  <c:v>0.62590988775663581</c:v>
                </c:pt>
                <c:pt idx="8">
                  <c:v>0.59300636922478134</c:v>
                </c:pt>
                <c:pt idx="9" formatCode="0.000">
                  <c:v>0.57455764129247477</c:v>
                </c:pt>
              </c:numCache>
            </c:numRef>
          </c:val>
          <c:smooth val="0"/>
        </c:ser>
        <c:dLbls>
          <c:showLegendKey val="0"/>
          <c:showVal val="0"/>
          <c:showCatName val="0"/>
          <c:showSerName val="0"/>
          <c:showPercent val="0"/>
          <c:showBubbleSize val="0"/>
        </c:dLbls>
        <c:marker val="1"/>
        <c:smooth val="0"/>
        <c:axId val="117526528"/>
        <c:axId val="108862208"/>
      </c:lineChart>
      <c:catAx>
        <c:axId val="117526528"/>
        <c:scaling>
          <c:orientation val="minMax"/>
        </c:scaling>
        <c:delete val="0"/>
        <c:axPos val="b"/>
        <c:numFmt formatCode="General" sourceLinked="1"/>
        <c:majorTickMark val="out"/>
        <c:minorTickMark val="none"/>
        <c:tickLblPos val="nextTo"/>
        <c:crossAx val="108862208"/>
        <c:crosses val="autoZero"/>
        <c:auto val="1"/>
        <c:lblAlgn val="ctr"/>
        <c:lblOffset val="100"/>
        <c:noMultiLvlLbl val="0"/>
      </c:catAx>
      <c:valAx>
        <c:axId val="108862208"/>
        <c:scaling>
          <c:orientation val="minMax"/>
        </c:scaling>
        <c:delete val="0"/>
        <c:axPos val="l"/>
        <c:majorGridlines/>
        <c:numFmt formatCode="General" sourceLinked="1"/>
        <c:majorTickMark val="out"/>
        <c:minorTickMark val="none"/>
        <c:tickLblPos val="nextTo"/>
        <c:crossAx val="117526528"/>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CO2_data_2v6!$A$84</c:f>
              <c:strCache>
                <c:ptCount val="1"/>
                <c:pt idx="0">
                  <c:v>IND</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CO2_data_2v6!$B$84:$K$84</c:f>
              <c:numCache>
                <c:formatCode>0.00</c:formatCode>
                <c:ptCount val="10"/>
                <c:pt idx="0" formatCode="General">
                  <c:v>1</c:v>
                </c:pt>
                <c:pt idx="1">
                  <c:v>1.1354161141444046</c:v>
                </c:pt>
                <c:pt idx="2">
                  <c:v>1.2924671025088001</c:v>
                </c:pt>
                <c:pt idx="3">
                  <c:v>1.2434913149823592</c:v>
                </c:pt>
                <c:pt idx="4">
                  <c:v>1.1267132483304636</c:v>
                </c:pt>
                <c:pt idx="5">
                  <c:v>1.0308125593019521</c:v>
                </c:pt>
                <c:pt idx="6">
                  <c:v>0.88787889017514843</c:v>
                </c:pt>
                <c:pt idx="7">
                  <c:v>0.78690057733608976</c:v>
                </c:pt>
                <c:pt idx="8">
                  <c:v>0.72799073532131453</c:v>
                </c:pt>
                <c:pt idx="9" formatCode="0.000">
                  <c:v>0.71003831924047589</c:v>
                </c:pt>
              </c:numCache>
            </c:numRef>
          </c:val>
          <c:smooth val="0"/>
        </c:ser>
        <c:ser>
          <c:idx val="1"/>
          <c:order val="1"/>
          <c:tx>
            <c:strRef>
              <c:f>CO2_data_2v6!$A$85</c:f>
              <c:strCache>
                <c:ptCount val="1"/>
                <c:pt idx="0">
                  <c:v>USA</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CO2_data_2v6!$B$85:$K$85</c:f>
              <c:numCache>
                <c:formatCode>0.00</c:formatCode>
                <c:ptCount val="10"/>
                <c:pt idx="0" formatCode="General">
                  <c:v>1</c:v>
                </c:pt>
                <c:pt idx="1">
                  <c:v>0.98384050105822551</c:v>
                </c:pt>
                <c:pt idx="2">
                  <c:v>0.97114845035308683</c:v>
                </c:pt>
                <c:pt idx="3">
                  <c:v>0.86832050971896269</c:v>
                </c:pt>
                <c:pt idx="4">
                  <c:v>0.7469446039141886</c:v>
                </c:pt>
                <c:pt idx="5">
                  <c:v>0.57768910469612023</c:v>
                </c:pt>
                <c:pt idx="6">
                  <c:v>0.44611643340657048</c:v>
                </c:pt>
                <c:pt idx="7">
                  <c:v>0.34554765476794835</c:v>
                </c:pt>
                <c:pt idx="8">
                  <c:v>0.23981231104515741</c:v>
                </c:pt>
                <c:pt idx="9" formatCode="0.000">
                  <c:v>0.20203191992432082</c:v>
                </c:pt>
              </c:numCache>
            </c:numRef>
          </c:val>
          <c:smooth val="0"/>
        </c:ser>
        <c:ser>
          <c:idx val="2"/>
          <c:order val="2"/>
          <c:tx>
            <c:strRef>
              <c:f>CO2_data_2v6!$A$86</c:f>
              <c:strCache>
                <c:ptCount val="1"/>
                <c:pt idx="0">
                  <c:v>RUS</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CO2_data_2v6!$B$86:$K$86</c:f>
              <c:numCache>
                <c:formatCode>0.00</c:formatCode>
                <c:ptCount val="10"/>
                <c:pt idx="0" formatCode="General">
                  <c:v>1</c:v>
                </c:pt>
                <c:pt idx="1">
                  <c:v>1.0602688106686637</c:v>
                </c:pt>
                <c:pt idx="2">
                  <c:v>1.1641815582244823</c:v>
                </c:pt>
                <c:pt idx="3">
                  <c:v>1.1156340858520335</c:v>
                </c:pt>
                <c:pt idx="4">
                  <c:v>1.1097573482364032</c:v>
                </c:pt>
                <c:pt idx="5">
                  <c:v>0.99303008190892039</c:v>
                </c:pt>
                <c:pt idx="6">
                  <c:v>0.79417351075870513</c:v>
                </c:pt>
                <c:pt idx="7">
                  <c:v>0.70415707618925127</c:v>
                </c:pt>
                <c:pt idx="8">
                  <c:v>0.62368356916439571</c:v>
                </c:pt>
                <c:pt idx="9" formatCode="0.000">
                  <c:v>0.6172341422896126</c:v>
                </c:pt>
              </c:numCache>
            </c:numRef>
          </c:val>
          <c:smooth val="0"/>
        </c:ser>
        <c:ser>
          <c:idx val="3"/>
          <c:order val="3"/>
          <c:tx>
            <c:strRef>
              <c:f>CO2_data_2v6!$A$87</c:f>
              <c:strCache>
                <c:ptCount val="1"/>
                <c:pt idx="0">
                  <c:v>SWZ</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CO2_data_2v6!$B$87:$K$87</c:f>
              <c:numCache>
                <c:formatCode>0.00</c:formatCode>
                <c:ptCount val="10"/>
                <c:pt idx="0" formatCode="General">
                  <c:v>1</c:v>
                </c:pt>
                <c:pt idx="1">
                  <c:v>0.98340224878418114</c:v>
                </c:pt>
                <c:pt idx="2">
                  <c:v>1.005892138281905</c:v>
                </c:pt>
                <c:pt idx="3">
                  <c:v>0.92724079873201348</c:v>
                </c:pt>
                <c:pt idx="4">
                  <c:v>0.7896541381656621</c:v>
                </c:pt>
                <c:pt idx="5">
                  <c:v>0.66334199728098608</c:v>
                </c:pt>
                <c:pt idx="6">
                  <c:v>0.54895648425262245</c:v>
                </c:pt>
                <c:pt idx="7">
                  <c:v>0.48867273348384271</c:v>
                </c:pt>
                <c:pt idx="8">
                  <c:v>0.43493487409557552</c:v>
                </c:pt>
                <c:pt idx="9" formatCode="0.000">
                  <c:v>0.42010611778671753</c:v>
                </c:pt>
              </c:numCache>
            </c:numRef>
          </c:val>
          <c:smooth val="0"/>
        </c:ser>
        <c:ser>
          <c:idx val="4"/>
          <c:order val="4"/>
          <c:tx>
            <c:strRef>
              <c:f>CO2_data_2v6!$A$88</c:f>
              <c:strCache>
                <c:ptCount val="1"/>
                <c:pt idx="0">
                  <c:v>OEC</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CO2_data_2v6!$B$88:$K$88</c:f>
              <c:numCache>
                <c:formatCode>0.00</c:formatCode>
                <c:ptCount val="10"/>
                <c:pt idx="0" formatCode="General">
                  <c:v>1</c:v>
                </c:pt>
                <c:pt idx="1">
                  <c:v>1.0079762266702363</c:v>
                </c:pt>
                <c:pt idx="2">
                  <c:v>1.0204180644571903</c:v>
                </c:pt>
                <c:pt idx="3">
                  <c:v>0.91395893659513905</c:v>
                </c:pt>
                <c:pt idx="4">
                  <c:v>0.81029802574725962</c:v>
                </c:pt>
                <c:pt idx="5">
                  <c:v>0.6494401473258623</c:v>
                </c:pt>
                <c:pt idx="6">
                  <c:v>0.51979160823863146</c:v>
                </c:pt>
                <c:pt idx="7">
                  <c:v>0.41588142474896894</c:v>
                </c:pt>
                <c:pt idx="8">
                  <c:v>0.29734305783491205</c:v>
                </c:pt>
                <c:pt idx="9" formatCode="0.000">
                  <c:v>0.26052803920472278</c:v>
                </c:pt>
              </c:numCache>
            </c:numRef>
          </c:val>
          <c:smooth val="0"/>
        </c:ser>
        <c:ser>
          <c:idx val="5"/>
          <c:order val="5"/>
          <c:tx>
            <c:strRef>
              <c:f>CO2_data_2v6!$A$89</c:f>
              <c:strCache>
                <c:ptCount val="1"/>
                <c:pt idx="0">
                  <c:v>BRZ</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CO2_data_2v6!$B$89:$K$89</c:f>
              <c:numCache>
                <c:formatCode>0.00</c:formatCode>
                <c:ptCount val="10"/>
                <c:pt idx="0" formatCode="General">
                  <c:v>1</c:v>
                </c:pt>
                <c:pt idx="1">
                  <c:v>0.963160827614301</c:v>
                </c:pt>
                <c:pt idx="2">
                  <c:v>0.89270002312676</c:v>
                </c:pt>
                <c:pt idx="3">
                  <c:v>0.82611734544820337</c:v>
                </c:pt>
                <c:pt idx="4">
                  <c:v>0.77621601231977022</c:v>
                </c:pt>
                <c:pt idx="5">
                  <c:v>0.7336709039138799</c:v>
                </c:pt>
                <c:pt idx="6">
                  <c:v>0.64386115197804228</c:v>
                </c:pt>
                <c:pt idx="7">
                  <c:v>0.61473406562381616</c:v>
                </c:pt>
                <c:pt idx="8">
                  <c:v>0.57556414887122831</c:v>
                </c:pt>
                <c:pt idx="9" formatCode="0.000">
                  <c:v>0.5708391036167475</c:v>
                </c:pt>
              </c:numCache>
            </c:numRef>
          </c:val>
          <c:smooth val="0"/>
        </c:ser>
        <c:ser>
          <c:idx val="6"/>
          <c:order val="6"/>
          <c:tx>
            <c:strRef>
              <c:f>CO2_data_2v6!$A$90</c:f>
              <c:strCache>
                <c:ptCount val="1"/>
                <c:pt idx="0">
                  <c:v>CHI</c:v>
                </c:pt>
              </c:strCache>
            </c:strRef>
          </c:tx>
          <c:marker>
            <c:symbol val="none"/>
          </c:marker>
          <c:cat>
            <c:numRef>
              <c:f>CO2_data_2v6!$B$2:$K$2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CO2_data_2v6!$B$90:$K$90</c:f>
              <c:numCache>
                <c:formatCode>0.00</c:formatCode>
                <c:ptCount val="10"/>
                <c:pt idx="0" formatCode="General">
                  <c:v>1</c:v>
                </c:pt>
                <c:pt idx="1">
                  <c:v>1.1832963061939792</c:v>
                </c:pt>
                <c:pt idx="2">
                  <c:v>1.2919758506169283</c:v>
                </c:pt>
                <c:pt idx="3">
                  <c:v>1.2380989396907951</c:v>
                </c:pt>
                <c:pt idx="4">
                  <c:v>1.0969959788428298</c:v>
                </c:pt>
                <c:pt idx="5">
                  <c:v>0.95750635001987017</c:v>
                </c:pt>
                <c:pt idx="6">
                  <c:v>0.75106505423313363</c:v>
                </c:pt>
                <c:pt idx="7">
                  <c:v>0.60422138481005372</c:v>
                </c:pt>
                <c:pt idx="8">
                  <c:v>0.47989792668637099</c:v>
                </c:pt>
                <c:pt idx="9" formatCode="0.000">
                  <c:v>0.42287941459122624</c:v>
                </c:pt>
              </c:numCache>
            </c:numRef>
          </c:val>
          <c:smooth val="0"/>
        </c:ser>
        <c:dLbls>
          <c:showLegendKey val="0"/>
          <c:showVal val="0"/>
          <c:showCatName val="0"/>
          <c:showSerName val="0"/>
          <c:showPercent val="0"/>
          <c:showBubbleSize val="0"/>
        </c:dLbls>
        <c:marker val="1"/>
        <c:smooth val="0"/>
        <c:axId val="117527552"/>
        <c:axId val="117466240"/>
      </c:lineChart>
      <c:catAx>
        <c:axId val="117527552"/>
        <c:scaling>
          <c:orientation val="minMax"/>
        </c:scaling>
        <c:delete val="0"/>
        <c:axPos val="b"/>
        <c:numFmt formatCode="General" sourceLinked="1"/>
        <c:majorTickMark val="out"/>
        <c:minorTickMark val="none"/>
        <c:tickLblPos val="nextTo"/>
        <c:crossAx val="117466240"/>
        <c:crosses val="autoZero"/>
        <c:auto val="1"/>
        <c:lblAlgn val="ctr"/>
        <c:lblOffset val="100"/>
        <c:noMultiLvlLbl val="0"/>
      </c:catAx>
      <c:valAx>
        <c:axId val="117466240"/>
        <c:scaling>
          <c:orientation val="minMax"/>
        </c:scaling>
        <c:delete val="0"/>
        <c:axPos val="l"/>
        <c:majorGridlines/>
        <c:numFmt formatCode="General" sourceLinked="1"/>
        <c:majorTickMark val="out"/>
        <c:minorTickMark val="none"/>
        <c:tickLblPos val="nextTo"/>
        <c:crossAx val="117527552"/>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CO2_data_4v6!$A$4</c:f>
              <c:strCache>
                <c:ptCount val="1"/>
                <c:pt idx="0">
                  <c:v>BAW</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CO2_data_4v6!$B$4:$K$4</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1"/>
          <c:order val="1"/>
          <c:tx>
            <c:strRef>
              <c:f>CO2_data_4v6!$A$5</c:f>
              <c:strCache>
                <c:ptCount val="1"/>
                <c:pt idx="0">
                  <c:v>DEU</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CO2_data_4v6!$B$5:$K$5</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2"/>
          <c:order val="2"/>
          <c:tx>
            <c:strRef>
              <c:f>CO2_data_4v6!$A$9</c:f>
              <c:strCache>
                <c:ptCount val="1"/>
                <c:pt idx="0">
                  <c:v>FRA</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CO2_data_4v6!$B$9:$K$9</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3"/>
          <c:order val="3"/>
          <c:tx>
            <c:strRef>
              <c:f>CO2_data_4v6!$A$3</c:f>
              <c:strCache>
                <c:ptCount val="1"/>
                <c:pt idx="0">
                  <c:v>AUT</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CO2_data_4v6!$B$3:$K$3</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4"/>
          <c:order val="4"/>
          <c:tx>
            <c:strRef>
              <c:f>CO2_data_4v6!$A$6</c:f>
              <c:strCache>
                <c:ptCount val="1"/>
                <c:pt idx="0">
                  <c:v>EUE</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CO2_data_4v6!$B$6:$K$6</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5"/>
          <c:order val="5"/>
          <c:tx>
            <c:strRef>
              <c:f>CO2_data_4v6!$A$7</c:f>
              <c:strCache>
                <c:ptCount val="1"/>
                <c:pt idx="0">
                  <c:v>EUN</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CO2_data_4v6!$B$7:$K$7</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6"/>
          <c:order val="6"/>
          <c:tx>
            <c:strRef>
              <c:f>CO2_data_4v6!$A$8</c:f>
              <c:strCache>
                <c:ptCount val="1"/>
                <c:pt idx="0">
                  <c:v>EUS</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CO2_data_4v6!$B$8:$K$8</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7"/>
          <c:order val="7"/>
          <c:tx>
            <c:strRef>
              <c:f>CO2_data_4v6!$A$13</c:f>
              <c:strCache>
                <c:ptCount val="1"/>
                <c:pt idx="0">
                  <c:v>SWZ</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CO2_data_4v6!$B$13:$K$13</c:f>
              <c:numCache>
                <c:formatCode>General</c:formatCode>
                <c:ptCount val="10"/>
                <c:pt idx="0">
                  <c:v>1</c:v>
                </c:pt>
                <c:pt idx="1">
                  <c:v>1</c:v>
                </c:pt>
                <c:pt idx="2" formatCode="0.00">
                  <c:v>1.0025706940874035</c:v>
                </c:pt>
                <c:pt idx="3" formatCode="0.00">
                  <c:v>0.9526315789473685</c:v>
                </c:pt>
                <c:pt idx="4" formatCode="0.00">
                  <c:v>0.9045092838196287</c:v>
                </c:pt>
                <c:pt idx="5" formatCode="0.00">
                  <c:v>0.87131367292225204</c:v>
                </c:pt>
                <c:pt idx="6" formatCode="0.00">
                  <c:v>0.83739837398373984</c:v>
                </c:pt>
                <c:pt idx="7" formatCode="0.00">
                  <c:v>0.7967479674796748</c:v>
                </c:pt>
                <c:pt idx="8" formatCode="0.00">
                  <c:v>0.78</c:v>
                </c:pt>
                <c:pt idx="9" formatCode="0.00">
                  <c:v>0.76</c:v>
                </c:pt>
              </c:numCache>
            </c:numRef>
          </c:val>
          <c:smooth val="0"/>
        </c:ser>
        <c:ser>
          <c:idx val="8"/>
          <c:order val="8"/>
          <c:tx>
            <c:strRef>
              <c:f>CO2_data_4v6!$A$11</c:f>
              <c:strCache>
                <c:ptCount val="1"/>
                <c:pt idx="0">
                  <c:v>USA</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CO2_data_4v6!$B$11:$K$11</c:f>
              <c:numCache>
                <c:formatCode>General</c:formatCode>
                <c:ptCount val="10"/>
                <c:pt idx="0">
                  <c:v>1</c:v>
                </c:pt>
                <c:pt idx="1">
                  <c:v>1</c:v>
                </c:pt>
                <c:pt idx="2" formatCode="0.00">
                  <c:v>0.98754448398576511</c:v>
                </c:pt>
                <c:pt idx="3" formatCode="0.00">
                  <c:v>0.94017094017094027</c:v>
                </c:pt>
                <c:pt idx="4" formatCode="0.00">
                  <c:v>0.90877796901893293</c:v>
                </c:pt>
                <c:pt idx="5" formatCode="0.00">
                  <c:v>0.84615384615384615</c:v>
                </c:pt>
                <c:pt idx="6" formatCode="0.00">
                  <c:v>0.78583765112262516</c:v>
                </c:pt>
                <c:pt idx="7" formatCode="0.00">
                  <c:v>0.74957410562180582</c:v>
                </c:pt>
                <c:pt idx="8" formatCode="0.00">
                  <c:v>0.73154362416107388</c:v>
                </c:pt>
                <c:pt idx="9" formatCode="0.00">
                  <c:v>0.71004942339373955</c:v>
                </c:pt>
              </c:numCache>
            </c:numRef>
          </c:val>
          <c:smooth val="0"/>
        </c:ser>
        <c:ser>
          <c:idx val="9"/>
          <c:order val="9"/>
          <c:tx>
            <c:strRef>
              <c:f>CO2_data_4v6!$A$14</c:f>
              <c:strCache>
                <c:ptCount val="1"/>
                <c:pt idx="0">
                  <c:v>OEC</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CO2_data_4v6!$B$14:$K$14</c:f>
              <c:numCache>
                <c:formatCode>General</c:formatCode>
                <c:ptCount val="10"/>
                <c:pt idx="0">
                  <c:v>1</c:v>
                </c:pt>
                <c:pt idx="1">
                  <c:v>1</c:v>
                </c:pt>
                <c:pt idx="2" formatCode="0.00">
                  <c:v>0.98754448398576511</c:v>
                </c:pt>
                <c:pt idx="3" formatCode="0.00">
                  <c:v>0.94017094017094027</c:v>
                </c:pt>
                <c:pt idx="4" formatCode="0.00">
                  <c:v>0.90877796901893293</c:v>
                </c:pt>
                <c:pt idx="5" formatCode="0.00">
                  <c:v>0.84615384615384615</c:v>
                </c:pt>
                <c:pt idx="6" formatCode="0.00">
                  <c:v>0.78583765112262516</c:v>
                </c:pt>
                <c:pt idx="7" formatCode="0.00">
                  <c:v>0.74957410562180582</c:v>
                </c:pt>
                <c:pt idx="8" formatCode="0.00">
                  <c:v>0.73154362416107388</c:v>
                </c:pt>
                <c:pt idx="9" formatCode="0.00">
                  <c:v>0.71004942339373955</c:v>
                </c:pt>
              </c:numCache>
            </c:numRef>
          </c:val>
          <c:smooth val="0"/>
        </c:ser>
        <c:ser>
          <c:idx val="10"/>
          <c:order val="10"/>
          <c:tx>
            <c:strRef>
              <c:f>CO2_data_4v6!$A$15</c:f>
              <c:strCache>
                <c:ptCount val="1"/>
                <c:pt idx="0">
                  <c:v>BRZ</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CO2_data_4v6!$B$15:$K$15</c:f>
              <c:numCache>
                <c:formatCode>General</c:formatCode>
                <c:ptCount val="10"/>
                <c:pt idx="0">
                  <c:v>1</c:v>
                </c:pt>
                <c:pt idx="1">
                  <c:v>1</c:v>
                </c:pt>
                <c:pt idx="2" formatCode="0.00">
                  <c:v>1</c:v>
                </c:pt>
                <c:pt idx="3" formatCode="0.00">
                  <c:v>1</c:v>
                </c:pt>
                <c:pt idx="4" formatCode="0.00">
                  <c:v>0.95522388059701491</c:v>
                </c:pt>
                <c:pt idx="5" formatCode="0.00">
                  <c:v>0.94202898550724645</c:v>
                </c:pt>
                <c:pt idx="6" formatCode="0.00">
                  <c:v>0.88157894736842113</c:v>
                </c:pt>
                <c:pt idx="7" formatCode="0.00">
                  <c:v>0.86249999999999993</c:v>
                </c:pt>
                <c:pt idx="8" formatCode="0.00">
                  <c:v>0.82352941176470584</c:v>
                </c:pt>
                <c:pt idx="9" formatCode="0.00">
                  <c:v>0.79999999999999993</c:v>
                </c:pt>
              </c:numCache>
            </c:numRef>
          </c:val>
          <c:smooth val="0"/>
        </c:ser>
        <c:ser>
          <c:idx val="11"/>
          <c:order val="11"/>
          <c:tx>
            <c:strRef>
              <c:f>CO2_data_4v6!$A$12</c:f>
              <c:strCache>
                <c:ptCount val="1"/>
                <c:pt idx="0">
                  <c:v>RUS</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CO2_data_4v6!$B$12:$K$12</c:f>
              <c:numCache>
                <c:formatCode>General</c:formatCode>
                <c:ptCount val="10"/>
                <c:pt idx="0">
                  <c:v>1</c:v>
                </c:pt>
                <c:pt idx="1">
                  <c:v>1</c:v>
                </c:pt>
                <c:pt idx="2" formatCode="0.00">
                  <c:v>0.97297297297297292</c:v>
                </c:pt>
                <c:pt idx="3" formatCode="0.00">
                  <c:v>0.9263157894736842</c:v>
                </c:pt>
                <c:pt idx="4" formatCode="0.00">
                  <c:v>0.92307692307692313</c:v>
                </c:pt>
                <c:pt idx="5" formatCode="0.00">
                  <c:v>0.90206185567010311</c:v>
                </c:pt>
                <c:pt idx="6" formatCode="0.00">
                  <c:v>0.8883248730964467</c:v>
                </c:pt>
                <c:pt idx="7" formatCode="0.00">
                  <c:v>0.87179487179487181</c:v>
                </c:pt>
                <c:pt idx="8" formatCode="0.00">
                  <c:v>0.85279187817258884</c:v>
                </c:pt>
                <c:pt idx="9" formatCode="0.00">
                  <c:v>0.8205128205128206</c:v>
                </c:pt>
              </c:numCache>
            </c:numRef>
          </c:val>
          <c:smooth val="0"/>
        </c:ser>
        <c:ser>
          <c:idx val="12"/>
          <c:order val="12"/>
          <c:tx>
            <c:strRef>
              <c:f>CO2_data_4v6!$A$10</c:f>
              <c:strCache>
                <c:ptCount val="1"/>
                <c:pt idx="0">
                  <c:v>IND</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CO2_data_4v6!$B$10:$K$10</c:f>
              <c:numCache>
                <c:formatCode>General</c:formatCode>
                <c:ptCount val="10"/>
                <c:pt idx="0">
                  <c:v>1</c:v>
                </c:pt>
                <c:pt idx="1">
                  <c:v>1</c:v>
                </c:pt>
                <c:pt idx="2" formatCode="0.00">
                  <c:v>0.99574468085106371</c:v>
                </c:pt>
                <c:pt idx="3" formatCode="0.00">
                  <c:v>0.93031358885017412</c:v>
                </c:pt>
                <c:pt idx="4" formatCode="0.00">
                  <c:v>0.8833333333333333</c:v>
                </c:pt>
                <c:pt idx="5" formatCode="0.00">
                  <c:v>0.85348837209302331</c:v>
                </c:pt>
                <c:pt idx="6" formatCode="0.00">
                  <c:v>0.82995951417004032</c:v>
                </c:pt>
                <c:pt idx="7" formatCode="0.00">
                  <c:v>0.81081081081081086</c:v>
                </c:pt>
                <c:pt idx="8" formatCode="0.00">
                  <c:v>0.79967426710097722</c:v>
                </c:pt>
                <c:pt idx="9" formatCode="0.00">
                  <c:v>0.78293413173652704</c:v>
                </c:pt>
              </c:numCache>
            </c:numRef>
          </c:val>
          <c:smooth val="0"/>
        </c:ser>
        <c:ser>
          <c:idx val="13"/>
          <c:order val="13"/>
          <c:tx>
            <c:strRef>
              <c:f>CO2_data_4v6!$A$16</c:f>
              <c:strCache>
                <c:ptCount val="1"/>
                <c:pt idx="0">
                  <c:v>CHI</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CO2_data_4v6!$B$16:$K$16</c:f>
              <c:numCache>
                <c:formatCode>General</c:formatCode>
                <c:ptCount val="10"/>
                <c:pt idx="0">
                  <c:v>1</c:v>
                </c:pt>
                <c:pt idx="1">
                  <c:v>1</c:v>
                </c:pt>
                <c:pt idx="2" formatCode="0.00">
                  <c:v>1</c:v>
                </c:pt>
                <c:pt idx="3" formatCode="0.00">
                  <c:v>0.91666666666666663</c:v>
                </c:pt>
                <c:pt idx="4" formatCode="0.00">
                  <c:v>0.92307692307692313</c:v>
                </c:pt>
                <c:pt idx="5" formatCode="0.00">
                  <c:v>0.8571428571428571</c:v>
                </c:pt>
                <c:pt idx="6" formatCode="0.00">
                  <c:v>0.8</c:v>
                </c:pt>
                <c:pt idx="7" formatCode="0.00">
                  <c:v>0.8</c:v>
                </c:pt>
                <c:pt idx="8" formatCode="0.00">
                  <c:v>0.6875</c:v>
                </c:pt>
                <c:pt idx="9" formatCode="0.00">
                  <c:v>0.625</c:v>
                </c:pt>
              </c:numCache>
            </c:numRef>
          </c:val>
          <c:smooth val="0"/>
        </c:ser>
        <c:ser>
          <c:idx val="14"/>
          <c:order val="14"/>
          <c:tx>
            <c:strRef>
              <c:f>CO2_data_4v6!$A$17</c:f>
              <c:strCache>
                <c:ptCount val="1"/>
                <c:pt idx="0">
                  <c:v>RSA</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CO2_data_4v6!$B$17:$K$17</c:f>
              <c:numCache>
                <c:formatCode>General</c:formatCode>
                <c:ptCount val="10"/>
                <c:pt idx="0">
                  <c:v>1</c:v>
                </c:pt>
                <c:pt idx="1">
                  <c:v>1</c:v>
                </c:pt>
                <c:pt idx="2" formatCode="0.00">
                  <c:v>1</c:v>
                </c:pt>
                <c:pt idx="3" formatCode="0.00">
                  <c:v>0.96153846153846145</c:v>
                </c:pt>
                <c:pt idx="4" formatCode="0.00">
                  <c:v>0.89285714285714279</c:v>
                </c:pt>
                <c:pt idx="5" formatCode="0.00">
                  <c:v>0.83333333333333337</c:v>
                </c:pt>
                <c:pt idx="6" formatCode="0.00">
                  <c:v>0.79365079365079361</c:v>
                </c:pt>
                <c:pt idx="7" formatCode="0.00">
                  <c:v>0.75757575757575757</c:v>
                </c:pt>
                <c:pt idx="8" formatCode="0.00">
                  <c:v>0.72857142857142865</c:v>
                </c:pt>
                <c:pt idx="9" formatCode="0.00">
                  <c:v>0.70270270270270274</c:v>
                </c:pt>
              </c:numCache>
            </c:numRef>
          </c:val>
          <c:smooth val="0"/>
        </c:ser>
        <c:ser>
          <c:idx val="15"/>
          <c:order val="15"/>
          <c:tx>
            <c:strRef>
              <c:f>CO2_data_4v6!$A$19</c:f>
              <c:strCache>
                <c:ptCount val="1"/>
                <c:pt idx="0">
                  <c:v>OPE</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CO2_data_4v6!$B$19:$K$19</c:f>
              <c:numCache>
                <c:formatCode>General</c:formatCode>
                <c:ptCount val="10"/>
                <c:pt idx="0">
                  <c:v>1</c:v>
                </c:pt>
                <c:pt idx="1">
                  <c:v>1</c:v>
                </c:pt>
                <c:pt idx="2" formatCode="0.00">
                  <c:v>1</c:v>
                </c:pt>
                <c:pt idx="3" formatCode="0.00">
                  <c:v>0.95</c:v>
                </c:pt>
                <c:pt idx="4" formatCode="0.00">
                  <c:v>0.90697674418604646</c:v>
                </c:pt>
                <c:pt idx="5" formatCode="0.00">
                  <c:v>0.8666666666666667</c:v>
                </c:pt>
                <c:pt idx="6" formatCode="0.00">
                  <c:v>0.83333333333333337</c:v>
                </c:pt>
                <c:pt idx="7" formatCode="0.00">
                  <c:v>0.82</c:v>
                </c:pt>
                <c:pt idx="8" formatCode="0.00">
                  <c:v>0.78846153846153844</c:v>
                </c:pt>
                <c:pt idx="9" formatCode="0.00">
                  <c:v>0.74545454545454548</c:v>
                </c:pt>
              </c:numCache>
            </c:numRef>
          </c:val>
          <c:smooth val="0"/>
        </c:ser>
        <c:ser>
          <c:idx val="16"/>
          <c:order val="16"/>
          <c:tx>
            <c:strRef>
              <c:f>CO2_data_4v6!$A$18</c:f>
              <c:strCache>
                <c:ptCount val="1"/>
                <c:pt idx="0">
                  <c:v>ARB</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CO2_data_4v6!$B$18:$K$18</c:f>
              <c:numCache>
                <c:formatCode>General</c:formatCode>
                <c:ptCount val="10"/>
                <c:pt idx="0">
                  <c:v>1</c:v>
                </c:pt>
                <c:pt idx="1">
                  <c:v>1</c:v>
                </c:pt>
                <c:pt idx="2" formatCode="0.00">
                  <c:v>1</c:v>
                </c:pt>
                <c:pt idx="3" formatCode="0.00">
                  <c:v>0.95</c:v>
                </c:pt>
                <c:pt idx="4" formatCode="0.00">
                  <c:v>0.90697674418604646</c:v>
                </c:pt>
                <c:pt idx="5" formatCode="0.00">
                  <c:v>0.8666666666666667</c:v>
                </c:pt>
                <c:pt idx="6" formatCode="0.00">
                  <c:v>0.83333333333333337</c:v>
                </c:pt>
                <c:pt idx="7" formatCode="0.00">
                  <c:v>0.82</c:v>
                </c:pt>
                <c:pt idx="8" formatCode="0.00">
                  <c:v>0.78846153846153844</c:v>
                </c:pt>
                <c:pt idx="9" formatCode="0.00">
                  <c:v>0.74545454545454548</c:v>
                </c:pt>
              </c:numCache>
            </c:numRef>
          </c:val>
          <c:smooth val="0"/>
        </c:ser>
        <c:ser>
          <c:idx val="17"/>
          <c:order val="17"/>
          <c:tx>
            <c:strRef>
              <c:f>CO2_data_4v6!$A$20</c:f>
              <c:strCache>
                <c:ptCount val="1"/>
                <c:pt idx="0">
                  <c:v>ROW</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CO2_data_4v6!$B$20:$K$20</c:f>
              <c:numCache>
                <c:formatCode>General</c:formatCode>
                <c:ptCount val="10"/>
                <c:pt idx="0">
                  <c:v>1</c:v>
                </c:pt>
                <c:pt idx="1">
                  <c:v>1</c:v>
                </c:pt>
                <c:pt idx="2" formatCode="0.00">
                  <c:v>0.98809523809523814</c:v>
                </c:pt>
                <c:pt idx="3" formatCode="0.00">
                  <c:v>0.95979899497487431</c:v>
                </c:pt>
                <c:pt idx="4" formatCode="0.00">
                  <c:v>0.9224137931034484</c:v>
                </c:pt>
                <c:pt idx="5" formatCode="0.00">
                  <c:v>0.89179104477611937</c:v>
                </c:pt>
                <c:pt idx="6" formatCode="0.00">
                  <c:v>0.86046511627906974</c:v>
                </c:pt>
                <c:pt idx="7" formatCode="0.00">
                  <c:v>0.82634730538922152</c:v>
                </c:pt>
                <c:pt idx="8" formatCode="0.00">
                  <c:v>0.80381471389645787</c:v>
                </c:pt>
                <c:pt idx="9" formatCode="0.00">
                  <c:v>0.78109452736318419</c:v>
                </c:pt>
              </c:numCache>
            </c:numRef>
          </c:val>
          <c:smooth val="0"/>
        </c:ser>
        <c:dLbls>
          <c:showLegendKey val="0"/>
          <c:showVal val="0"/>
          <c:showCatName val="0"/>
          <c:showSerName val="0"/>
          <c:showPercent val="0"/>
          <c:showBubbleSize val="0"/>
        </c:dLbls>
        <c:marker val="1"/>
        <c:smooth val="0"/>
        <c:axId val="117530112"/>
        <c:axId val="117468544"/>
      </c:lineChart>
      <c:catAx>
        <c:axId val="117530112"/>
        <c:scaling>
          <c:orientation val="minMax"/>
        </c:scaling>
        <c:delete val="0"/>
        <c:axPos val="b"/>
        <c:numFmt formatCode="General" sourceLinked="1"/>
        <c:majorTickMark val="out"/>
        <c:minorTickMark val="none"/>
        <c:tickLblPos val="nextTo"/>
        <c:crossAx val="117468544"/>
        <c:crosses val="autoZero"/>
        <c:auto val="1"/>
        <c:lblAlgn val="ctr"/>
        <c:lblOffset val="100"/>
        <c:noMultiLvlLbl val="0"/>
      </c:catAx>
      <c:valAx>
        <c:axId val="117468544"/>
        <c:scaling>
          <c:orientation val="minMax"/>
        </c:scaling>
        <c:delete val="0"/>
        <c:axPos val="l"/>
        <c:majorGridlines/>
        <c:numFmt formatCode="General" sourceLinked="1"/>
        <c:majorTickMark val="out"/>
        <c:minorTickMark val="none"/>
        <c:tickLblPos val="nextTo"/>
        <c:crossAx val="117530112"/>
        <c:crosses val="autoZero"/>
        <c:crossBetween val="between"/>
      </c:valAx>
    </c:plotArea>
    <c:legend>
      <c:legendPos val="r"/>
      <c:layout>
        <c:manualLayout>
          <c:xMode val="edge"/>
          <c:yMode val="edge"/>
          <c:x val="0.8401542754524105"/>
          <c:y val="1.669425507115125E-2"/>
          <c:w val="0.14300361928443156"/>
          <c:h val="0.94531223533160591"/>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CO2_data_4v6!$A$27</c:f>
              <c:strCache>
                <c:ptCount val="1"/>
                <c:pt idx="0">
                  <c:v>AUT</c:v>
                </c:pt>
              </c:strCache>
            </c:strRef>
          </c:tx>
          <c:marker>
            <c:symbol val="none"/>
          </c:marker>
          <c:cat>
            <c:strRef>
              <c:f>CO2_data_4v6!$B$26:$J$26</c:f>
              <c:strCache>
                <c:ptCount val="9"/>
                <c:pt idx="0">
                  <c:v>2007</c:v>
                </c:pt>
                <c:pt idx="1">
                  <c:v>2010</c:v>
                </c:pt>
                <c:pt idx="2">
                  <c:v>2015</c:v>
                </c:pt>
                <c:pt idx="3">
                  <c:v>2020</c:v>
                </c:pt>
                <c:pt idx="4">
                  <c:v>2025</c:v>
                </c:pt>
                <c:pt idx="5">
                  <c:v>2030</c:v>
                </c:pt>
                <c:pt idx="6">
                  <c:v>2035</c:v>
                </c:pt>
                <c:pt idx="7">
                  <c:v>2040</c:v>
                </c:pt>
                <c:pt idx="8">
                  <c:v>2045</c:v>
                </c:pt>
              </c:strCache>
            </c:strRef>
          </c:cat>
          <c:val>
            <c:numRef>
              <c:f>CO2_data_4v6!$B$27:$J$27</c:f>
              <c:numCache>
                <c:formatCode>0.00</c:formatCode>
                <c:ptCount val="9"/>
                <c:pt idx="0">
                  <c:v>6.2956271082412668E-2</c:v>
                </c:pt>
                <c:pt idx="1">
                  <c:v>5.6968908785350311E-2</c:v>
                </c:pt>
                <c:pt idx="2">
                  <c:v>5.752071811766412E-2</c:v>
                </c:pt>
                <c:pt idx="3">
                  <c:v>5.665700792334509E-2</c:v>
                </c:pt>
                <c:pt idx="4">
                  <c:v>5.543769990686255E-2</c:v>
                </c:pt>
                <c:pt idx="5">
                  <c:v>5.3700806232871226E-2</c:v>
                </c:pt>
                <c:pt idx="6">
                  <c:v>5.1138730259888951E-2</c:v>
                </c:pt>
                <c:pt idx="7">
                  <c:v>4.8056016606999458E-2</c:v>
                </c:pt>
                <c:pt idx="8">
                  <c:v>4.3867815411458962E-2</c:v>
                </c:pt>
              </c:numCache>
            </c:numRef>
          </c:val>
          <c:smooth val="0"/>
        </c:ser>
        <c:ser>
          <c:idx val="1"/>
          <c:order val="1"/>
          <c:tx>
            <c:strRef>
              <c:f>CO2_data_4v6!$A$28</c:f>
              <c:strCache>
                <c:ptCount val="1"/>
                <c:pt idx="0">
                  <c:v>BAW</c:v>
                </c:pt>
              </c:strCache>
            </c:strRef>
          </c:tx>
          <c:marker>
            <c:symbol val="none"/>
          </c:marker>
          <c:cat>
            <c:strRef>
              <c:f>CO2_data_4v6!$B$26:$J$26</c:f>
              <c:strCache>
                <c:ptCount val="9"/>
                <c:pt idx="0">
                  <c:v>2007</c:v>
                </c:pt>
                <c:pt idx="1">
                  <c:v>2010</c:v>
                </c:pt>
                <c:pt idx="2">
                  <c:v>2015</c:v>
                </c:pt>
                <c:pt idx="3">
                  <c:v>2020</c:v>
                </c:pt>
                <c:pt idx="4">
                  <c:v>2025</c:v>
                </c:pt>
                <c:pt idx="5">
                  <c:v>2030</c:v>
                </c:pt>
                <c:pt idx="6">
                  <c:v>2035</c:v>
                </c:pt>
                <c:pt idx="7">
                  <c:v>2040</c:v>
                </c:pt>
                <c:pt idx="8">
                  <c:v>2045</c:v>
                </c:pt>
              </c:strCache>
            </c:strRef>
          </c:cat>
          <c:val>
            <c:numRef>
              <c:f>CO2_data_4v6!$B$28:$J$28</c:f>
              <c:numCache>
                <c:formatCode>0.00</c:formatCode>
                <c:ptCount val="9"/>
                <c:pt idx="0">
                  <c:v>8.054005424502253E-2</c:v>
                </c:pt>
                <c:pt idx="1">
                  <c:v>7.782968677123521E-2</c:v>
                </c:pt>
                <c:pt idx="2">
                  <c:v>8.18515418395655E-2</c:v>
                </c:pt>
                <c:pt idx="3">
                  <c:v>9.0348993151382784E-2</c:v>
                </c:pt>
                <c:pt idx="4">
                  <c:v>8.7837087494976401E-2</c:v>
                </c:pt>
                <c:pt idx="5">
                  <c:v>7.7740312538723877E-2</c:v>
                </c:pt>
                <c:pt idx="6">
                  <c:v>7.2502325569206286E-2</c:v>
                </c:pt>
                <c:pt idx="7">
                  <c:v>6.7905447711736108E-2</c:v>
                </c:pt>
                <c:pt idx="8">
                  <c:v>6.2535345357414812E-2</c:v>
                </c:pt>
              </c:numCache>
            </c:numRef>
          </c:val>
          <c:smooth val="0"/>
        </c:ser>
        <c:ser>
          <c:idx val="2"/>
          <c:order val="2"/>
          <c:tx>
            <c:strRef>
              <c:f>CO2_data_4v6!$A$29</c:f>
              <c:strCache>
                <c:ptCount val="1"/>
                <c:pt idx="0">
                  <c:v>DEU</c:v>
                </c:pt>
              </c:strCache>
            </c:strRef>
          </c:tx>
          <c:marker>
            <c:symbol val="none"/>
          </c:marker>
          <c:cat>
            <c:strRef>
              <c:f>CO2_data_4v6!$B$26:$J$26</c:f>
              <c:strCache>
                <c:ptCount val="9"/>
                <c:pt idx="0">
                  <c:v>2007</c:v>
                </c:pt>
                <c:pt idx="1">
                  <c:v>2010</c:v>
                </c:pt>
                <c:pt idx="2">
                  <c:v>2015</c:v>
                </c:pt>
                <c:pt idx="3">
                  <c:v>2020</c:v>
                </c:pt>
                <c:pt idx="4">
                  <c:v>2025</c:v>
                </c:pt>
                <c:pt idx="5">
                  <c:v>2030</c:v>
                </c:pt>
                <c:pt idx="6">
                  <c:v>2035</c:v>
                </c:pt>
                <c:pt idx="7">
                  <c:v>2040</c:v>
                </c:pt>
                <c:pt idx="8">
                  <c:v>2045</c:v>
                </c:pt>
              </c:strCache>
            </c:strRef>
          </c:cat>
          <c:val>
            <c:numRef>
              <c:f>CO2_data_4v6!$B$29:$J$29</c:f>
              <c:numCache>
                <c:formatCode>0.00</c:formatCode>
                <c:ptCount val="9"/>
                <c:pt idx="0">
                  <c:v>0.67418884999872031</c:v>
                </c:pt>
                <c:pt idx="1">
                  <c:v>0.599303732146517</c:v>
                </c:pt>
                <c:pt idx="2">
                  <c:v>0.58327740321105592</c:v>
                </c:pt>
                <c:pt idx="3">
                  <c:v>0.58425617878021996</c:v>
                </c:pt>
                <c:pt idx="4">
                  <c:v>0.55268561895723145</c:v>
                </c:pt>
                <c:pt idx="5">
                  <c:v>0.48748085153022269</c:v>
                </c:pt>
                <c:pt idx="6">
                  <c:v>0.45085525914574193</c:v>
                </c:pt>
                <c:pt idx="7">
                  <c:v>0.41235957399768874</c:v>
                </c:pt>
                <c:pt idx="8">
                  <c:v>0.37058377896446304</c:v>
                </c:pt>
              </c:numCache>
            </c:numRef>
          </c:val>
          <c:smooth val="0"/>
        </c:ser>
        <c:ser>
          <c:idx val="3"/>
          <c:order val="3"/>
          <c:tx>
            <c:strRef>
              <c:f>CO2_data_4v6!$A$30</c:f>
              <c:strCache>
                <c:ptCount val="1"/>
                <c:pt idx="0">
                  <c:v>EUE</c:v>
                </c:pt>
              </c:strCache>
            </c:strRef>
          </c:tx>
          <c:marker>
            <c:symbol val="none"/>
          </c:marker>
          <c:cat>
            <c:strRef>
              <c:f>CO2_data_4v6!$B$26:$J$26</c:f>
              <c:strCache>
                <c:ptCount val="9"/>
                <c:pt idx="0">
                  <c:v>2007</c:v>
                </c:pt>
                <c:pt idx="1">
                  <c:v>2010</c:v>
                </c:pt>
                <c:pt idx="2">
                  <c:v>2015</c:v>
                </c:pt>
                <c:pt idx="3">
                  <c:v>2020</c:v>
                </c:pt>
                <c:pt idx="4">
                  <c:v>2025</c:v>
                </c:pt>
                <c:pt idx="5">
                  <c:v>2030</c:v>
                </c:pt>
                <c:pt idx="6">
                  <c:v>2035</c:v>
                </c:pt>
                <c:pt idx="7">
                  <c:v>2040</c:v>
                </c:pt>
                <c:pt idx="8">
                  <c:v>2045</c:v>
                </c:pt>
              </c:strCache>
            </c:strRef>
          </c:cat>
          <c:val>
            <c:numRef>
              <c:f>CO2_data_4v6!$B$30:$J$30</c:f>
              <c:numCache>
                <c:formatCode>0.00</c:formatCode>
                <c:ptCount val="9"/>
                <c:pt idx="0">
                  <c:v>0.60806400771633917</c:v>
                </c:pt>
                <c:pt idx="1">
                  <c:v>0.58297778324047966</c:v>
                </c:pt>
                <c:pt idx="2">
                  <c:v>0.52356100075343326</c:v>
                </c:pt>
                <c:pt idx="3">
                  <c:v>0.47298285222628295</c:v>
                </c:pt>
                <c:pt idx="4">
                  <c:v>0.43599373810076264</c:v>
                </c:pt>
                <c:pt idx="5">
                  <c:v>0.39698856404539751</c:v>
                </c:pt>
                <c:pt idx="6">
                  <c:v>0.354988872995191</c:v>
                </c:pt>
                <c:pt idx="7">
                  <c:v>0.31947705285563688</c:v>
                </c:pt>
                <c:pt idx="8">
                  <c:v>0.29030633013502466</c:v>
                </c:pt>
              </c:numCache>
            </c:numRef>
          </c:val>
          <c:smooth val="0"/>
        </c:ser>
        <c:ser>
          <c:idx val="4"/>
          <c:order val="4"/>
          <c:tx>
            <c:strRef>
              <c:f>CO2_data_4v6!$A$31</c:f>
              <c:strCache>
                <c:ptCount val="1"/>
                <c:pt idx="0">
                  <c:v>EUN</c:v>
                </c:pt>
              </c:strCache>
            </c:strRef>
          </c:tx>
          <c:marker>
            <c:symbol val="none"/>
          </c:marker>
          <c:cat>
            <c:strRef>
              <c:f>CO2_data_4v6!$B$26:$J$26</c:f>
              <c:strCache>
                <c:ptCount val="9"/>
                <c:pt idx="0">
                  <c:v>2007</c:v>
                </c:pt>
                <c:pt idx="1">
                  <c:v>2010</c:v>
                </c:pt>
                <c:pt idx="2">
                  <c:v>2015</c:v>
                </c:pt>
                <c:pt idx="3">
                  <c:v>2020</c:v>
                </c:pt>
                <c:pt idx="4">
                  <c:v>2025</c:v>
                </c:pt>
                <c:pt idx="5">
                  <c:v>2030</c:v>
                </c:pt>
                <c:pt idx="6">
                  <c:v>2035</c:v>
                </c:pt>
                <c:pt idx="7">
                  <c:v>2040</c:v>
                </c:pt>
                <c:pt idx="8">
                  <c:v>2045</c:v>
                </c:pt>
              </c:strCache>
            </c:strRef>
          </c:cat>
          <c:val>
            <c:numRef>
              <c:f>CO2_data_4v6!$B$31:$J$31</c:f>
              <c:numCache>
                <c:formatCode>0.00</c:formatCode>
                <c:ptCount val="9"/>
                <c:pt idx="0">
                  <c:v>1.0878955793859701</c:v>
                </c:pt>
                <c:pt idx="1">
                  <c:v>1.0300365284622193</c:v>
                </c:pt>
                <c:pt idx="2">
                  <c:v>0.98563862364278543</c:v>
                </c:pt>
                <c:pt idx="3">
                  <c:v>0.95906715830504274</c:v>
                </c:pt>
                <c:pt idx="4">
                  <c:v>0.89582294542546559</c:v>
                </c:pt>
                <c:pt idx="5">
                  <c:v>0.85867177963086605</c:v>
                </c:pt>
                <c:pt idx="6">
                  <c:v>0.81483576546784553</c:v>
                </c:pt>
                <c:pt idx="7">
                  <c:v>0.77211887559771297</c:v>
                </c:pt>
                <c:pt idx="8">
                  <c:v>0.72482697395402529</c:v>
                </c:pt>
              </c:numCache>
            </c:numRef>
          </c:val>
          <c:smooth val="0"/>
        </c:ser>
        <c:ser>
          <c:idx val="5"/>
          <c:order val="5"/>
          <c:tx>
            <c:strRef>
              <c:f>CO2_data_4v6!$A$32</c:f>
              <c:strCache>
                <c:ptCount val="1"/>
                <c:pt idx="0">
                  <c:v>EUS</c:v>
                </c:pt>
              </c:strCache>
            </c:strRef>
          </c:tx>
          <c:marker>
            <c:symbol val="none"/>
          </c:marker>
          <c:cat>
            <c:strRef>
              <c:f>CO2_data_4v6!$B$26:$J$26</c:f>
              <c:strCache>
                <c:ptCount val="9"/>
                <c:pt idx="0">
                  <c:v>2007</c:v>
                </c:pt>
                <c:pt idx="1">
                  <c:v>2010</c:v>
                </c:pt>
                <c:pt idx="2">
                  <c:v>2015</c:v>
                </c:pt>
                <c:pt idx="3">
                  <c:v>2020</c:v>
                </c:pt>
                <c:pt idx="4">
                  <c:v>2025</c:v>
                </c:pt>
                <c:pt idx="5">
                  <c:v>2030</c:v>
                </c:pt>
                <c:pt idx="6">
                  <c:v>2035</c:v>
                </c:pt>
                <c:pt idx="7">
                  <c:v>2040</c:v>
                </c:pt>
                <c:pt idx="8">
                  <c:v>2045</c:v>
                </c:pt>
              </c:strCache>
            </c:strRef>
          </c:cat>
          <c:val>
            <c:numRef>
              <c:f>CO2_data_4v6!$B$32:$J$32</c:f>
              <c:numCache>
                <c:formatCode>0.00</c:formatCode>
                <c:ptCount val="9"/>
                <c:pt idx="0">
                  <c:v>1.0016159855708973</c:v>
                </c:pt>
                <c:pt idx="1">
                  <c:v>0.88572670575571766</c:v>
                </c:pt>
                <c:pt idx="2">
                  <c:v>0.87644539861293014</c:v>
                </c:pt>
                <c:pt idx="3">
                  <c:v>0.87774044517217364</c:v>
                </c:pt>
                <c:pt idx="4">
                  <c:v>0.85451832092703595</c:v>
                </c:pt>
                <c:pt idx="5">
                  <c:v>0.83826389402741297</c:v>
                </c:pt>
                <c:pt idx="6">
                  <c:v>0.81820286327949687</c:v>
                </c:pt>
                <c:pt idx="7">
                  <c:v>0.78038044656508487</c:v>
                </c:pt>
                <c:pt idx="8">
                  <c:v>0.72158619527621348</c:v>
                </c:pt>
              </c:numCache>
            </c:numRef>
          </c:val>
          <c:smooth val="0"/>
        </c:ser>
        <c:ser>
          <c:idx val="6"/>
          <c:order val="6"/>
          <c:tx>
            <c:strRef>
              <c:f>CO2_data_4v6!$A$33</c:f>
              <c:strCache>
                <c:ptCount val="1"/>
                <c:pt idx="0">
                  <c:v>FRA</c:v>
                </c:pt>
              </c:strCache>
            </c:strRef>
          </c:tx>
          <c:marker>
            <c:symbol val="none"/>
          </c:marker>
          <c:cat>
            <c:strRef>
              <c:f>CO2_data_4v6!$B$26:$J$26</c:f>
              <c:strCache>
                <c:ptCount val="9"/>
                <c:pt idx="0">
                  <c:v>2007</c:v>
                </c:pt>
                <c:pt idx="1">
                  <c:v>2010</c:v>
                </c:pt>
                <c:pt idx="2">
                  <c:v>2015</c:v>
                </c:pt>
                <c:pt idx="3">
                  <c:v>2020</c:v>
                </c:pt>
                <c:pt idx="4">
                  <c:v>2025</c:v>
                </c:pt>
                <c:pt idx="5">
                  <c:v>2030</c:v>
                </c:pt>
                <c:pt idx="6">
                  <c:v>2035</c:v>
                </c:pt>
                <c:pt idx="7">
                  <c:v>2040</c:v>
                </c:pt>
                <c:pt idx="8">
                  <c:v>2045</c:v>
                </c:pt>
              </c:strCache>
            </c:strRef>
          </c:cat>
          <c:val>
            <c:numRef>
              <c:f>CO2_data_4v6!$B$33:$J$33</c:f>
              <c:numCache>
                <c:formatCode>0.00</c:formatCode>
                <c:ptCount val="9"/>
                <c:pt idx="0">
                  <c:v>0.37734257197283511</c:v>
                </c:pt>
                <c:pt idx="1">
                  <c:v>0.33672502571094337</c:v>
                </c:pt>
                <c:pt idx="2">
                  <c:v>0.33747912577206413</c:v>
                </c:pt>
                <c:pt idx="3">
                  <c:v>0.33822941291415076</c:v>
                </c:pt>
                <c:pt idx="4">
                  <c:v>0.34094857396475681</c:v>
                </c:pt>
                <c:pt idx="5">
                  <c:v>0.33569338033901519</c:v>
                </c:pt>
                <c:pt idx="6">
                  <c:v>0.32617941455173244</c:v>
                </c:pt>
                <c:pt idx="7">
                  <c:v>0.30895747717418653</c:v>
                </c:pt>
                <c:pt idx="8">
                  <c:v>0.28920120764682922</c:v>
                </c:pt>
              </c:numCache>
            </c:numRef>
          </c:val>
          <c:smooth val="0"/>
        </c:ser>
        <c:dLbls>
          <c:showLegendKey val="0"/>
          <c:showVal val="0"/>
          <c:showCatName val="0"/>
          <c:showSerName val="0"/>
          <c:showPercent val="0"/>
          <c:showBubbleSize val="0"/>
        </c:dLbls>
        <c:marker val="1"/>
        <c:smooth val="0"/>
        <c:axId val="118301184"/>
        <c:axId val="117472000"/>
      </c:lineChart>
      <c:catAx>
        <c:axId val="118301184"/>
        <c:scaling>
          <c:orientation val="minMax"/>
        </c:scaling>
        <c:delete val="0"/>
        <c:axPos val="b"/>
        <c:numFmt formatCode="General" sourceLinked="1"/>
        <c:majorTickMark val="out"/>
        <c:minorTickMark val="none"/>
        <c:tickLblPos val="nextTo"/>
        <c:crossAx val="117472000"/>
        <c:crosses val="autoZero"/>
        <c:auto val="1"/>
        <c:lblAlgn val="ctr"/>
        <c:lblOffset val="100"/>
        <c:noMultiLvlLbl val="0"/>
      </c:catAx>
      <c:valAx>
        <c:axId val="117472000"/>
        <c:scaling>
          <c:orientation val="minMax"/>
        </c:scaling>
        <c:delete val="0"/>
        <c:axPos val="l"/>
        <c:majorGridlines/>
        <c:numFmt formatCode="0.00" sourceLinked="1"/>
        <c:majorTickMark val="out"/>
        <c:minorTickMark val="none"/>
        <c:tickLblPos val="nextTo"/>
        <c:crossAx val="118301184"/>
        <c:crosses val="autoZero"/>
        <c:crossBetween val="between"/>
      </c:valAx>
    </c:plotArea>
    <c:legend>
      <c:legendPos val="r"/>
      <c:layout>
        <c:manualLayout>
          <c:xMode val="edge"/>
          <c:yMode val="edge"/>
          <c:x val="0.85836570428696413"/>
          <c:y val="3.5219705229154061E-2"/>
          <c:w val="0.13103288559518295"/>
          <c:h val="0.51930417928528161"/>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CO2_data_4v6!$A$59</c:f>
              <c:strCache>
                <c:ptCount val="1"/>
                <c:pt idx="0">
                  <c:v>IND</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CO2_data_4v6!$B$59:$K$59</c:f>
              <c:numCache>
                <c:formatCode>0.00</c:formatCode>
                <c:ptCount val="10"/>
                <c:pt idx="0">
                  <c:v>1.0963173064942606</c:v>
                </c:pt>
                <c:pt idx="1">
                  <c:v>1.2447763360089736</c:v>
                </c:pt>
                <c:pt idx="2">
                  <c:v>1.4415967317297569</c:v>
                </c:pt>
                <c:pt idx="3">
                  <c:v>1.5040938020956796</c:v>
                </c:pt>
                <c:pt idx="4">
                  <c:v>1.6231603482856809</c:v>
                </c:pt>
                <c:pt idx="5">
                  <c:v>1.7499824346193009</c:v>
                </c:pt>
                <c:pt idx="6">
                  <c:v>1.8649194732788417</c:v>
                </c:pt>
                <c:pt idx="7">
                  <c:v>1.9806720644936033</c:v>
                </c:pt>
                <c:pt idx="8">
                  <c:v>2.0844225610171154</c:v>
                </c:pt>
                <c:pt idx="9">
                  <c:v>2.2492678269327966</c:v>
                </c:pt>
              </c:numCache>
            </c:numRef>
          </c:val>
          <c:smooth val="0"/>
        </c:ser>
        <c:ser>
          <c:idx val="1"/>
          <c:order val="1"/>
          <c:tx>
            <c:strRef>
              <c:f>CO2_data_4v6!$A$60</c:f>
              <c:strCache>
                <c:ptCount val="1"/>
                <c:pt idx="0">
                  <c:v>USA</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CO2_data_4v6!$B$60:$K$60</c:f>
              <c:numCache>
                <c:formatCode>0.00</c:formatCode>
                <c:ptCount val="10"/>
                <c:pt idx="0">
                  <c:v>4.7940856832191017</c:v>
                </c:pt>
                <c:pt idx="1">
                  <c:v>4.7166156606943463</c:v>
                </c:pt>
                <c:pt idx="2">
                  <c:v>4.7238605659516884</c:v>
                </c:pt>
                <c:pt idx="3">
                  <c:v>4.5069716697816062</c:v>
                </c:pt>
                <c:pt idx="4">
                  <c:v>4.4592544244842092</c:v>
                </c:pt>
                <c:pt idx="5">
                  <c:v>4.201986445231535</c:v>
                </c:pt>
                <c:pt idx="6">
                  <c:v>3.9397481171322237</c:v>
                </c:pt>
                <c:pt idx="7">
                  <c:v>3.7963407730255292</c:v>
                </c:pt>
                <c:pt idx="8">
                  <c:v>3.7130430698518224</c:v>
                </c:pt>
                <c:pt idx="9">
                  <c:v>3.727220020765337</c:v>
                </c:pt>
              </c:numCache>
            </c:numRef>
          </c:val>
          <c:smooth val="0"/>
        </c:ser>
        <c:ser>
          <c:idx val="2"/>
          <c:order val="2"/>
          <c:tx>
            <c:strRef>
              <c:f>CO2_data_4v6!$A$61</c:f>
              <c:strCache>
                <c:ptCount val="1"/>
                <c:pt idx="0">
                  <c:v>RUS</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CO2_data_4v6!$B$61:$K$61</c:f>
              <c:numCache>
                <c:formatCode>0.00</c:formatCode>
                <c:ptCount val="10"/>
                <c:pt idx="0">
                  <c:v>1.3266039660288789</c:v>
                </c:pt>
                <c:pt idx="1">
                  <c:v>1.4065568092897718</c:v>
                </c:pt>
                <c:pt idx="2">
                  <c:v>1.5705842769338423</c:v>
                </c:pt>
                <c:pt idx="3">
                  <c:v>1.6079062352801394</c:v>
                </c:pt>
                <c:pt idx="4">
                  <c:v>1.8794151057448141</c:v>
                </c:pt>
                <c:pt idx="5">
                  <c:v>2.0769152061541649</c:v>
                </c:pt>
                <c:pt idx="6">
                  <c:v>2.333821551776277</c:v>
                </c:pt>
                <c:pt idx="7">
                  <c:v>2.5613449499450525</c:v>
                </c:pt>
                <c:pt idx="8">
                  <c:v>2.7800004839057939</c:v>
                </c:pt>
                <c:pt idx="9">
                  <c:v>3.1193343281136516</c:v>
                </c:pt>
              </c:numCache>
            </c:numRef>
          </c:val>
          <c:smooth val="0"/>
        </c:ser>
        <c:ser>
          <c:idx val="3"/>
          <c:order val="3"/>
          <c:tx>
            <c:strRef>
              <c:f>CO2_data_4v6!$A$62</c:f>
              <c:strCache>
                <c:ptCount val="1"/>
                <c:pt idx="0">
                  <c:v>SWZ</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CO2_data_4v6!$B$62:$K$62</c:f>
              <c:numCache>
                <c:formatCode>0.00</c:formatCode>
                <c:ptCount val="10"/>
                <c:pt idx="0">
                  <c:v>3.4262024729983923E-2</c:v>
                </c:pt>
                <c:pt idx="1">
                  <c:v>3.3693352167365416E-2</c:v>
                </c:pt>
                <c:pt idx="2">
                  <c:v>3.5002399775597146E-2</c:v>
                </c:pt>
                <c:pt idx="3">
                  <c:v>3.3626992040947011E-2</c:v>
                </c:pt>
                <c:pt idx="4">
                  <c:v>3.2600021261478533E-2</c:v>
                </c:pt>
                <c:pt idx="5">
                  <c:v>3.1975835378637983E-2</c:v>
                </c:pt>
                <c:pt idx="6">
                  <c:v>3.1246147513423916E-2</c:v>
                </c:pt>
                <c:pt idx="7">
                  <c:v>3.0385294322041505E-2</c:v>
                </c:pt>
                <c:pt idx="8">
                  <c:v>3.0336157101251548E-2</c:v>
                </c:pt>
                <c:pt idx="9">
                  <c:v>3.1854954795919675E-2</c:v>
                </c:pt>
              </c:numCache>
            </c:numRef>
          </c:val>
          <c:smooth val="0"/>
        </c:ser>
        <c:ser>
          <c:idx val="4"/>
          <c:order val="4"/>
          <c:tx>
            <c:strRef>
              <c:f>CO2_data_4v6!$A$63</c:f>
              <c:strCache>
                <c:ptCount val="1"/>
                <c:pt idx="0">
                  <c:v>OEC</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CO2_data_4v6!$B$63:$K$63</c:f>
              <c:numCache>
                <c:formatCode>0.00</c:formatCode>
                <c:ptCount val="10"/>
                <c:pt idx="0">
                  <c:v>2.9133459256740326</c:v>
                </c:pt>
                <c:pt idx="1">
                  <c:v>2.9365834331460183</c:v>
                </c:pt>
                <c:pt idx="2">
                  <c:v>3.016309140524037</c:v>
                </c:pt>
                <c:pt idx="3">
                  <c:v>2.8828212584439981</c:v>
                </c:pt>
                <c:pt idx="4">
                  <c:v>2.9397127891491395</c:v>
                </c:pt>
                <c:pt idx="5">
                  <c:v>2.8706871557228122</c:v>
                </c:pt>
                <c:pt idx="6">
                  <c:v>2.7895603548502597</c:v>
                </c:pt>
                <c:pt idx="7">
                  <c:v>2.7765981245656515</c:v>
                </c:pt>
                <c:pt idx="8">
                  <c:v>2.7977092527916185</c:v>
                </c:pt>
                <c:pt idx="9">
                  <c:v>2.9208265889655181</c:v>
                </c:pt>
              </c:numCache>
            </c:numRef>
          </c:val>
          <c:smooth val="0"/>
        </c:ser>
        <c:ser>
          <c:idx val="5"/>
          <c:order val="5"/>
          <c:tx>
            <c:strRef>
              <c:f>CO2_data_4v6!$A$64</c:f>
              <c:strCache>
                <c:ptCount val="1"/>
                <c:pt idx="0">
                  <c:v>BRZ</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CO2_data_4v6!$B$64:$K$64</c:f>
              <c:numCache>
                <c:formatCode>0.00</c:formatCode>
                <c:ptCount val="10"/>
                <c:pt idx="0">
                  <c:v>0.32380339607597497</c:v>
                </c:pt>
                <c:pt idx="1">
                  <c:v>0.31187474694885736</c:v>
                </c:pt>
                <c:pt idx="2">
                  <c:v>0.31129462987058837</c:v>
                </c:pt>
                <c:pt idx="3">
                  <c:v>0.31995050436896577</c:v>
                </c:pt>
                <c:pt idx="4">
                  <c:v>0.32828261992188401</c:v>
                </c:pt>
                <c:pt idx="5">
                  <c:v>0.34314963264030884</c:v>
                </c:pt>
                <c:pt idx="6">
                  <c:v>0.34069406463404706</c:v>
                </c:pt>
                <c:pt idx="7">
                  <c:v>0.35217065361918515</c:v>
                </c:pt>
                <c:pt idx="8">
                  <c:v>0.35259118444556004</c:v>
                </c:pt>
                <c:pt idx="9">
                  <c:v>0.38024154589179743</c:v>
                </c:pt>
              </c:numCache>
            </c:numRef>
          </c:val>
          <c:smooth val="0"/>
        </c:ser>
        <c:ser>
          <c:idx val="6"/>
          <c:order val="6"/>
          <c:tx>
            <c:strRef>
              <c:f>CO2_data_4v6!$A$65</c:f>
              <c:strCache>
                <c:ptCount val="1"/>
                <c:pt idx="0">
                  <c:v>CHI</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CO2_data_4v6!$B$65:$K$65</c:f>
              <c:numCache>
                <c:formatCode>0.00</c:formatCode>
                <c:ptCount val="10"/>
                <c:pt idx="0">
                  <c:v>5.2532006919148575</c:v>
                </c:pt>
                <c:pt idx="1">
                  <c:v>6.2160929744385065</c:v>
                </c:pt>
                <c:pt idx="2">
                  <c:v>6.7870084323981343</c:v>
                </c:pt>
                <c:pt idx="3">
                  <c:v>6.5039822066427364</c:v>
                </c:pt>
                <c:pt idx="4">
                  <c:v>6.9152880421019649</c:v>
                </c:pt>
                <c:pt idx="5">
                  <c:v>6.6769553368636085</c:v>
                </c:pt>
                <c:pt idx="6">
                  <c:v>6.3722672342997067</c:v>
                </c:pt>
                <c:pt idx="7">
                  <c:v>6.4777473403141377</c:v>
                </c:pt>
                <c:pt idx="8">
                  <c:v>5.5684741617853106</c:v>
                </c:pt>
                <c:pt idx="9">
                  <c:v>5.0951156727687597</c:v>
                </c:pt>
              </c:numCache>
            </c:numRef>
          </c:val>
          <c:smooth val="0"/>
        </c:ser>
        <c:dLbls>
          <c:showLegendKey val="0"/>
          <c:showVal val="0"/>
          <c:showCatName val="0"/>
          <c:showSerName val="0"/>
          <c:showPercent val="0"/>
          <c:showBubbleSize val="0"/>
        </c:dLbls>
        <c:marker val="1"/>
        <c:smooth val="0"/>
        <c:axId val="118301696"/>
        <c:axId val="118408320"/>
      </c:lineChart>
      <c:catAx>
        <c:axId val="118301696"/>
        <c:scaling>
          <c:orientation val="minMax"/>
        </c:scaling>
        <c:delete val="0"/>
        <c:axPos val="b"/>
        <c:numFmt formatCode="General" sourceLinked="1"/>
        <c:majorTickMark val="out"/>
        <c:minorTickMark val="none"/>
        <c:tickLblPos val="nextTo"/>
        <c:crossAx val="118408320"/>
        <c:crosses val="autoZero"/>
        <c:auto val="1"/>
        <c:lblAlgn val="ctr"/>
        <c:lblOffset val="100"/>
        <c:noMultiLvlLbl val="0"/>
      </c:catAx>
      <c:valAx>
        <c:axId val="118408320"/>
        <c:scaling>
          <c:orientation val="minMax"/>
        </c:scaling>
        <c:delete val="0"/>
        <c:axPos val="l"/>
        <c:majorGridlines/>
        <c:numFmt formatCode="0.00" sourceLinked="1"/>
        <c:majorTickMark val="out"/>
        <c:minorTickMark val="none"/>
        <c:tickLblPos val="nextTo"/>
        <c:crossAx val="118301696"/>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CO2_data_4v6!$A$101</c:f>
              <c:strCache>
                <c:ptCount val="1"/>
                <c:pt idx="0">
                  <c:v>AUT</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CO2_data_4v6!$B$101:$K$101</c:f>
              <c:numCache>
                <c:formatCode>0.00</c:formatCode>
                <c:ptCount val="10"/>
                <c:pt idx="0">
                  <c:v>6.2956271082412668E-2</c:v>
                </c:pt>
                <c:pt idx="1">
                  <c:v>5.6968908785350311E-2</c:v>
                </c:pt>
                <c:pt idx="2">
                  <c:v>5.7318747536491355E-2</c:v>
                </c:pt>
                <c:pt idx="3">
                  <c:v>5.547108185090005E-2</c:v>
                </c:pt>
                <c:pt idx="4">
                  <c:v>5.3556411512357016E-2</c:v>
                </c:pt>
                <c:pt idx="5">
                  <c:v>5.1879577751499741E-2</c:v>
                </c:pt>
                <c:pt idx="6">
                  <c:v>4.9896199176287181E-2</c:v>
                </c:pt>
                <c:pt idx="7">
                  <c:v>4.76287211710733E-2</c:v>
                </c:pt>
                <c:pt idx="8">
                  <c:v>4.5592902403144134E-2</c:v>
                </c:pt>
                <c:pt idx="9">
                  <c:v>4.4170948853162431E-2</c:v>
                </c:pt>
              </c:numCache>
            </c:numRef>
          </c:val>
          <c:smooth val="0"/>
        </c:ser>
        <c:ser>
          <c:idx val="1"/>
          <c:order val="1"/>
          <c:tx>
            <c:strRef>
              <c:f>CO2_data_4v6!$A$102</c:f>
              <c:strCache>
                <c:ptCount val="1"/>
                <c:pt idx="0">
                  <c:v>BAW</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CO2_data_4v6!$B$102:$K$102</c:f>
              <c:numCache>
                <c:formatCode>0.00</c:formatCode>
                <c:ptCount val="10"/>
                <c:pt idx="0">
                  <c:v>8.054005424502253E-2</c:v>
                </c:pt>
                <c:pt idx="1">
                  <c:v>7.782968677123521E-2</c:v>
                </c:pt>
                <c:pt idx="2">
                  <c:v>7.9945821942726272E-2</c:v>
                </c:pt>
                <c:pt idx="3">
                  <c:v>8.1949495386670984E-2</c:v>
                </c:pt>
                <c:pt idx="4">
                  <c:v>7.8639573937059198E-2</c:v>
                </c:pt>
                <c:pt idx="5">
                  <c:v>7.2782942011737267E-2</c:v>
                </c:pt>
                <c:pt idx="6">
                  <c:v>6.9271508156464143E-2</c:v>
                </c:pt>
                <c:pt idx="7">
                  <c:v>6.5966607108179143E-2</c:v>
                </c:pt>
                <c:pt idx="8">
                  <c:v>6.3303628075009388E-2</c:v>
                </c:pt>
                <c:pt idx="9">
                  <c:v>6.0210309459762267E-2</c:v>
                </c:pt>
              </c:numCache>
            </c:numRef>
          </c:val>
          <c:smooth val="0"/>
        </c:ser>
        <c:ser>
          <c:idx val="2"/>
          <c:order val="2"/>
          <c:tx>
            <c:strRef>
              <c:f>CO2_data_4v6!$A$103</c:f>
              <c:strCache>
                <c:ptCount val="1"/>
                <c:pt idx="0">
                  <c:v>DEU</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CO2_data_4v6!$B$103:$K$103</c:f>
              <c:numCache>
                <c:formatCode>0.00</c:formatCode>
                <c:ptCount val="10"/>
                <c:pt idx="0">
                  <c:v>0.67418884999872031</c:v>
                </c:pt>
                <c:pt idx="1">
                  <c:v>0.599303732146517</c:v>
                </c:pt>
                <c:pt idx="2">
                  <c:v>0.59204028156466182</c:v>
                </c:pt>
                <c:pt idx="3">
                  <c:v>0.57794230912383693</c:v>
                </c:pt>
                <c:pt idx="4">
                  <c:v>0.54960650276346523</c:v>
                </c:pt>
                <c:pt idx="5">
                  <c:v>0.51202623168629113</c:v>
                </c:pt>
                <c:pt idx="6">
                  <c:v>0.48842459652858938</c:v>
                </c:pt>
                <c:pt idx="7">
                  <c:v>0.46392519229997997</c:v>
                </c:pt>
                <c:pt idx="8">
                  <c:v>0.44417953986939906</c:v>
                </c:pt>
                <c:pt idx="9">
                  <c:v>0.42646085837520098</c:v>
                </c:pt>
              </c:numCache>
            </c:numRef>
          </c:val>
          <c:smooth val="0"/>
        </c:ser>
        <c:ser>
          <c:idx val="3"/>
          <c:order val="3"/>
          <c:tx>
            <c:strRef>
              <c:f>CO2_data_4v6!$A$104</c:f>
              <c:strCache>
                <c:ptCount val="1"/>
                <c:pt idx="0">
                  <c:v>EUE</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CO2_data_4v6!$B$104:$K$104</c:f>
              <c:numCache>
                <c:formatCode>0.00</c:formatCode>
                <c:ptCount val="10"/>
                <c:pt idx="0">
                  <c:v>0.60806400771633917</c:v>
                </c:pt>
                <c:pt idx="1">
                  <c:v>0.58297778324047966</c:v>
                </c:pt>
                <c:pt idx="2">
                  <c:v>0.55394234958147237</c:v>
                </c:pt>
                <c:pt idx="3">
                  <c:v>0.51677809228591665</c:v>
                </c:pt>
                <c:pt idx="4">
                  <c:v>0.48866908351992155</c:v>
                </c:pt>
                <c:pt idx="5">
                  <c:v>0.4644396735435028</c:v>
                </c:pt>
                <c:pt idx="6">
                  <c:v>0.44012244413448642</c:v>
                </c:pt>
                <c:pt idx="7">
                  <c:v>0.41876023787980243</c:v>
                </c:pt>
                <c:pt idx="8">
                  <c:v>0.40470836037289937</c:v>
                </c:pt>
                <c:pt idx="9">
                  <c:v>0.39337809462706264</c:v>
                </c:pt>
              </c:numCache>
            </c:numRef>
          </c:val>
          <c:smooth val="0"/>
        </c:ser>
        <c:ser>
          <c:idx val="4"/>
          <c:order val="4"/>
          <c:tx>
            <c:strRef>
              <c:f>CO2_data_4v6!$A$105</c:f>
              <c:strCache>
                <c:ptCount val="1"/>
                <c:pt idx="0">
                  <c:v>EUN</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CO2_data_4v6!$B$105:$K$105</c:f>
              <c:numCache>
                <c:formatCode>0.00</c:formatCode>
                <c:ptCount val="10"/>
                <c:pt idx="0">
                  <c:v>1.0878955793859701</c:v>
                </c:pt>
                <c:pt idx="1">
                  <c:v>1.0300365284622193</c:v>
                </c:pt>
                <c:pt idx="2">
                  <c:v>1.0091044637435598</c:v>
                </c:pt>
                <c:pt idx="3">
                  <c:v>0.97183709489745884</c:v>
                </c:pt>
                <c:pt idx="4">
                  <c:v>0.92015834962909859</c:v>
                </c:pt>
                <c:pt idx="5">
                  <c:v>0.88910449530353775</c:v>
                </c:pt>
                <c:pt idx="6">
                  <c:v>0.85618933676439446</c:v>
                </c:pt>
                <c:pt idx="7">
                  <c:v>0.82261033662369432</c:v>
                </c:pt>
                <c:pt idx="8">
                  <c:v>0.79770078407317935</c:v>
                </c:pt>
                <c:pt idx="9">
                  <c:v>0.78281429025682026</c:v>
                </c:pt>
              </c:numCache>
            </c:numRef>
          </c:val>
          <c:smooth val="0"/>
        </c:ser>
        <c:ser>
          <c:idx val="5"/>
          <c:order val="5"/>
          <c:tx>
            <c:strRef>
              <c:f>CO2_data_4v6!$A$106</c:f>
              <c:strCache>
                <c:ptCount val="1"/>
                <c:pt idx="0">
                  <c:v>EUS</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CO2_data_4v6!$B$106:$K$106</c:f>
              <c:numCache>
                <c:formatCode>0.00</c:formatCode>
                <c:ptCount val="10"/>
                <c:pt idx="0">
                  <c:v>1.0016159855708973</c:v>
                </c:pt>
                <c:pt idx="1">
                  <c:v>0.88572670575571766</c:v>
                </c:pt>
                <c:pt idx="2">
                  <c:v>0.88221258868639696</c:v>
                </c:pt>
                <c:pt idx="3">
                  <c:v>0.86094498597302571</c:v>
                </c:pt>
                <c:pt idx="4">
                  <c:v>0.82932323011409126</c:v>
                </c:pt>
                <c:pt idx="5">
                  <c:v>0.8080587490694261</c:v>
                </c:pt>
                <c:pt idx="6">
                  <c:v>0.7854442265274042</c:v>
                </c:pt>
                <c:pt idx="7">
                  <c:v>0.7537466202086649</c:v>
                </c:pt>
                <c:pt idx="8">
                  <c:v>0.72428196903558195</c:v>
                </c:pt>
                <c:pt idx="9">
                  <c:v>0.70360415849722768</c:v>
                </c:pt>
              </c:numCache>
            </c:numRef>
          </c:val>
          <c:smooth val="0"/>
        </c:ser>
        <c:ser>
          <c:idx val="6"/>
          <c:order val="6"/>
          <c:tx>
            <c:strRef>
              <c:f>CO2_data_4v6!$A$107</c:f>
              <c:strCache>
                <c:ptCount val="1"/>
                <c:pt idx="0">
                  <c:v>FRA</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CO2_data_4v6!$B$107:$K$107</c:f>
              <c:numCache>
                <c:formatCode>0.00</c:formatCode>
                <c:ptCount val="10"/>
                <c:pt idx="0">
                  <c:v>0.37734257197283511</c:v>
                </c:pt>
                <c:pt idx="1">
                  <c:v>0.33672502571094337</c:v>
                </c:pt>
                <c:pt idx="2">
                  <c:v>0.33753585353812593</c:v>
                </c:pt>
                <c:pt idx="3">
                  <c:v>0.32946652269089616</c:v>
                </c:pt>
                <c:pt idx="4">
                  <c:v>0.32255808808356468</c:v>
                </c:pt>
                <c:pt idx="5">
                  <c:v>0.31460962895490863</c:v>
                </c:pt>
                <c:pt idx="6">
                  <c:v>0.30493356854176623</c:v>
                </c:pt>
                <c:pt idx="7">
                  <c:v>0.2914431338435623</c:v>
                </c:pt>
                <c:pt idx="8">
                  <c:v>0.28115098383773512</c:v>
                </c:pt>
                <c:pt idx="9">
                  <c:v>0.27557167861348475</c:v>
                </c:pt>
              </c:numCache>
            </c:numRef>
          </c:val>
          <c:smooth val="0"/>
        </c:ser>
        <c:dLbls>
          <c:showLegendKey val="0"/>
          <c:showVal val="0"/>
          <c:showCatName val="0"/>
          <c:showSerName val="0"/>
          <c:showPercent val="0"/>
          <c:showBubbleSize val="0"/>
        </c:dLbls>
        <c:marker val="1"/>
        <c:smooth val="0"/>
        <c:axId val="118303232"/>
        <c:axId val="118410624"/>
      </c:lineChart>
      <c:catAx>
        <c:axId val="118303232"/>
        <c:scaling>
          <c:orientation val="minMax"/>
        </c:scaling>
        <c:delete val="0"/>
        <c:axPos val="b"/>
        <c:numFmt formatCode="General" sourceLinked="1"/>
        <c:majorTickMark val="out"/>
        <c:minorTickMark val="none"/>
        <c:tickLblPos val="nextTo"/>
        <c:crossAx val="118410624"/>
        <c:crosses val="autoZero"/>
        <c:auto val="1"/>
        <c:lblAlgn val="ctr"/>
        <c:lblOffset val="100"/>
        <c:noMultiLvlLbl val="0"/>
      </c:catAx>
      <c:valAx>
        <c:axId val="118410624"/>
        <c:scaling>
          <c:orientation val="minMax"/>
        </c:scaling>
        <c:delete val="0"/>
        <c:axPos val="l"/>
        <c:majorGridlines/>
        <c:numFmt formatCode="0.00" sourceLinked="1"/>
        <c:majorTickMark val="out"/>
        <c:minorTickMark val="none"/>
        <c:tickLblPos val="nextTo"/>
        <c:crossAx val="118303232"/>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CO2_data_4v6!$A$125</c:f>
              <c:strCache>
                <c:ptCount val="1"/>
                <c:pt idx="0">
                  <c:v>AUT</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CO2_data_4v6!$B$125:$K$125</c:f>
              <c:numCache>
                <c:formatCode>0.00</c:formatCode>
                <c:ptCount val="10"/>
                <c:pt idx="0" formatCode="General">
                  <c:v>1</c:v>
                </c:pt>
                <c:pt idx="1">
                  <c:v>1</c:v>
                </c:pt>
                <c:pt idx="2">
                  <c:v>0.91045334405937839</c:v>
                </c:pt>
                <c:pt idx="3">
                  <c:v>0.88110494629336988</c:v>
                </c:pt>
                <c:pt idx="4">
                  <c:v>0.85069224386319198</c:v>
                </c:pt>
                <c:pt idx="5">
                  <c:v>0.82405734741797165</c:v>
                </c:pt>
                <c:pt idx="6">
                  <c:v>0.79255328052976248</c:v>
                </c:pt>
                <c:pt idx="7">
                  <c:v>0.75653656660708357</c:v>
                </c:pt>
                <c:pt idx="8">
                  <c:v>0.72419953754028599</c:v>
                </c:pt>
                <c:pt idx="9">
                  <c:v>0.70161316885081426</c:v>
                </c:pt>
              </c:numCache>
            </c:numRef>
          </c:val>
          <c:smooth val="0"/>
        </c:ser>
        <c:ser>
          <c:idx val="1"/>
          <c:order val="1"/>
          <c:tx>
            <c:strRef>
              <c:f>CO2_data_4v6!$A$126</c:f>
              <c:strCache>
                <c:ptCount val="1"/>
                <c:pt idx="0">
                  <c:v>BAW</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CO2_data_4v6!$B$126:$K$126</c:f>
              <c:numCache>
                <c:formatCode>0.00</c:formatCode>
                <c:ptCount val="10"/>
                <c:pt idx="0" formatCode="General">
                  <c:v>1</c:v>
                </c:pt>
                <c:pt idx="1">
                  <c:v>0.96634758320944603</c:v>
                </c:pt>
                <c:pt idx="2">
                  <c:v>0.99262190337631939</c:v>
                </c:pt>
                <c:pt idx="3">
                  <c:v>1.0174998782265603</c:v>
                </c:pt>
                <c:pt idx="4">
                  <c:v>0.97640328994339132</c:v>
                </c:pt>
                <c:pt idx="5">
                  <c:v>0.90368628000067852</c:v>
                </c:pt>
                <c:pt idx="6">
                  <c:v>0.86008767694299393</c:v>
                </c:pt>
                <c:pt idx="7">
                  <c:v>0.8190534228781694</c:v>
                </c:pt>
                <c:pt idx="8">
                  <c:v>0.78598938960761411</c:v>
                </c:pt>
                <c:pt idx="9">
                  <c:v>0.74758218161348378</c:v>
                </c:pt>
              </c:numCache>
            </c:numRef>
          </c:val>
          <c:smooth val="0"/>
        </c:ser>
        <c:ser>
          <c:idx val="2"/>
          <c:order val="2"/>
          <c:tx>
            <c:strRef>
              <c:f>CO2_data_4v6!$A$127</c:f>
              <c:strCache>
                <c:ptCount val="1"/>
                <c:pt idx="0">
                  <c:v>DEU</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CO2_data_4v6!$B$127:$K$127</c:f>
              <c:numCache>
                <c:formatCode>0.00</c:formatCode>
                <c:ptCount val="10"/>
                <c:pt idx="0" formatCode="General">
                  <c:v>1</c:v>
                </c:pt>
                <c:pt idx="1">
                  <c:v>0.88892560615271898</c:v>
                </c:pt>
                <c:pt idx="2">
                  <c:v>0.87815199193191285</c:v>
                </c:pt>
                <c:pt idx="3">
                  <c:v>0.85724097799145438</c:v>
                </c:pt>
                <c:pt idx="4">
                  <c:v>0.81521149862461895</c:v>
                </c:pt>
                <c:pt idx="5">
                  <c:v>0.75947003823522596</c:v>
                </c:pt>
                <c:pt idx="6">
                  <c:v>0.72446258422920595</c:v>
                </c:pt>
                <c:pt idx="7">
                  <c:v>0.68812350174711512</c:v>
                </c:pt>
                <c:pt idx="8">
                  <c:v>0.65883548781656975</c:v>
                </c:pt>
                <c:pt idx="9">
                  <c:v>0.63255400675346452</c:v>
                </c:pt>
              </c:numCache>
            </c:numRef>
          </c:val>
          <c:smooth val="0"/>
        </c:ser>
        <c:ser>
          <c:idx val="3"/>
          <c:order val="3"/>
          <c:tx>
            <c:strRef>
              <c:f>CO2_data_4v6!$A$128</c:f>
              <c:strCache>
                <c:ptCount val="1"/>
                <c:pt idx="0">
                  <c:v>EUE</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CO2_data_4v6!$B$128:$K$128</c:f>
              <c:numCache>
                <c:formatCode>0.00</c:formatCode>
                <c:ptCount val="10"/>
                <c:pt idx="0" formatCode="General">
                  <c:v>1</c:v>
                </c:pt>
                <c:pt idx="1">
                  <c:v>0.9587441056245477</c:v>
                </c:pt>
                <c:pt idx="2">
                  <c:v>0.91099348514619782</c:v>
                </c:pt>
                <c:pt idx="3">
                  <c:v>0.84987449631617196</c:v>
                </c:pt>
                <c:pt idx="4">
                  <c:v>0.80364744059622895</c:v>
                </c:pt>
                <c:pt idx="5">
                  <c:v>0.76380063225212813</c:v>
                </c:pt>
                <c:pt idx="6">
                  <c:v>0.72380939925620924</c:v>
                </c:pt>
                <c:pt idx="7">
                  <c:v>0.68867789009994052</c:v>
                </c:pt>
                <c:pt idx="8">
                  <c:v>0.66556868230506272</c:v>
                </c:pt>
                <c:pt idx="9">
                  <c:v>0.64693533844314111</c:v>
                </c:pt>
              </c:numCache>
            </c:numRef>
          </c:val>
          <c:smooth val="0"/>
        </c:ser>
        <c:ser>
          <c:idx val="4"/>
          <c:order val="4"/>
          <c:tx>
            <c:strRef>
              <c:f>CO2_data_4v6!$A$129</c:f>
              <c:strCache>
                <c:ptCount val="1"/>
                <c:pt idx="0">
                  <c:v>EUN</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CO2_data_4v6!$B$129:$K$129</c:f>
              <c:numCache>
                <c:formatCode>0.00</c:formatCode>
                <c:ptCount val="10"/>
                <c:pt idx="0" formatCode="General">
                  <c:v>1</c:v>
                </c:pt>
                <c:pt idx="1">
                  <c:v>0.94681562089221127</c:v>
                </c:pt>
                <c:pt idx="2">
                  <c:v>0.92757474418006036</c:v>
                </c:pt>
                <c:pt idx="3">
                  <c:v>0.89331836006354859</c:v>
                </c:pt>
                <c:pt idx="4">
                  <c:v>0.84581495417828079</c:v>
                </c:pt>
                <c:pt idx="5">
                  <c:v>0.81727006906799449</c:v>
                </c:pt>
                <c:pt idx="6">
                  <c:v>0.78701426220303672</c:v>
                </c:pt>
                <c:pt idx="7">
                  <c:v>0.75614824824271454</c:v>
                </c:pt>
                <c:pt idx="8">
                  <c:v>0.73325124137687692</c:v>
                </c:pt>
                <c:pt idx="9">
                  <c:v>0.71956748891162525</c:v>
                </c:pt>
              </c:numCache>
            </c:numRef>
          </c:val>
          <c:smooth val="0"/>
        </c:ser>
        <c:ser>
          <c:idx val="5"/>
          <c:order val="5"/>
          <c:tx>
            <c:strRef>
              <c:f>CO2_data_4v6!$A$130</c:f>
              <c:strCache>
                <c:ptCount val="1"/>
                <c:pt idx="0">
                  <c:v>EUS</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CO2_data_4v6!$B$130:$K$130</c:f>
              <c:numCache>
                <c:formatCode>0.00</c:formatCode>
                <c:ptCount val="10"/>
                <c:pt idx="0" formatCode="General">
                  <c:v>1</c:v>
                </c:pt>
                <c:pt idx="1">
                  <c:v>0.88429769344273645</c:v>
                </c:pt>
                <c:pt idx="2">
                  <c:v>0.88078924597390162</c:v>
                </c:pt>
                <c:pt idx="3">
                  <c:v>0.85955595595083034</c:v>
                </c:pt>
                <c:pt idx="4">
                  <c:v>0.82798521794896951</c:v>
                </c:pt>
                <c:pt idx="5">
                  <c:v>0.80675504455817149</c:v>
                </c:pt>
                <c:pt idx="6">
                  <c:v>0.78417700779777366</c:v>
                </c:pt>
                <c:pt idx="7">
                  <c:v>0.7525305417115995</c:v>
                </c:pt>
                <c:pt idx="8">
                  <c:v>0.72311342816953794</c:v>
                </c:pt>
                <c:pt idx="9">
                  <c:v>0.70246897876354286</c:v>
                </c:pt>
              </c:numCache>
            </c:numRef>
          </c:val>
          <c:smooth val="0"/>
        </c:ser>
        <c:ser>
          <c:idx val="6"/>
          <c:order val="6"/>
          <c:tx>
            <c:strRef>
              <c:f>CO2_data_4v6!$A$131</c:f>
              <c:strCache>
                <c:ptCount val="1"/>
                <c:pt idx="0">
                  <c:v>FRA</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CO2_data_4v6!$B$131:$K$131</c:f>
              <c:numCache>
                <c:formatCode>0.00</c:formatCode>
                <c:ptCount val="10"/>
                <c:pt idx="0" formatCode="General">
                  <c:v>1</c:v>
                </c:pt>
                <c:pt idx="1">
                  <c:v>0.89235896164714812</c:v>
                </c:pt>
                <c:pt idx="2">
                  <c:v>0.89450774603408689</c:v>
                </c:pt>
                <c:pt idx="3">
                  <c:v>0.87312311719392866</c:v>
                </c:pt>
                <c:pt idx="4">
                  <c:v>0.85481499316961684</c:v>
                </c:pt>
                <c:pt idx="5">
                  <c:v>0.83375068789629536</c:v>
                </c:pt>
                <c:pt idx="6">
                  <c:v>0.80810804608529141</c:v>
                </c:pt>
                <c:pt idx="7">
                  <c:v>0.77235688599839003</c:v>
                </c:pt>
                <c:pt idx="8">
                  <c:v>0.74508153789224496</c:v>
                </c:pt>
                <c:pt idx="9">
                  <c:v>0.73029575532050794</c:v>
                </c:pt>
              </c:numCache>
            </c:numRef>
          </c:val>
          <c:smooth val="0"/>
        </c:ser>
        <c:dLbls>
          <c:showLegendKey val="0"/>
          <c:showVal val="0"/>
          <c:showCatName val="0"/>
          <c:showSerName val="0"/>
          <c:showPercent val="0"/>
          <c:showBubbleSize val="0"/>
        </c:dLbls>
        <c:marker val="1"/>
        <c:smooth val="0"/>
        <c:axId val="118303744"/>
        <c:axId val="118412928"/>
      </c:lineChart>
      <c:catAx>
        <c:axId val="118303744"/>
        <c:scaling>
          <c:orientation val="minMax"/>
        </c:scaling>
        <c:delete val="0"/>
        <c:axPos val="b"/>
        <c:numFmt formatCode="General" sourceLinked="1"/>
        <c:majorTickMark val="out"/>
        <c:minorTickMark val="none"/>
        <c:tickLblPos val="nextTo"/>
        <c:crossAx val="118412928"/>
        <c:crosses val="autoZero"/>
        <c:auto val="1"/>
        <c:lblAlgn val="ctr"/>
        <c:lblOffset val="100"/>
        <c:noMultiLvlLbl val="0"/>
      </c:catAx>
      <c:valAx>
        <c:axId val="118412928"/>
        <c:scaling>
          <c:orientation val="minMax"/>
        </c:scaling>
        <c:delete val="0"/>
        <c:axPos val="l"/>
        <c:majorGridlines/>
        <c:numFmt formatCode="General" sourceLinked="1"/>
        <c:majorTickMark val="out"/>
        <c:minorTickMark val="none"/>
        <c:tickLblPos val="nextTo"/>
        <c:crossAx val="118303744"/>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CO2_data_4v6!$A$84</c:f>
              <c:strCache>
                <c:ptCount val="1"/>
                <c:pt idx="0">
                  <c:v>IND</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CO2_data_4v6!$B$84:$K$84</c:f>
              <c:numCache>
                <c:formatCode>0.00</c:formatCode>
                <c:ptCount val="10"/>
                <c:pt idx="0" formatCode="General">
                  <c:v>1</c:v>
                </c:pt>
                <c:pt idx="1">
                  <c:v>1.1354161141444046</c:v>
                </c:pt>
                <c:pt idx="2">
                  <c:v>1.3149447912480836</c:v>
                </c:pt>
                <c:pt idx="3">
                  <c:v>1.3719511615714457</c:v>
                </c:pt>
                <c:pt idx="4">
                  <c:v>1.4805570783846587</c:v>
                </c:pt>
                <c:pt idx="5">
                  <c:v>1.5962371698895208</c:v>
                </c:pt>
                <c:pt idx="6">
                  <c:v>1.7010763783729477</c:v>
                </c:pt>
                <c:pt idx="7">
                  <c:v>1.8066594887818388</c:v>
                </c:pt>
                <c:pt idx="8">
                  <c:v>1.9012949523551352</c:v>
                </c:pt>
                <c:pt idx="9" formatCode="0.000">
                  <c:v>2.0516576848771764</c:v>
                </c:pt>
              </c:numCache>
            </c:numRef>
          </c:val>
          <c:smooth val="0"/>
        </c:ser>
        <c:ser>
          <c:idx val="1"/>
          <c:order val="1"/>
          <c:tx>
            <c:strRef>
              <c:f>CO2_data_4v6!$A$85</c:f>
              <c:strCache>
                <c:ptCount val="1"/>
                <c:pt idx="0">
                  <c:v>USA</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CO2_data_4v6!$B$85:$K$85</c:f>
              <c:numCache>
                <c:formatCode>0.00</c:formatCode>
                <c:ptCount val="10"/>
                <c:pt idx="0" formatCode="General">
                  <c:v>1</c:v>
                </c:pt>
                <c:pt idx="1">
                  <c:v>0.98384050105822551</c:v>
                </c:pt>
                <c:pt idx="2">
                  <c:v>0.98535171836556346</c:v>
                </c:pt>
                <c:pt idx="3">
                  <c:v>0.94011078808155424</c:v>
                </c:pt>
                <c:pt idx="4">
                  <c:v>0.9301574312893669</c:v>
                </c:pt>
                <c:pt idx="5">
                  <c:v>0.87649381402169935</c:v>
                </c:pt>
                <c:pt idx="6">
                  <c:v>0.82179342995947191</c:v>
                </c:pt>
                <c:pt idx="7">
                  <c:v>0.79188004217654839</c:v>
                </c:pt>
                <c:pt idx="8">
                  <c:v>0.77450494530139735</c:v>
                </c:pt>
                <c:pt idx="9" formatCode="0.000">
                  <c:v>0.77746212042305585</c:v>
                </c:pt>
              </c:numCache>
            </c:numRef>
          </c:val>
          <c:smooth val="0"/>
        </c:ser>
        <c:ser>
          <c:idx val="2"/>
          <c:order val="2"/>
          <c:tx>
            <c:strRef>
              <c:f>CO2_data_4v6!$A$86</c:f>
              <c:strCache>
                <c:ptCount val="1"/>
                <c:pt idx="0">
                  <c:v>RUS</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CO2_data_4v6!$B$86:$K$86</c:f>
              <c:numCache>
                <c:formatCode>0.00</c:formatCode>
                <c:ptCount val="10"/>
                <c:pt idx="0" formatCode="General">
                  <c:v>1</c:v>
                </c:pt>
                <c:pt idx="1">
                  <c:v>1.0602688106686637</c:v>
                </c:pt>
                <c:pt idx="2">
                  <c:v>1.1839134490418464</c:v>
                </c:pt>
                <c:pt idx="3">
                  <c:v>1.2120469080861598</c:v>
                </c:pt>
                <c:pt idx="4">
                  <c:v>1.416711508386898</c:v>
                </c:pt>
                <c:pt idx="5">
                  <c:v>1.5655879669735229</c:v>
                </c:pt>
                <c:pt idx="6">
                  <c:v>1.759245118769283</c:v>
                </c:pt>
                <c:pt idx="7">
                  <c:v>1.9307532734221409</c:v>
                </c:pt>
                <c:pt idx="8">
                  <c:v>2.0955767923923694</c:v>
                </c:pt>
                <c:pt idx="9" formatCode="0.000">
                  <c:v>2.3513681611032866</c:v>
                </c:pt>
              </c:numCache>
            </c:numRef>
          </c:val>
          <c:smooth val="0"/>
        </c:ser>
        <c:ser>
          <c:idx val="3"/>
          <c:order val="3"/>
          <c:tx>
            <c:strRef>
              <c:f>CO2_data_4v6!$A$87</c:f>
              <c:strCache>
                <c:ptCount val="1"/>
                <c:pt idx="0">
                  <c:v>SWZ</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CO2_data_4v6!$B$87:$K$87</c:f>
              <c:numCache>
                <c:formatCode>0.00</c:formatCode>
                <c:ptCount val="10"/>
                <c:pt idx="0" formatCode="General">
                  <c:v>1</c:v>
                </c:pt>
                <c:pt idx="1">
                  <c:v>0.98340224878418114</c:v>
                </c:pt>
                <c:pt idx="2">
                  <c:v>1.0216092029425596</c:v>
                </c:pt>
                <c:pt idx="3">
                  <c:v>0.98146540684499672</c:v>
                </c:pt>
                <c:pt idx="4">
                  <c:v>0.95149138203000272</c:v>
                </c:pt>
                <c:pt idx="5">
                  <c:v>0.93327337279792422</c:v>
                </c:pt>
                <c:pt idx="6">
                  <c:v>0.91197609480677588</c:v>
                </c:pt>
                <c:pt idx="7">
                  <c:v>0.8868505163225292</c:v>
                </c:pt>
                <c:pt idx="8">
                  <c:v>0.88541635645669514</c:v>
                </c:pt>
                <c:pt idx="9" formatCode="0.000">
                  <c:v>0.92974525139614017</c:v>
                </c:pt>
              </c:numCache>
            </c:numRef>
          </c:val>
          <c:smooth val="0"/>
        </c:ser>
        <c:ser>
          <c:idx val="4"/>
          <c:order val="4"/>
          <c:tx>
            <c:strRef>
              <c:f>CO2_data_4v6!$A$88</c:f>
              <c:strCache>
                <c:ptCount val="1"/>
                <c:pt idx="0">
                  <c:v>OEC</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CO2_data_4v6!$B$88:$K$88</c:f>
              <c:numCache>
                <c:formatCode>0.00</c:formatCode>
                <c:ptCount val="10"/>
                <c:pt idx="0" formatCode="General">
                  <c:v>1</c:v>
                </c:pt>
                <c:pt idx="1">
                  <c:v>1.0079762266702363</c:v>
                </c:pt>
                <c:pt idx="2">
                  <c:v>1.0353419118349918</c:v>
                </c:pt>
                <c:pt idx="3">
                  <c:v>0.98952247072308364</c:v>
                </c:pt>
                <c:pt idx="4">
                  <c:v>1.0090503716852666</c:v>
                </c:pt>
                <c:pt idx="5">
                  <c:v>0.98535746490820486</c:v>
                </c:pt>
                <c:pt idx="6">
                  <c:v>0.95751085728168928</c:v>
                </c:pt>
                <c:pt idx="7">
                  <c:v>0.95306159838305393</c:v>
                </c:pt>
                <c:pt idx="8">
                  <c:v>0.96030794974830858</c:v>
                </c:pt>
                <c:pt idx="9" formatCode="0.000">
                  <c:v>1.0025677222967453</c:v>
                </c:pt>
              </c:numCache>
            </c:numRef>
          </c:val>
          <c:smooth val="0"/>
        </c:ser>
        <c:ser>
          <c:idx val="5"/>
          <c:order val="5"/>
          <c:tx>
            <c:strRef>
              <c:f>CO2_data_4v6!$A$89</c:f>
              <c:strCache>
                <c:ptCount val="1"/>
                <c:pt idx="0">
                  <c:v>BRZ</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CO2_data_4v6!$B$89:$K$89</c:f>
              <c:numCache>
                <c:formatCode>0.00</c:formatCode>
                <c:ptCount val="10"/>
                <c:pt idx="0" formatCode="General">
                  <c:v>1</c:v>
                </c:pt>
                <c:pt idx="1">
                  <c:v>0.963160827614301</c:v>
                </c:pt>
                <c:pt idx="2">
                  <c:v>0.96136925567497256</c:v>
                </c:pt>
                <c:pt idx="3">
                  <c:v>0.98810113867334126</c:v>
                </c:pt>
                <c:pt idx="4">
                  <c:v>1.0138331589482714</c:v>
                </c:pt>
                <c:pt idx="5">
                  <c:v>1.0597468612089374</c:v>
                </c:pt>
                <c:pt idx="6">
                  <c:v>1.0521633459153374</c:v>
                </c:pt>
                <c:pt idx="7">
                  <c:v>1.0876064237959824</c:v>
                </c:pt>
                <c:pt idx="8">
                  <c:v>1.0889051465131345</c:v>
                </c:pt>
                <c:pt idx="9" formatCode="0.000">
                  <c:v>1.1742975845830232</c:v>
                </c:pt>
              </c:numCache>
            </c:numRef>
          </c:val>
          <c:smooth val="0"/>
        </c:ser>
        <c:ser>
          <c:idx val="6"/>
          <c:order val="6"/>
          <c:tx>
            <c:strRef>
              <c:f>CO2_data_4v6!$A$90</c:f>
              <c:strCache>
                <c:ptCount val="1"/>
                <c:pt idx="0">
                  <c:v>CHI</c:v>
                </c:pt>
              </c:strCache>
            </c:strRef>
          </c:tx>
          <c:marker>
            <c:symbol val="none"/>
          </c:marker>
          <c:cat>
            <c:numRef>
              <c:f>CO2_data_4v6!$B$2:$K$2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CO2_data_4v6!$B$90:$K$90</c:f>
              <c:numCache>
                <c:formatCode>0.00</c:formatCode>
                <c:ptCount val="10"/>
                <c:pt idx="0" formatCode="General">
                  <c:v>1</c:v>
                </c:pt>
                <c:pt idx="1">
                  <c:v>1.1832963061939792</c:v>
                </c:pt>
                <c:pt idx="2">
                  <c:v>1.2919758506169283</c:v>
                </c:pt>
                <c:pt idx="3">
                  <c:v>1.2380989396907951</c:v>
                </c:pt>
                <c:pt idx="4">
                  <c:v>1.316395174611396</c:v>
                </c:pt>
                <c:pt idx="5">
                  <c:v>1.2710261283449604</c:v>
                </c:pt>
                <c:pt idx="6">
                  <c:v>1.2130256595959092</c:v>
                </c:pt>
                <c:pt idx="7">
                  <c:v>1.2331048669592932</c:v>
                </c:pt>
                <c:pt idx="8">
                  <c:v>1.0600155007128678</c:v>
                </c:pt>
                <c:pt idx="9" formatCode="0.000">
                  <c:v>0.96990691420006003</c:v>
                </c:pt>
              </c:numCache>
            </c:numRef>
          </c:val>
          <c:smooth val="0"/>
        </c:ser>
        <c:dLbls>
          <c:showLegendKey val="0"/>
          <c:showVal val="0"/>
          <c:showCatName val="0"/>
          <c:showSerName val="0"/>
          <c:showPercent val="0"/>
          <c:showBubbleSize val="0"/>
        </c:dLbls>
        <c:marker val="1"/>
        <c:smooth val="0"/>
        <c:axId val="118644736"/>
        <c:axId val="118571008"/>
      </c:lineChart>
      <c:catAx>
        <c:axId val="118644736"/>
        <c:scaling>
          <c:orientation val="minMax"/>
        </c:scaling>
        <c:delete val="0"/>
        <c:axPos val="b"/>
        <c:numFmt formatCode="General" sourceLinked="1"/>
        <c:majorTickMark val="out"/>
        <c:minorTickMark val="none"/>
        <c:tickLblPos val="nextTo"/>
        <c:crossAx val="118571008"/>
        <c:crosses val="autoZero"/>
        <c:auto val="1"/>
        <c:lblAlgn val="ctr"/>
        <c:lblOffset val="100"/>
        <c:noMultiLvlLbl val="0"/>
      </c:catAx>
      <c:valAx>
        <c:axId val="118571008"/>
        <c:scaling>
          <c:orientation val="minMax"/>
        </c:scaling>
        <c:delete val="0"/>
        <c:axPos val="l"/>
        <c:majorGridlines/>
        <c:numFmt formatCode="General" sourceLinked="1"/>
        <c:majorTickMark val="out"/>
        <c:minorTickMark val="none"/>
        <c:tickLblPos val="nextTo"/>
        <c:crossAx val="118644736"/>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CO2_data_2v4!$A$4</c:f>
              <c:strCache>
                <c:ptCount val="1"/>
                <c:pt idx="0">
                  <c:v>BAW</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CO2_data_2v4!$B$4:$K$4</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1"/>
          <c:order val="1"/>
          <c:tx>
            <c:strRef>
              <c:f>CO2_data_2v4!$A$5</c:f>
              <c:strCache>
                <c:ptCount val="1"/>
                <c:pt idx="0">
                  <c:v>DEU</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CO2_data_2v4!$B$5:$K$5</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2"/>
          <c:order val="2"/>
          <c:tx>
            <c:strRef>
              <c:f>CO2_data_2v4!$A$9</c:f>
              <c:strCache>
                <c:ptCount val="1"/>
                <c:pt idx="0">
                  <c:v>FRA</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CO2_data_2v4!$B$9:$K$9</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3"/>
          <c:order val="3"/>
          <c:tx>
            <c:strRef>
              <c:f>CO2_data_2v4!$A$3</c:f>
              <c:strCache>
                <c:ptCount val="1"/>
                <c:pt idx="0">
                  <c:v>AUT</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CO2_data_2v4!$B$3:$K$3</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4"/>
          <c:order val="4"/>
          <c:tx>
            <c:strRef>
              <c:f>CO2_data_2v4!$A$6</c:f>
              <c:strCache>
                <c:ptCount val="1"/>
                <c:pt idx="0">
                  <c:v>EUE</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CO2_data_2v4!$B$6:$K$6</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5"/>
          <c:order val="5"/>
          <c:tx>
            <c:strRef>
              <c:f>CO2_data_2v4!$A$7</c:f>
              <c:strCache>
                <c:ptCount val="1"/>
                <c:pt idx="0">
                  <c:v>EUN</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CO2_data_2v4!$B$7:$K$7</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6"/>
          <c:order val="6"/>
          <c:tx>
            <c:strRef>
              <c:f>CO2_data_2v4!$A$8</c:f>
              <c:strCache>
                <c:ptCount val="1"/>
                <c:pt idx="0">
                  <c:v>EUS</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CO2_data_2v4!$B$8:$K$8</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7"/>
          <c:order val="7"/>
          <c:tx>
            <c:strRef>
              <c:f>CO2_data_2v4!$A$13</c:f>
              <c:strCache>
                <c:ptCount val="1"/>
                <c:pt idx="0">
                  <c:v>SWZ</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CO2_data_2v4!$B$13:$K$13</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8"/>
          <c:order val="8"/>
          <c:tx>
            <c:strRef>
              <c:f>CO2_data_2v4!$A$11</c:f>
              <c:strCache>
                <c:ptCount val="1"/>
                <c:pt idx="0">
                  <c:v>USA</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CO2_data_2v4!$B$11:$K$11</c:f>
              <c:numCache>
                <c:formatCode>General</c:formatCode>
                <c:ptCount val="10"/>
                <c:pt idx="0">
                  <c:v>1</c:v>
                </c:pt>
                <c:pt idx="1">
                  <c:v>1</c:v>
                </c:pt>
                <c:pt idx="2" formatCode="0.00">
                  <c:v>0.98558558558558562</c:v>
                </c:pt>
                <c:pt idx="3" formatCode="0.00">
                  <c:v>0.9236363636363637</c:v>
                </c:pt>
                <c:pt idx="4" formatCode="0.00">
                  <c:v>0.80303030303030298</c:v>
                </c:pt>
                <c:pt idx="5" formatCode="0.00">
                  <c:v>0.65909090909090906</c:v>
                </c:pt>
                <c:pt idx="6" formatCode="0.00">
                  <c:v>0.54285714285714293</c:v>
                </c:pt>
                <c:pt idx="7" formatCode="0.00">
                  <c:v>0.43636363636363629</c:v>
                </c:pt>
                <c:pt idx="8" formatCode="0.00">
                  <c:v>0.30963302752293576</c:v>
                </c:pt>
                <c:pt idx="9" formatCode="0.00">
                  <c:v>0.25986078886310909</c:v>
                </c:pt>
              </c:numCache>
            </c:numRef>
          </c:val>
          <c:smooth val="0"/>
        </c:ser>
        <c:ser>
          <c:idx val="9"/>
          <c:order val="9"/>
          <c:tx>
            <c:strRef>
              <c:f>CO2_data_2v4!$A$14</c:f>
              <c:strCache>
                <c:ptCount val="1"/>
                <c:pt idx="0">
                  <c:v>OEC</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CO2_data_2v4!$B$14:$K$14</c:f>
              <c:numCache>
                <c:formatCode>General</c:formatCode>
                <c:ptCount val="10"/>
                <c:pt idx="0">
                  <c:v>1</c:v>
                </c:pt>
                <c:pt idx="1">
                  <c:v>1</c:v>
                </c:pt>
                <c:pt idx="2" formatCode="0.00">
                  <c:v>0.98558558558558562</c:v>
                </c:pt>
                <c:pt idx="3" formatCode="0.00">
                  <c:v>0.9236363636363637</c:v>
                </c:pt>
                <c:pt idx="4" formatCode="0.00">
                  <c:v>0.80303030303030298</c:v>
                </c:pt>
                <c:pt idx="5" formatCode="0.00">
                  <c:v>0.65909090909090906</c:v>
                </c:pt>
                <c:pt idx="6" formatCode="0.00">
                  <c:v>0.54285714285714293</c:v>
                </c:pt>
                <c:pt idx="7" formatCode="0.00">
                  <c:v>0.43636363636363629</c:v>
                </c:pt>
                <c:pt idx="8" formatCode="0.00">
                  <c:v>0.30963302752293576</c:v>
                </c:pt>
                <c:pt idx="9" formatCode="0.00">
                  <c:v>0.25986078886310909</c:v>
                </c:pt>
              </c:numCache>
            </c:numRef>
          </c:val>
          <c:smooth val="0"/>
        </c:ser>
        <c:ser>
          <c:idx val="10"/>
          <c:order val="10"/>
          <c:tx>
            <c:strRef>
              <c:f>CO2_data_2v4!$A$15</c:f>
              <c:strCache>
                <c:ptCount val="1"/>
                <c:pt idx="0">
                  <c:v>BRZ</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CO2_data_2v4!$B$15:$K$15</c:f>
              <c:numCache>
                <c:formatCode>General</c:formatCode>
                <c:ptCount val="10"/>
                <c:pt idx="0">
                  <c:v>1</c:v>
                </c:pt>
                <c:pt idx="1">
                  <c:v>1</c:v>
                </c:pt>
                <c:pt idx="2" formatCode="0.00">
                  <c:v>0.92857142857142849</c:v>
                </c:pt>
                <c:pt idx="3" formatCode="0.00">
                  <c:v>0.83606557377049184</c:v>
                </c:pt>
                <c:pt idx="4" formatCode="0.00">
                  <c:v>0.765625</c:v>
                </c:pt>
                <c:pt idx="5" formatCode="0.00">
                  <c:v>0.69230769230769229</c:v>
                </c:pt>
                <c:pt idx="6" formatCode="0.00">
                  <c:v>0.61194029850746257</c:v>
                </c:pt>
                <c:pt idx="7" formatCode="0.00">
                  <c:v>0.56521739130434789</c:v>
                </c:pt>
                <c:pt idx="8" formatCode="0.00">
                  <c:v>0.52857142857142858</c:v>
                </c:pt>
                <c:pt idx="9" formatCode="0.00">
                  <c:v>0.4861111111111111</c:v>
                </c:pt>
              </c:numCache>
            </c:numRef>
          </c:val>
          <c:smooth val="0"/>
        </c:ser>
        <c:ser>
          <c:idx val="11"/>
          <c:order val="11"/>
          <c:tx>
            <c:strRef>
              <c:f>CO2_data_2v4!$A$12</c:f>
              <c:strCache>
                <c:ptCount val="1"/>
                <c:pt idx="0">
                  <c:v>RUS</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CO2_data_2v4!$B$12:$K$12</c:f>
              <c:numCache>
                <c:formatCode>General</c:formatCode>
                <c:ptCount val="10"/>
                <c:pt idx="0">
                  <c:v>1</c:v>
                </c:pt>
                <c:pt idx="1">
                  <c:v>1</c:v>
                </c:pt>
                <c:pt idx="2" formatCode="0.00">
                  <c:v>0.98333333333333328</c:v>
                </c:pt>
                <c:pt idx="3" formatCode="0.00">
                  <c:v>0.92045454545454553</c:v>
                </c:pt>
                <c:pt idx="4" formatCode="0.00">
                  <c:v>0.78333333333333321</c:v>
                </c:pt>
                <c:pt idx="5" formatCode="0.00">
                  <c:v>0.63428571428571434</c:v>
                </c:pt>
                <c:pt idx="6" formatCode="0.00">
                  <c:v>0.45142857142857146</c:v>
                </c:pt>
                <c:pt idx="7" formatCode="0.00">
                  <c:v>0.36470588235294116</c:v>
                </c:pt>
                <c:pt idx="8" formatCode="0.00">
                  <c:v>0.29761904761904762</c:v>
                </c:pt>
                <c:pt idx="9" formatCode="0.00">
                  <c:v>0.26249999999999996</c:v>
                </c:pt>
              </c:numCache>
            </c:numRef>
          </c:val>
          <c:smooth val="0"/>
        </c:ser>
        <c:ser>
          <c:idx val="12"/>
          <c:order val="12"/>
          <c:tx>
            <c:strRef>
              <c:f>CO2_data_2v4!$A$10</c:f>
              <c:strCache>
                <c:ptCount val="1"/>
                <c:pt idx="0">
                  <c:v>IND</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CO2_data_2v4!$B$10:$K$10</c:f>
              <c:numCache>
                <c:formatCode>General</c:formatCode>
                <c:ptCount val="10"/>
                <c:pt idx="0">
                  <c:v>1</c:v>
                </c:pt>
                <c:pt idx="1">
                  <c:v>1</c:v>
                </c:pt>
                <c:pt idx="2" formatCode="0.00">
                  <c:v>0.98290598290598286</c:v>
                </c:pt>
                <c:pt idx="3" formatCode="0.00">
                  <c:v>0.90636704119850187</c:v>
                </c:pt>
                <c:pt idx="4" formatCode="0.00">
                  <c:v>0.76100628930817604</c:v>
                </c:pt>
                <c:pt idx="5" formatCode="0.00">
                  <c:v>0.64577656675749318</c:v>
                </c:pt>
                <c:pt idx="6" formatCode="0.00">
                  <c:v>0.52195121951219525</c:v>
                </c:pt>
                <c:pt idx="7" formatCode="0.00">
                  <c:v>0.43555555555555553</c:v>
                </c:pt>
                <c:pt idx="8" formatCode="0.00">
                  <c:v>0.38289205702647655</c:v>
                </c:pt>
                <c:pt idx="9" formatCode="0.00">
                  <c:v>0.34608030592734224</c:v>
                </c:pt>
              </c:numCache>
            </c:numRef>
          </c:val>
          <c:smooth val="0"/>
        </c:ser>
        <c:ser>
          <c:idx val="13"/>
          <c:order val="13"/>
          <c:tx>
            <c:strRef>
              <c:f>CO2_data_2v4!$A$16</c:f>
              <c:strCache>
                <c:ptCount val="1"/>
                <c:pt idx="0">
                  <c:v>CHI</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CO2_data_2v4!$B$16:$K$16</c:f>
              <c:numCache>
                <c:formatCode>General</c:formatCode>
                <c:ptCount val="10"/>
                <c:pt idx="0">
                  <c:v>1</c:v>
                </c:pt>
                <c:pt idx="1">
                  <c:v>1</c:v>
                </c:pt>
                <c:pt idx="2" formatCode="0.00">
                  <c:v>1</c:v>
                </c:pt>
                <c:pt idx="3" formatCode="0.00">
                  <c:v>1</c:v>
                </c:pt>
                <c:pt idx="4" formatCode="0.00">
                  <c:v>0.83333333333333337</c:v>
                </c:pt>
                <c:pt idx="5" formatCode="0.00">
                  <c:v>0.7533333333333333</c:v>
                </c:pt>
                <c:pt idx="6" formatCode="0.00">
                  <c:v>0.61916666666666664</c:v>
                </c:pt>
                <c:pt idx="7" formatCode="0.00">
                  <c:v>0.49</c:v>
                </c:pt>
                <c:pt idx="8" formatCode="0.00">
                  <c:v>0.45272727272727276</c:v>
                </c:pt>
                <c:pt idx="9" formatCode="0.00">
                  <c:v>0.43600000000000005</c:v>
                </c:pt>
              </c:numCache>
            </c:numRef>
          </c:val>
          <c:smooth val="0"/>
        </c:ser>
        <c:ser>
          <c:idx val="14"/>
          <c:order val="14"/>
          <c:tx>
            <c:strRef>
              <c:f>CO2_data_2v4!$A$17</c:f>
              <c:strCache>
                <c:ptCount val="1"/>
                <c:pt idx="0">
                  <c:v>RSA</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CO2_data_2v4!$B$17:$K$17</c:f>
              <c:numCache>
                <c:formatCode>General</c:formatCode>
                <c:ptCount val="10"/>
                <c:pt idx="0">
                  <c:v>1</c:v>
                </c:pt>
                <c:pt idx="1">
                  <c:v>1</c:v>
                </c:pt>
                <c:pt idx="2" formatCode="0.00">
                  <c:v>0.97916666666666663</c:v>
                </c:pt>
                <c:pt idx="3" formatCode="0.00">
                  <c:v>0.94</c:v>
                </c:pt>
                <c:pt idx="4" formatCode="0.00">
                  <c:v>0.84</c:v>
                </c:pt>
                <c:pt idx="5" formatCode="0.00">
                  <c:v>0.64</c:v>
                </c:pt>
                <c:pt idx="6" formatCode="0.00">
                  <c:v>0.42</c:v>
                </c:pt>
                <c:pt idx="7" formatCode="0.00">
                  <c:v>0.28000000000000003</c:v>
                </c:pt>
                <c:pt idx="8" formatCode="0.00">
                  <c:v>0.23529411764705882</c:v>
                </c:pt>
                <c:pt idx="9" formatCode="0.00">
                  <c:v>0.19230769230769232</c:v>
                </c:pt>
              </c:numCache>
            </c:numRef>
          </c:val>
          <c:smooth val="0"/>
        </c:ser>
        <c:ser>
          <c:idx val="15"/>
          <c:order val="15"/>
          <c:tx>
            <c:strRef>
              <c:f>CO2_data_2v4!$A$19</c:f>
              <c:strCache>
                <c:ptCount val="1"/>
                <c:pt idx="0">
                  <c:v>OPE</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CO2_data_2v4!$B$19:$K$19</c:f>
              <c:numCache>
                <c:formatCode>General</c:formatCode>
                <c:ptCount val="10"/>
                <c:pt idx="0">
                  <c:v>1</c:v>
                </c:pt>
                <c:pt idx="1">
                  <c:v>1</c:v>
                </c:pt>
                <c:pt idx="2" formatCode="0.00">
                  <c:v>0.97222222222222221</c:v>
                </c:pt>
                <c:pt idx="3" formatCode="0.00">
                  <c:v>0.92105263157894735</c:v>
                </c:pt>
                <c:pt idx="4" formatCode="0.00">
                  <c:v>0.82051282051282048</c:v>
                </c:pt>
                <c:pt idx="5" formatCode="0.00">
                  <c:v>0.71794871794871795</c:v>
                </c:pt>
                <c:pt idx="6" formatCode="0.00">
                  <c:v>0.57499999999999996</c:v>
                </c:pt>
                <c:pt idx="7" formatCode="0.00">
                  <c:v>0.48780487804878048</c:v>
                </c:pt>
                <c:pt idx="8" formatCode="0.00">
                  <c:v>0.41463414634146339</c:v>
                </c:pt>
                <c:pt idx="9" formatCode="0.00">
                  <c:v>0.36585365853658536</c:v>
                </c:pt>
              </c:numCache>
            </c:numRef>
          </c:val>
          <c:smooth val="0"/>
        </c:ser>
        <c:ser>
          <c:idx val="16"/>
          <c:order val="16"/>
          <c:tx>
            <c:strRef>
              <c:f>CO2_data_2v4!$A$18</c:f>
              <c:strCache>
                <c:ptCount val="1"/>
                <c:pt idx="0">
                  <c:v>ARB</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CO2_data_2v4!$B$18:$K$18</c:f>
              <c:numCache>
                <c:formatCode>General</c:formatCode>
                <c:ptCount val="10"/>
                <c:pt idx="0">
                  <c:v>1</c:v>
                </c:pt>
                <c:pt idx="1">
                  <c:v>1</c:v>
                </c:pt>
                <c:pt idx="2" formatCode="0.00">
                  <c:v>0.97222222222222221</c:v>
                </c:pt>
                <c:pt idx="3" formatCode="0.00">
                  <c:v>0.92105263157894735</c:v>
                </c:pt>
                <c:pt idx="4" formatCode="0.00">
                  <c:v>0.82051282051282048</c:v>
                </c:pt>
                <c:pt idx="5" formatCode="0.00">
                  <c:v>0.71794871794871795</c:v>
                </c:pt>
                <c:pt idx="6" formatCode="0.00">
                  <c:v>0.57499999999999996</c:v>
                </c:pt>
                <c:pt idx="7" formatCode="0.00">
                  <c:v>0.48780487804878048</c:v>
                </c:pt>
                <c:pt idx="8" formatCode="0.00">
                  <c:v>0.41463414634146339</c:v>
                </c:pt>
                <c:pt idx="9" formatCode="0.00">
                  <c:v>0.36585365853658536</c:v>
                </c:pt>
              </c:numCache>
            </c:numRef>
          </c:val>
          <c:smooth val="0"/>
        </c:ser>
        <c:ser>
          <c:idx val="17"/>
          <c:order val="17"/>
          <c:tx>
            <c:strRef>
              <c:f>CO2_data_2v4!$A$20</c:f>
              <c:strCache>
                <c:ptCount val="1"/>
                <c:pt idx="0">
                  <c:v>ROW</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CO2_data_2v4!$B$20:$K$20</c:f>
              <c:numCache>
                <c:formatCode>General</c:formatCode>
                <c:ptCount val="10"/>
                <c:pt idx="0">
                  <c:v>1</c:v>
                </c:pt>
                <c:pt idx="1">
                  <c:v>1</c:v>
                </c:pt>
                <c:pt idx="2" formatCode="0.00">
                  <c:v>0.98795180722891562</c:v>
                </c:pt>
                <c:pt idx="3" formatCode="0.00">
                  <c:v>0.89528795811518325</c:v>
                </c:pt>
                <c:pt idx="4" formatCode="0.00">
                  <c:v>0.79906542056074759</c:v>
                </c:pt>
                <c:pt idx="5" formatCode="0.00">
                  <c:v>0.69037656903765687</c:v>
                </c:pt>
                <c:pt idx="6" formatCode="0.00">
                  <c:v>0.59845559845559848</c:v>
                </c:pt>
                <c:pt idx="7" formatCode="0.00">
                  <c:v>0.49275362318840588</c:v>
                </c:pt>
                <c:pt idx="8" formatCode="0.00">
                  <c:v>0.42372881355932202</c:v>
                </c:pt>
                <c:pt idx="9" formatCode="0.00">
                  <c:v>0.35350318471337583</c:v>
                </c:pt>
              </c:numCache>
            </c:numRef>
          </c:val>
          <c:smooth val="0"/>
        </c:ser>
        <c:dLbls>
          <c:showLegendKey val="0"/>
          <c:showVal val="0"/>
          <c:showCatName val="0"/>
          <c:showSerName val="0"/>
          <c:showPercent val="0"/>
          <c:showBubbleSize val="0"/>
        </c:dLbls>
        <c:marker val="1"/>
        <c:smooth val="0"/>
        <c:axId val="118645248"/>
        <c:axId val="118573312"/>
      </c:lineChart>
      <c:catAx>
        <c:axId val="118645248"/>
        <c:scaling>
          <c:orientation val="minMax"/>
        </c:scaling>
        <c:delete val="0"/>
        <c:axPos val="b"/>
        <c:numFmt formatCode="General" sourceLinked="1"/>
        <c:majorTickMark val="out"/>
        <c:minorTickMark val="none"/>
        <c:tickLblPos val="nextTo"/>
        <c:crossAx val="118573312"/>
        <c:crosses val="autoZero"/>
        <c:auto val="1"/>
        <c:lblAlgn val="ctr"/>
        <c:lblOffset val="100"/>
        <c:noMultiLvlLbl val="0"/>
      </c:catAx>
      <c:valAx>
        <c:axId val="118573312"/>
        <c:scaling>
          <c:orientation val="minMax"/>
        </c:scaling>
        <c:delete val="0"/>
        <c:axPos val="l"/>
        <c:majorGridlines/>
        <c:numFmt formatCode="General" sourceLinked="1"/>
        <c:majorTickMark val="out"/>
        <c:minorTickMark val="none"/>
        <c:tickLblPos val="nextTo"/>
        <c:crossAx val="118645248"/>
        <c:crosses val="autoZero"/>
        <c:crossBetween val="between"/>
      </c:valAx>
    </c:plotArea>
    <c:legend>
      <c:legendPos val="r"/>
      <c:layout>
        <c:manualLayout>
          <c:xMode val="edge"/>
          <c:yMode val="edge"/>
          <c:x val="0.8401542754524105"/>
          <c:y val="1.669425507115125E-2"/>
          <c:w val="0.14300361928443156"/>
          <c:h val="0.94531223533160591"/>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CO2_data_2v4!$A$27</c:f>
              <c:strCache>
                <c:ptCount val="1"/>
                <c:pt idx="0">
                  <c:v>AUT</c:v>
                </c:pt>
              </c:strCache>
            </c:strRef>
          </c:tx>
          <c:marker>
            <c:symbol val="none"/>
          </c:marker>
          <c:cat>
            <c:strRef>
              <c:f>CO2_data_2v4!$B$26:$J$26</c:f>
              <c:strCache>
                <c:ptCount val="9"/>
                <c:pt idx="0">
                  <c:v>2007</c:v>
                </c:pt>
                <c:pt idx="1">
                  <c:v>2010</c:v>
                </c:pt>
                <c:pt idx="2">
                  <c:v>2015</c:v>
                </c:pt>
                <c:pt idx="3">
                  <c:v>2020</c:v>
                </c:pt>
                <c:pt idx="4">
                  <c:v>2025</c:v>
                </c:pt>
                <c:pt idx="5">
                  <c:v>2030</c:v>
                </c:pt>
                <c:pt idx="6">
                  <c:v>2035</c:v>
                </c:pt>
                <c:pt idx="7">
                  <c:v>2040</c:v>
                </c:pt>
                <c:pt idx="8">
                  <c:v>2045</c:v>
                </c:pt>
              </c:strCache>
            </c:strRef>
          </c:cat>
          <c:val>
            <c:numRef>
              <c:f>CO2_data_2v4!$B$27:$J$27</c:f>
              <c:numCache>
                <c:formatCode>0.00</c:formatCode>
                <c:ptCount val="9"/>
                <c:pt idx="0">
                  <c:v>6.2956271082412668E-2</c:v>
                </c:pt>
                <c:pt idx="1">
                  <c:v>5.6968908785350311E-2</c:v>
                </c:pt>
                <c:pt idx="2">
                  <c:v>5.752071811766412E-2</c:v>
                </c:pt>
                <c:pt idx="3">
                  <c:v>5.665700792334509E-2</c:v>
                </c:pt>
                <c:pt idx="4">
                  <c:v>5.543769990686255E-2</c:v>
                </c:pt>
                <c:pt idx="5">
                  <c:v>5.3700806232871226E-2</c:v>
                </c:pt>
                <c:pt idx="6">
                  <c:v>5.1138730259888951E-2</c:v>
                </c:pt>
                <c:pt idx="7">
                  <c:v>4.8056016606999458E-2</c:v>
                </c:pt>
                <c:pt idx="8">
                  <c:v>4.3867815411458962E-2</c:v>
                </c:pt>
              </c:numCache>
            </c:numRef>
          </c:val>
          <c:smooth val="0"/>
        </c:ser>
        <c:ser>
          <c:idx val="1"/>
          <c:order val="1"/>
          <c:tx>
            <c:strRef>
              <c:f>CO2_data_2v4!$A$28</c:f>
              <c:strCache>
                <c:ptCount val="1"/>
                <c:pt idx="0">
                  <c:v>BAW</c:v>
                </c:pt>
              </c:strCache>
            </c:strRef>
          </c:tx>
          <c:marker>
            <c:symbol val="none"/>
          </c:marker>
          <c:cat>
            <c:strRef>
              <c:f>CO2_data_2v4!$B$26:$J$26</c:f>
              <c:strCache>
                <c:ptCount val="9"/>
                <c:pt idx="0">
                  <c:v>2007</c:v>
                </c:pt>
                <c:pt idx="1">
                  <c:v>2010</c:v>
                </c:pt>
                <c:pt idx="2">
                  <c:v>2015</c:v>
                </c:pt>
                <c:pt idx="3">
                  <c:v>2020</c:v>
                </c:pt>
                <c:pt idx="4">
                  <c:v>2025</c:v>
                </c:pt>
                <c:pt idx="5">
                  <c:v>2030</c:v>
                </c:pt>
                <c:pt idx="6">
                  <c:v>2035</c:v>
                </c:pt>
                <c:pt idx="7">
                  <c:v>2040</c:v>
                </c:pt>
                <c:pt idx="8">
                  <c:v>2045</c:v>
                </c:pt>
              </c:strCache>
            </c:strRef>
          </c:cat>
          <c:val>
            <c:numRef>
              <c:f>CO2_data_2v4!$B$28:$J$28</c:f>
              <c:numCache>
                <c:formatCode>0.00</c:formatCode>
                <c:ptCount val="9"/>
                <c:pt idx="0">
                  <c:v>8.054005424502253E-2</c:v>
                </c:pt>
                <c:pt idx="1">
                  <c:v>7.782968677123521E-2</c:v>
                </c:pt>
                <c:pt idx="2">
                  <c:v>8.18515418395655E-2</c:v>
                </c:pt>
                <c:pt idx="3">
                  <c:v>9.0348993151382784E-2</c:v>
                </c:pt>
                <c:pt idx="4">
                  <c:v>8.7837087494976401E-2</c:v>
                </c:pt>
                <c:pt idx="5">
                  <c:v>7.7740312538723877E-2</c:v>
                </c:pt>
                <c:pt idx="6">
                  <c:v>7.2502325569206286E-2</c:v>
                </c:pt>
                <c:pt idx="7">
                  <c:v>6.7905447711736108E-2</c:v>
                </c:pt>
                <c:pt idx="8">
                  <c:v>6.2535345357414812E-2</c:v>
                </c:pt>
              </c:numCache>
            </c:numRef>
          </c:val>
          <c:smooth val="0"/>
        </c:ser>
        <c:ser>
          <c:idx val="2"/>
          <c:order val="2"/>
          <c:tx>
            <c:strRef>
              <c:f>CO2_data_2v4!$A$29</c:f>
              <c:strCache>
                <c:ptCount val="1"/>
                <c:pt idx="0">
                  <c:v>DEU</c:v>
                </c:pt>
              </c:strCache>
            </c:strRef>
          </c:tx>
          <c:marker>
            <c:symbol val="none"/>
          </c:marker>
          <c:cat>
            <c:strRef>
              <c:f>CO2_data_2v4!$B$26:$J$26</c:f>
              <c:strCache>
                <c:ptCount val="9"/>
                <c:pt idx="0">
                  <c:v>2007</c:v>
                </c:pt>
                <c:pt idx="1">
                  <c:v>2010</c:v>
                </c:pt>
                <c:pt idx="2">
                  <c:v>2015</c:v>
                </c:pt>
                <c:pt idx="3">
                  <c:v>2020</c:v>
                </c:pt>
                <c:pt idx="4">
                  <c:v>2025</c:v>
                </c:pt>
                <c:pt idx="5">
                  <c:v>2030</c:v>
                </c:pt>
                <c:pt idx="6">
                  <c:v>2035</c:v>
                </c:pt>
                <c:pt idx="7">
                  <c:v>2040</c:v>
                </c:pt>
                <c:pt idx="8">
                  <c:v>2045</c:v>
                </c:pt>
              </c:strCache>
            </c:strRef>
          </c:cat>
          <c:val>
            <c:numRef>
              <c:f>CO2_data_2v4!$B$29:$J$29</c:f>
              <c:numCache>
                <c:formatCode>0.00</c:formatCode>
                <c:ptCount val="9"/>
                <c:pt idx="0">
                  <c:v>0.67418884999872031</c:v>
                </c:pt>
                <c:pt idx="1">
                  <c:v>0.599303732146517</c:v>
                </c:pt>
                <c:pt idx="2">
                  <c:v>0.58327740321105592</c:v>
                </c:pt>
                <c:pt idx="3">
                  <c:v>0.58425617878021996</c:v>
                </c:pt>
                <c:pt idx="4">
                  <c:v>0.55268561895723145</c:v>
                </c:pt>
                <c:pt idx="5">
                  <c:v>0.48748085153022269</c:v>
                </c:pt>
                <c:pt idx="6">
                  <c:v>0.45085525914574193</c:v>
                </c:pt>
                <c:pt idx="7">
                  <c:v>0.41235957399768874</c:v>
                </c:pt>
                <c:pt idx="8">
                  <c:v>0.37058377896446304</c:v>
                </c:pt>
              </c:numCache>
            </c:numRef>
          </c:val>
          <c:smooth val="0"/>
        </c:ser>
        <c:ser>
          <c:idx val="3"/>
          <c:order val="3"/>
          <c:tx>
            <c:strRef>
              <c:f>CO2_data_2v4!$A$30</c:f>
              <c:strCache>
                <c:ptCount val="1"/>
                <c:pt idx="0">
                  <c:v>EUE</c:v>
                </c:pt>
              </c:strCache>
            </c:strRef>
          </c:tx>
          <c:marker>
            <c:symbol val="none"/>
          </c:marker>
          <c:cat>
            <c:strRef>
              <c:f>CO2_data_2v4!$B$26:$J$26</c:f>
              <c:strCache>
                <c:ptCount val="9"/>
                <c:pt idx="0">
                  <c:v>2007</c:v>
                </c:pt>
                <c:pt idx="1">
                  <c:v>2010</c:v>
                </c:pt>
                <c:pt idx="2">
                  <c:v>2015</c:v>
                </c:pt>
                <c:pt idx="3">
                  <c:v>2020</c:v>
                </c:pt>
                <c:pt idx="4">
                  <c:v>2025</c:v>
                </c:pt>
                <c:pt idx="5">
                  <c:v>2030</c:v>
                </c:pt>
                <c:pt idx="6">
                  <c:v>2035</c:v>
                </c:pt>
                <c:pt idx="7">
                  <c:v>2040</c:v>
                </c:pt>
                <c:pt idx="8">
                  <c:v>2045</c:v>
                </c:pt>
              </c:strCache>
            </c:strRef>
          </c:cat>
          <c:val>
            <c:numRef>
              <c:f>CO2_data_2v4!$B$30:$J$30</c:f>
              <c:numCache>
                <c:formatCode>0.00</c:formatCode>
                <c:ptCount val="9"/>
                <c:pt idx="0">
                  <c:v>0.60806400771633917</c:v>
                </c:pt>
                <c:pt idx="1">
                  <c:v>0.58297778324047966</c:v>
                </c:pt>
                <c:pt idx="2">
                  <c:v>0.52356100075343326</c:v>
                </c:pt>
                <c:pt idx="3">
                  <c:v>0.47298285222628295</c:v>
                </c:pt>
                <c:pt idx="4">
                  <c:v>0.43599373810076264</c:v>
                </c:pt>
                <c:pt idx="5">
                  <c:v>0.39698856404539751</c:v>
                </c:pt>
                <c:pt idx="6">
                  <c:v>0.354988872995191</c:v>
                </c:pt>
                <c:pt idx="7">
                  <c:v>0.31947705285563688</c:v>
                </c:pt>
                <c:pt idx="8">
                  <c:v>0.29030633013502466</c:v>
                </c:pt>
              </c:numCache>
            </c:numRef>
          </c:val>
          <c:smooth val="0"/>
        </c:ser>
        <c:ser>
          <c:idx val="4"/>
          <c:order val="4"/>
          <c:tx>
            <c:strRef>
              <c:f>CO2_data_2v4!$A$31</c:f>
              <c:strCache>
                <c:ptCount val="1"/>
                <c:pt idx="0">
                  <c:v>EUN</c:v>
                </c:pt>
              </c:strCache>
            </c:strRef>
          </c:tx>
          <c:marker>
            <c:symbol val="none"/>
          </c:marker>
          <c:cat>
            <c:strRef>
              <c:f>CO2_data_2v4!$B$26:$J$26</c:f>
              <c:strCache>
                <c:ptCount val="9"/>
                <c:pt idx="0">
                  <c:v>2007</c:v>
                </c:pt>
                <c:pt idx="1">
                  <c:v>2010</c:v>
                </c:pt>
                <c:pt idx="2">
                  <c:v>2015</c:v>
                </c:pt>
                <c:pt idx="3">
                  <c:v>2020</c:v>
                </c:pt>
                <c:pt idx="4">
                  <c:v>2025</c:v>
                </c:pt>
                <c:pt idx="5">
                  <c:v>2030</c:v>
                </c:pt>
                <c:pt idx="6">
                  <c:v>2035</c:v>
                </c:pt>
                <c:pt idx="7">
                  <c:v>2040</c:v>
                </c:pt>
                <c:pt idx="8">
                  <c:v>2045</c:v>
                </c:pt>
              </c:strCache>
            </c:strRef>
          </c:cat>
          <c:val>
            <c:numRef>
              <c:f>CO2_data_2v4!$B$31:$J$31</c:f>
              <c:numCache>
                <c:formatCode>0.00</c:formatCode>
                <c:ptCount val="9"/>
                <c:pt idx="0">
                  <c:v>1.0878955793859701</c:v>
                </c:pt>
                <c:pt idx="1">
                  <c:v>1.0300365284622193</c:v>
                </c:pt>
                <c:pt idx="2">
                  <c:v>0.98563862364278543</c:v>
                </c:pt>
                <c:pt idx="3">
                  <c:v>0.95906715830504274</c:v>
                </c:pt>
                <c:pt idx="4">
                  <c:v>0.89582294542546559</c:v>
                </c:pt>
                <c:pt idx="5">
                  <c:v>0.85867177963086605</c:v>
                </c:pt>
                <c:pt idx="6">
                  <c:v>0.81483576546784553</c:v>
                </c:pt>
                <c:pt idx="7">
                  <c:v>0.77211887559771297</c:v>
                </c:pt>
                <c:pt idx="8">
                  <c:v>0.72482697395402529</c:v>
                </c:pt>
              </c:numCache>
            </c:numRef>
          </c:val>
          <c:smooth val="0"/>
        </c:ser>
        <c:ser>
          <c:idx val="5"/>
          <c:order val="5"/>
          <c:tx>
            <c:strRef>
              <c:f>CO2_data_2v4!$A$32</c:f>
              <c:strCache>
                <c:ptCount val="1"/>
                <c:pt idx="0">
                  <c:v>EUS</c:v>
                </c:pt>
              </c:strCache>
            </c:strRef>
          </c:tx>
          <c:marker>
            <c:symbol val="none"/>
          </c:marker>
          <c:cat>
            <c:strRef>
              <c:f>CO2_data_2v4!$B$26:$J$26</c:f>
              <c:strCache>
                <c:ptCount val="9"/>
                <c:pt idx="0">
                  <c:v>2007</c:v>
                </c:pt>
                <c:pt idx="1">
                  <c:v>2010</c:v>
                </c:pt>
                <c:pt idx="2">
                  <c:v>2015</c:v>
                </c:pt>
                <c:pt idx="3">
                  <c:v>2020</c:v>
                </c:pt>
                <c:pt idx="4">
                  <c:v>2025</c:v>
                </c:pt>
                <c:pt idx="5">
                  <c:v>2030</c:v>
                </c:pt>
                <c:pt idx="6">
                  <c:v>2035</c:v>
                </c:pt>
                <c:pt idx="7">
                  <c:v>2040</c:v>
                </c:pt>
                <c:pt idx="8">
                  <c:v>2045</c:v>
                </c:pt>
              </c:strCache>
            </c:strRef>
          </c:cat>
          <c:val>
            <c:numRef>
              <c:f>CO2_data_2v4!$B$32:$J$32</c:f>
              <c:numCache>
                <c:formatCode>0.00</c:formatCode>
                <c:ptCount val="9"/>
                <c:pt idx="0">
                  <c:v>1.0016159855708973</c:v>
                </c:pt>
                <c:pt idx="1">
                  <c:v>0.88572670575571766</c:v>
                </c:pt>
                <c:pt idx="2">
                  <c:v>0.87644539861293014</c:v>
                </c:pt>
                <c:pt idx="3">
                  <c:v>0.87774044517217364</c:v>
                </c:pt>
                <c:pt idx="4">
                  <c:v>0.85451832092703595</c:v>
                </c:pt>
                <c:pt idx="5">
                  <c:v>0.83826389402741297</c:v>
                </c:pt>
                <c:pt idx="6">
                  <c:v>0.81820286327949687</c:v>
                </c:pt>
                <c:pt idx="7">
                  <c:v>0.78038044656508487</c:v>
                </c:pt>
                <c:pt idx="8">
                  <c:v>0.72158619527621348</c:v>
                </c:pt>
              </c:numCache>
            </c:numRef>
          </c:val>
          <c:smooth val="0"/>
        </c:ser>
        <c:ser>
          <c:idx val="6"/>
          <c:order val="6"/>
          <c:tx>
            <c:strRef>
              <c:f>CO2_data_2v4!$A$33</c:f>
              <c:strCache>
                <c:ptCount val="1"/>
                <c:pt idx="0">
                  <c:v>FRA</c:v>
                </c:pt>
              </c:strCache>
            </c:strRef>
          </c:tx>
          <c:marker>
            <c:symbol val="none"/>
          </c:marker>
          <c:cat>
            <c:strRef>
              <c:f>CO2_data_2v4!$B$26:$J$26</c:f>
              <c:strCache>
                <c:ptCount val="9"/>
                <c:pt idx="0">
                  <c:v>2007</c:v>
                </c:pt>
                <c:pt idx="1">
                  <c:v>2010</c:v>
                </c:pt>
                <c:pt idx="2">
                  <c:v>2015</c:v>
                </c:pt>
                <c:pt idx="3">
                  <c:v>2020</c:v>
                </c:pt>
                <c:pt idx="4">
                  <c:v>2025</c:v>
                </c:pt>
                <c:pt idx="5">
                  <c:v>2030</c:v>
                </c:pt>
                <c:pt idx="6">
                  <c:v>2035</c:v>
                </c:pt>
                <c:pt idx="7">
                  <c:v>2040</c:v>
                </c:pt>
                <c:pt idx="8">
                  <c:v>2045</c:v>
                </c:pt>
              </c:strCache>
            </c:strRef>
          </c:cat>
          <c:val>
            <c:numRef>
              <c:f>CO2_data_2v4!$B$33:$J$33</c:f>
              <c:numCache>
                <c:formatCode>0.00</c:formatCode>
                <c:ptCount val="9"/>
                <c:pt idx="0">
                  <c:v>0.37734257197283511</c:v>
                </c:pt>
                <c:pt idx="1">
                  <c:v>0.33672502571094337</c:v>
                </c:pt>
                <c:pt idx="2">
                  <c:v>0.33747912577206413</c:v>
                </c:pt>
                <c:pt idx="3">
                  <c:v>0.33822941291415076</c:v>
                </c:pt>
                <c:pt idx="4">
                  <c:v>0.34094857396475681</c:v>
                </c:pt>
                <c:pt idx="5">
                  <c:v>0.33569338033901519</c:v>
                </c:pt>
                <c:pt idx="6">
                  <c:v>0.32617941455173244</c:v>
                </c:pt>
                <c:pt idx="7">
                  <c:v>0.30895747717418653</c:v>
                </c:pt>
                <c:pt idx="8">
                  <c:v>0.28920120764682922</c:v>
                </c:pt>
              </c:numCache>
            </c:numRef>
          </c:val>
          <c:smooth val="0"/>
        </c:ser>
        <c:dLbls>
          <c:showLegendKey val="0"/>
          <c:showVal val="0"/>
          <c:showCatName val="0"/>
          <c:showSerName val="0"/>
          <c:showPercent val="0"/>
          <c:showBubbleSize val="0"/>
        </c:dLbls>
        <c:marker val="1"/>
        <c:smooth val="0"/>
        <c:axId val="120287232"/>
        <c:axId val="118576768"/>
      </c:lineChart>
      <c:catAx>
        <c:axId val="120287232"/>
        <c:scaling>
          <c:orientation val="minMax"/>
        </c:scaling>
        <c:delete val="0"/>
        <c:axPos val="b"/>
        <c:numFmt formatCode="General" sourceLinked="1"/>
        <c:majorTickMark val="out"/>
        <c:minorTickMark val="none"/>
        <c:tickLblPos val="nextTo"/>
        <c:crossAx val="118576768"/>
        <c:crosses val="autoZero"/>
        <c:auto val="1"/>
        <c:lblAlgn val="ctr"/>
        <c:lblOffset val="100"/>
        <c:noMultiLvlLbl val="0"/>
      </c:catAx>
      <c:valAx>
        <c:axId val="118576768"/>
        <c:scaling>
          <c:orientation val="minMax"/>
        </c:scaling>
        <c:delete val="0"/>
        <c:axPos val="l"/>
        <c:majorGridlines/>
        <c:numFmt formatCode="0.00" sourceLinked="1"/>
        <c:majorTickMark val="out"/>
        <c:minorTickMark val="none"/>
        <c:tickLblPos val="nextTo"/>
        <c:crossAx val="120287232"/>
        <c:crosses val="autoZero"/>
        <c:crossBetween val="between"/>
      </c:valAx>
    </c:plotArea>
    <c:legend>
      <c:legendPos val="r"/>
      <c:layout>
        <c:manualLayout>
          <c:xMode val="edge"/>
          <c:yMode val="edge"/>
          <c:x val="0.85836570428696413"/>
          <c:y val="3.5219705229154061E-2"/>
          <c:w val="0.13103288559518295"/>
          <c:h val="0.51930417928528161"/>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CO2_data_2v4!$A$59</c:f>
              <c:strCache>
                <c:ptCount val="1"/>
                <c:pt idx="0">
                  <c:v>IND</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CO2_data_2v4!$B$59:$K$59</c:f>
              <c:numCache>
                <c:formatCode>0.00</c:formatCode>
                <c:ptCount val="10"/>
                <c:pt idx="0">
                  <c:v>1.0963173064942606</c:v>
                </c:pt>
                <c:pt idx="1">
                  <c:v>1.2447763360089736</c:v>
                </c:pt>
                <c:pt idx="2">
                  <c:v>1.4230094117538419</c:v>
                </c:pt>
                <c:pt idx="3">
                  <c:v>1.4653779816066059</c:v>
                </c:pt>
                <c:pt idx="4">
                  <c:v>1.3983795097370408</c:v>
                </c:pt>
                <c:pt idx="5">
                  <c:v>1.3240926127007622</c:v>
                </c:pt>
                <c:pt idx="6">
                  <c:v>1.1728246700603575</c:v>
                </c:pt>
                <c:pt idx="7">
                  <c:v>1.0639876897561193</c:v>
                </c:pt>
                <c:pt idx="8">
                  <c:v>0.9980424216895053</c:v>
                </c:pt>
                <c:pt idx="9">
                  <c:v>0.99424366125270269</c:v>
                </c:pt>
              </c:numCache>
            </c:numRef>
          </c:val>
          <c:smooth val="0"/>
        </c:ser>
        <c:ser>
          <c:idx val="1"/>
          <c:order val="1"/>
          <c:tx>
            <c:strRef>
              <c:f>CO2_data_2v4!$A$60</c:f>
              <c:strCache>
                <c:ptCount val="1"/>
                <c:pt idx="0">
                  <c:v>USA</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CO2_data_2v4!$B$60:$K$60</c:f>
              <c:numCache>
                <c:formatCode>0.00</c:formatCode>
                <c:ptCount val="10"/>
                <c:pt idx="0">
                  <c:v>4.7940856832191017</c:v>
                </c:pt>
                <c:pt idx="1">
                  <c:v>4.7166156606943463</c:v>
                </c:pt>
                <c:pt idx="2">
                  <c:v>4.7144902914421642</c:v>
                </c:pt>
                <c:pt idx="3">
                  <c:v>4.4277085647130505</c:v>
                </c:pt>
                <c:pt idx="4">
                  <c:v>3.9403644827003621</c:v>
                </c:pt>
                <c:pt idx="5">
                  <c:v>3.2730348963890266</c:v>
                </c:pt>
                <c:pt idx="6">
                  <c:v>2.7215804732541038</c:v>
                </c:pt>
                <c:pt idx="7">
                  <c:v>2.2100350748092414</c:v>
                </c:pt>
                <c:pt idx="8">
                  <c:v>1.5715819659555046</c:v>
                </c:pt>
                <c:pt idx="9">
                  <c:v>1.364071715223921</c:v>
                </c:pt>
              </c:numCache>
            </c:numRef>
          </c:val>
          <c:smooth val="0"/>
        </c:ser>
        <c:ser>
          <c:idx val="2"/>
          <c:order val="2"/>
          <c:tx>
            <c:strRef>
              <c:f>CO2_data_2v4!$A$61</c:f>
              <c:strCache>
                <c:ptCount val="1"/>
                <c:pt idx="0">
                  <c:v>RUS</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CO2_data_2v4!$B$61:$K$61</c:f>
              <c:numCache>
                <c:formatCode>0.00</c:formatCode>
                <c:ptCount val="10"/>
                <c:pt idx="0">
                  <c:v>1.3266039660288789</c:v>
                </c:pt>
                <c:pt idx="1">
                  <c:v>1.4065568092897718</c:v>
                </c:pt>
                <c:pt idx="2">
                  <c:v>1.587308090993786</c:v>
                </c:pt>
                <c:pt idx="3">
                  <c:v>1.5977322417976079</c:v>
                </c:pt>
                <c:pt idx="4">
                  <c:v>1.5948925411251127</c:v>
                </c:pt>
                <c:pt idx="5">
                  <c:v>1.460385046508532</c:v>
                </c:pt>
                <c:pt idx="6">
                  <c:v>1.1860004836014433</c:v>
                </c:pt>
                <c:pt idx="7">
                  <c:v>1.0715107420358367</c:v>
                </c:pt>
                <c:pt idx="8">
                  <c:v>0.97020283327919754</c:v>
                </c:pt>
                <c:pt idx="9">
                  <c:v>0.99794328700198442</c:v>
                </c:pt>
              </c:numCache>
            </c:numRef>
          </c:val>
          <c:smooth val="0"/>
        </c:ser>
        <c:ser>
          <c:idx val="3"/>
          <c:order val="3"/>
          <c:tx>
            <c:strRef>
              <c:f>CO2_data_2v4!$A$62</c:f>
              <c:strCache>
                <c:ptCount val="1"/>
                <c:pt idx="0">
                  <c:v>SWZ</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CO2_data_2v4!$B$62:$K$62</c:f>
              <c:numCache>
                <c:formatCode>0.00</c:formatCode>
                <c:ptCount val="10"/>
                <c:pt idx="0">
                  <c:v>3.4262024729983923E-2</c:v>
                </c:pt>
                <c:pt idx="1">
                  <c:v>3.3693352167365416E-2</c:v>
                </c:pt>
                <c:pt idx="2">
                  <c:v>3.4375532339773827E-2</c:v>
                </c:pt>
                <c:pt idx="3">
                  <c:v>3.3348828528139196E-2</c:v>
                </c:pt>
                <c:pt idx="4">
                  <c:v>2.991141173887743E-2</c:v>
                </c:pt>
                <c:pt idx="5">
                  <c:v>2.6084107964303761E-2</c:v>
                </c:pt>
                <c:pt idx="6">
                  <c:v>2.2460469501118938E-2</c:v>
                </c:pt>
                <c:pt idx="7">
                  <c:v>2.1014069646709672E-2</c:v>
                </c:pt>
                <c:pt idx="8">
                  <c:v>1.9309309097492181E-2</c:v>
                </c:pt>
                <c:pt idx="9">
                  <c:v>1.9333216884297729E-2</c:v>
                </c:pt>
              </c:numCache>
            </c:numRef>
          </c:val>
          <c:smooth val="0"/>
        </c:ser>
        <c:ser>
          <c:idx val="4"/>
          <c:order val="4"/>
          <c:tx>
            <c:strRef>
              <c:f>CO2_data_2v4!$A$63</c:f>
              <c:strCache>
                <c:ptCount val="1"/>
                <c:pt idx="0">
                  <c:v>OEC</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CO2_data_2v4!$B$63:$K$63</c:f>
              <c:numCache>
                <c:formatCode>0.00</c:formatCode>
                <c:ptCount val="10"/>
                <c:pt idx="0">
                  <c:v>2.9133459256740326</c:v>
                </c:pt>
                <c:pt idx="1">
                  <c:v>2.9365834331460183</c:v>
                </c:pt>
                <c:pt idx="2">
                  <c:v>3.0103259739471029</c:v>
                </c:pt>
                <c:pt idx="3">
                  <c:v>2.8321217242459085</c:v>
                </c:pt>
                <c:pt idx="4">
                  <c:v>2.5976404934650321</c:v>
                </c:pt>
                <c:pt idx="5">
                  <c:v>2.2360517721229343</c:v>
                </c:pt>
                <c:pt idx="6">
                  <c:v>1.9270300448168109</c:v>
                </c:pt>
                <c:pt idx="7">
                  <c:v>1.6163931561521028</c:v>
                </c:pt>
                <c:pt idx="8">
                  <c:v>1.1841579332527439</c:v>
                </c:pt>
                <c:pt idx="9">
                  <c:v>1.0689513666713242</c:v>
                </c:pt>
              </c:numCache>
            </c:numRef>
          </c:val>
          <c:smooth val="0"/>
        </c:ser>
        <c:ser>
          <c:idx val="5"/>
          <c:order val="5"/>
          <c:tx>
            <c:strRef>
              <c:f>CO2_data_2v4!$A$64</c:f>
              <c:strCache>
                <c:ptCount val="1"/>
                <c:pt idx="0">
                  <c:v>BRZ</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CO2_data_2v4!$B$64:$K$64</c:f>
              <c:numCache>
                <c:formatCode>0.00</c:formatCode>
                <c:ptCount val="10"/>
                <c:pt idx="0">
                  <c:v>0.32380339607597497</c:v>
                </c:pt>
                <c:pt idx="1">
                  <c:v>0.31187474694885736</c:v>
                </c:pt>
                <c:pt idx="2">
                  <c:v>0.28905929916554629</c:v>
                </c:pt>
                <c:pt idx="3">
                  <c:v>0.26749960201339762</c:v>
                </c:pt>
                <c:pt idx="4">
                  <c:v>0.26312300810633427</c:v>
                </c:pt>
                <c:pt idx="5">
                  <c:v>0.25218452292264115</c:v>
                </c:pt>
                <c:pt idx="6">
                  <c:v>0.23648979848511703</c:v>
                </c:pt>
                <c:pt idx="7">
                  <c:v>0.23078606160299475</c:v>
                </c:pt>
                <c:pt idx="8">
                  <c:v>0.22630597450638498</c:v>
                </c:pt>
                <c:pt idx="9">
                  <c:v>0.23104955045508527</c:v>
                </c:pt>
              </c:numCache>
            </c:numRef>
          </c:val>
          <c:smooth val="0"/>
        </c:ser>
        <c:ser>
          <c:idx val="6"/>
          <c:order val="6"/>
          <c:tx>
            <c:strRef>
              <c:f>CO2_data_2v4!$A$65</c:f>
              <c:strCache>
                <c:ptCount val="1"/>
                <c:pt idx="0">
                  <c:v>CHI</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CO2_data_2v4!$B$65:$K$65</c:f>
              <c:numCache>
                <c:formatCode>0.00</c:formatCode>
                <c:ptCount val="10"/>
                <c:pt idx="0">
                  <c:v>5.2532006919148575</c:v>
                </c:pt>
                <c:pt idx="1">
                  <c:v>6.2160929744385065</c:v>
                </c:pt>
                <c:pt idx="2">
                  <c:v>6.7870084323981343</c:v>
                </c:pt>
                <c:pt idx="3">
                  <c:v>7.0952533163375309</c:v>
                </c:pt>
                <c:pt idx="4">
                  <c:v>6.2429683713420516</c:v>
                </c:pt>
                <c:pt idx="5">
                  <c:v>5.8683018571767942</c:v>
                </c:pt>
                <c:pt idx="6">
                  <c:v>4.9318693282132102</c:v>
                </c:pt>
                <c:pt idx="7">
                  <c:v>3.9676202459424088</c:v>
                </c:pt>
                <c:pt idx="8">
                  <c:v>3.6669092662070542</c:v>
                </c:pt>
                <c:pt idx="9">
                  <c:v>3.5543526933234872</c:v>
                </c:pt>
              </c:numCache>
            </c:numRef>
          </c:val>
          <c:smooth val="0"/>
        </c:ser>
        <c:dLbls>
          <c:showLegendKey val="0"/>
          <c:showVal val="0"/>
          <c:showCatName val="0"/>
          <c:showSerName val="0"/>
          <c:showPercent val="0"/>
          <c:showBubbleSize val="0"/>
        </c:dLbls>
        <c:marker val="1"/>
        <c:smooth val="0"/>
        <c:axId val="120289280"/>
        <c:axId val="120594432"/>
      </c:lineChart>
      <c:catAx>
        <c:axId val="120289280"/>
        <c:scaling>
          <c:orientation val="minMax"/>
        </c:scaling>
        <c:delete val="0"/>
        <c:axPos val="b"/>
        <c:numFmt formatCode="General" sourceLinked="1"/>
        <c:majorTickMark val="out"/>
        <c:minorTickMark val="none"/>
        <c:tickLblPos val="nextTo"/>
        <c:crossAx val="120594432"/>
        <c:crosses val="autoZero"/>
        <c:auto val="1"/>
        <c:lblAlgn val="ctr"/>
        <c:lblOffset val="100"/>
        <c:noMultiLvlLbl val="0"/>
      </c:catAx>
      <c:valAx>
        <c:axId val="120594432"/>
        <c:scaling>
          <c:orientation val="minMax"/>
        </c:scaling>
        <c:delete val="0"/>
        <c:axPos val="l"/>
        <c:majorGridlines/>
        <c:numFmt formatCode="0.00" sourceLinked="1"/>
        <c:majorTickMark val="out"/>
        <c:minorTickMark val="none"/>
        <c:tickLblPos val="nextTo"/>
        <c:crossAx val="120289280"/>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CO2_data_2v4!$A$101</c:f>
              <c:strCache>
                <c:ptCount val="1"/>
                <c:pt idx="0">
                  <c:v>AUT</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CO2_data_2v4!$B$101:$K$101</c:f>
              <c:numCache>
                <c:formatCode>0.00</c:formatCode>
                <c:ptCount val="10"/>
                <c:pt idx="0">
                  <c:v>6.2956271082412668E-2</c:v>
                </c:pt>
                <c:pt idx="1">
                  <c:v>5.6968908785350311E-2</c:v>
                </c:pt>
                <c:pt idx="2">
                  <c:v>5.6802346389063646E-2</c:v>
                </c:pt>
                <c:pt idx="3">
                  <c:v>5.5247847638233198E-2</c:v>
                </c:pt>
                <c:pt idx="4">
                  <c:v>5.1488661245522815E-2</c:v>
                </c:pt>
                <c:pt idx="5">
                  <c:v>4.7568894761587863E-2</c:v>
                </c:pt>
                <c:pt idx="6">
                  <c:v>4.3875722723321353E-2</c:v>
                </c:pt>
                <c:pt idx="7">
                  <c:v>4.1724377335419914E-2</c:v>
                </c:pt>
                <c:pt idx="8">
                  <c:v>3.9374176176153533E-2</c:v>
                </c:pt>
                <c:pt idx="9">
                  <c:v>3.8004806925015969E-2</c:v>
                </c:pt>
              </c:numCache>
            </c:numRef>
          </c:val>
          <c:smooth val="0"/>
        </c:ser>
        <c:ser>
          <c:idx val="1"/>
          <c:order val="1"/>
          <c:tx>
            <c:strRef>
              <c:f>CO2_data_2v4!$A$102</c:f>
              <c:strCache>
                <c:ptCount val="1"/>
                <c:pt idx="0">
                  <c:v>BAW</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CO2_data_2v4!$B$102:$K$102</c:f>
              <c:numCache>
                <c:formatCode>0.00</c:formatCode>
                <c:ptCount val="10"/>
                <c:pt idx="0">
                  <c:v>8.054005424502253E-2</c:v>
                </c:pt>
                <c:pt idx="1">
                  <c:v>7.782968677123521E-2</c:v>
                </c:pt>
                <c:pt idx="2">
                  <c:v>7.9210987060480617E-2</c:v>
                </c:pt>
                <c:pt idx="3">
                  <c:v>8.1593511421215542E-2</c:v>
                </c:pt>
                <c:pt idx="4">
                  <c:v>7.5363370894530102E-2</c:v>
                </c:pt>
                <c:pt idx="5">
                  <c:v>6.6542554457071787E-2</c:v>
                </c:pt>
                <c:pt idx="6">
                  <c:v>6.0735931663728239E-2</c:v>
                </c:pt>
                <c:pt idx="7">
                  <c:v>5.762348714293266E-2</c:v>
                </c:pt>
                <c:pt idx="8">
                  <c:v>5.4438582285961781E-2</c:v>
                </c:pt>
                <c:pt idx="9">
                  <c:v>5.1839359113273864E-2</c:v>
                </c:pt>
              </c:numCache>
            </c:numRef>
          </c:val>
          <c:smooth val="0"/>
        </c:ser>
        <c:ser>
          <c:idx val="2"/>
          <c:order val="2"/>
          <c:tx>
            <c:strRef>
              <c:f>CO2_data_2v4!$A$103</c:f>
              <c:strCache>
                <c:ptCount val="1"/>
                <c:pt idx="0">
                  <c:v>DEU</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CO2_data_2v4!$B$103:$K$103</c:f>
              <c:numCache>
                <c:formatCode>0.00</c:formatCode>
                <c:ptCount val="10"/>
                <c:pt idx="0">
                  <c:v>0.67418884999872031</c:v>
                </c:pt>
                <c:pt idx="1">
                  <c:v>0.599303732146517</c:v>
                </c:pt>
                <c:pt idx="2">
                  <c:v>0.58680381842331686</c:v>
                </c:pt>
                <c:pt idx="3">
                  <c:v>0.57564028201640105</c:v>
                </c:pt>
                <c:pt idx="4">
                  <c:v>0.52899208625639127</c:v>
                </c:pt>
                <c:pt idx="5">
                  <c:v>0.47289506100169154</c:v>
                </c:pt>
                <c:pt idx="6">
                  <c:v>0.43534616736954984</c:v>
                </c:pt>
                <c:pt idx="7">
                  <c:v>0.41326113646037688</c:v>
                </c:pt>
                <c:pt idx="8">
                  <c:v>0.39164537458380305</c:v>
                </c:pt>
                <c:pt idx="9">
                  <c:v>0.37661401424641261</c:v>
                </c:pt>
              </c:numCache>
            </c:numRef>
          </c:val>
          <c:smooth val="0"/>
        </c:ser>
        <c:ser>
          <c:idx val="3"/>
          <c:order val="3"/>
          <c:tx>
            <c:strRef>
              <c:f>CO2_data_2v4!$A$104</c:f>
              <c:strCache>
                <c:ptCount val="1"/>
                <c:pt idx="0">
                  <c:v>EUE</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CO2_data_2v4!$B$104:$K$104</c:f>
              <c:numCache>
                <c:formatCode>0.00</c:formatCode>
                <c:ptCount val="10"/>
                <c:pt idx="0">
                  <c:v>0.60806400771633917</c:v>
                </c:pt>
                <c:pt idx="1">
                  <c:v>0.58297778324047966</c:v>
                </c:pt>
                <c:pt idx="2">
                  <c:v>0.54924199968346854</c:v>
                </c:pt>
                <c:pt idx="3">
                  <c:v>0.51491449308624648</c:v>
                </c:pt>
                <c:pt idx="4">
                  <c:v>0.47240711432187604</c:v>
                </c:pt>
                <c:pt idx="5">
                  <c:v>0.43257251976560429</c:v>
                </c:pt>
                <c:pt idx="6">
                  <c:v>0.39833020291005472</c:v>
                </c:pt>
                <c:pt idx="7">
                  <c:v>0.37950807965189504</c:v>
                </c:pt>
                <c:pt idx="8">
                  <c:v>0.36355437146009645</c:v>
                </c:pt>
                <c:pt idx="9">
                  <c:v>0.35332687169332633</c:v>
                </c:pt>
              </c:numCache>
            </c:numRef>
          </c:val>
          <c:smooth val="0"/>
        </c:ser>
        <c:ser>
          <c:idx val="4"/>
          <c:order val="4"/>
          <c:tx>
            <c:strRef>
              <c:f>CO2_data_2v4!$A$105</c:f>
              <c:strCache>
                <c:ptCount val="1"/>
                <c:pt idx="0">
                  <c:v>EUN</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CO2_data_2v4!$B$105:$K$105</c:f>
              <c:numCache>
                <c:formatCode>0.00</c:formatCode>
                <c:ptCount val="10"/>
                <c:pt idx="0">
                  <c:v>1.0878955793859701</c:v>
                </c:pt>
                <c:pt idx="1">
                  <c:v>1.0300365284622193</c:v>
                </c:pt>
                <c:pt idx="2">
                  <c:v>1.0002557404860193</c:v>
                </c:pt>
                <c:pt idx="3">
                  <c:v>0.96805827547465184</c:v>
                </c:pt>
                <c:pt idx="4">
                  <c:v>0.8867453808812662</c:v>
                </c:pt>
                <c:pt idx="5">
                  <c:v>0.82017700437684815</c:v>
                </c:pt>
                <c:pt idx="6">
                  <c:v>0.76026009655638349</c:v>
                </c:pt>
                <c:pt idx="7">
                  <c:v>0.72774489322231628</c:v>
                </c:pt>
                <c:pt idx="8">
                  <c:v>0.69494890389223207</c:v>
                </c:pt>
                <c:pt idx="9">
                  <c:v>0.67754741189674295</c:v>
                </c:pt>
              </c:numCache>
            </c:numRef>
          </c:val>
          <c:smooth val="0"/>
        </c:ser>
        <c:ser>
          <c:idx val="5"/>
          <c:order val="5"/>
          <c:tx>
            <c:strRef>
              <c:f>CO2_data_2v4!$A$106</c:f>
              <c:strCache>
                <c:ptCount val="1"/>
                <c:pt idx="0">
                  <c:v>EUS</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CO2_data_2v4!$B$106:$K$106</c:f>
              <c:numCache>
                <c:formatCode>0.00</c:formatCode>
                <c:ptCount val="10"/>
                <c:pt idx="0">
                  <c:v>1.0016159855708973</c:v>
                </c:pt>
                <c:pt idx="1">
                  <c:v>0.88572670575571766</c:v>
                </c:pt>
                <c:pt idx="2">
                  <c:v>0.87434416450268593</c:v>
                </c:pt>
                <c:pt idx="3">
                  <c:v>0.85748660184040493</c:v>
                </c:pt>
                <c:pt idx="4">
                  <c:v>0.79745086728013326</c:v>
                </c:pt>
                <c:pt idx="5">
                  <c:v>0.74076944444760096</c:v>
                </c:pt>
                <c:pt idx="6">
                  <c:v>0.68911858357362976</c:v>
                </c:pt>
                <c:pt idx="7">
                  <c:v>0.657866128972321</c:v>
                </c:pt>
                <c:pt idx="8">
                  <c:v>0.62198950346579207</c:v>
                </c:pt>
                <c:pt idx="9">
                  <c:v>0.60111058876065704</c:v>
                </c:pt>
              </c:numCache>
            </c:numRef>
          </c:val>
          <c:smooth val="0"/>
        </c:ser>
        <c:ser>
          <c:idx val="6"/>
          <c:order val="6"/>
          <c:tx>
            <c:strRef>
              <c:f>CO2_data_2v4!$A$107</c:f>
              <c:strCache>
                <c:ptCount val="1"/>
                <c:pt idx="0">
                  <c:v>FRA</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CO2_data_2v4!$B$107:$K$107</c:f>
              <c:numCache>
                <c:formatCode>0.00</c:formatCode>
                <c:ptCount val="10"/>
                <c:pt idx="0">
                  <c:v>0.37734257197283511</c:v>
                </c:pt>
                <c:pt idx="1">
                  <c:v>0.33672502571094337</c:v>
                </c:pt>
                <c:pt idx="2">
                  <c:v>0.33450608246633401</c:v>
                </c:pt>
                <c:pt idx="3">
                  <c:v>0.32813386536464234</c:v>
                </c:pt>
                <c:pt idx="4">
                  <c:v>0.30984117331298811</c:v>
                </c:pt>
                <c:pt idx="5">
                  <c:v>0.28766277571441401</c:v>
                </c:pt>
                <c:pt idx="6">
                  <c:v>0.26653301626424553</c:v>
                </c:pt>
                <c:pt idx="7">
                  <c:v>0.25348345044427817</c:v>
                </c:pt>
                <c:pt idx="8">
                  <c:v>0.24015365771146274</c:v>
                </c:pt>
                <c:pt idx="9">
                  <c:v>0.23342925260955805</c:v>
                </c:pt>
              </c:numCache>
            </c:numRef>
          </c:val>
          <c:smooth val="0"/>
        </c:ser>
        <c:dLbls>
          <c:showLegendKey val="0"/>
          <c:showVal val="0"/>
          <c:showCatName val="0"/>
          <c:showSerName val="0"/>
          <c:showPercent val="0"/>
          <c:showBubbleSize val="0"/>
        </c:dLbls>
        <c:marker val="1"/>
        <c:smooth val="0"/>
        <c:axId val="120406016"/>
        <c:axId val="120596736"/>
      </c:lineChart>
      <c:catAx>
        <c:axId val="120406016"/>
        <c:scaling>
          <c:orientation val="minMax"/>
        </c:scaling>
        <c:delete val="0"/>
        <c:axPos val="b"/>
        <c:numFmt formatCode="General" sourceLinked="1"/>
        <c:majorTickMark val="out"/>
        <c:minorTickMark val="none"/>
        <c:tickLblPos val="nextTo"/>
        <c:crossAx val="120596736"/>
        <c:crosses val="autoZero"/>
        <c:auto val="1"/>
        <c:lblAlgn val="ctr"/>
        <c:lblOffset val="100"/>
        <c:noMultiLvlLbl val="0"/>
      </c:catAx>
      <c:valAx>
        <c:axId val="120596736"/>
        <c:scaling>
          <c:orientation val="minMax"/>
        </c:scaling>
        <c:delete val="0"/>
        <c:axPos val="l"/>
        <c:majorGridlines/>
        <c:numFmt formatCode="0.00" sourceLinked="1"/>
        <c:majorTickMark val="out"/>
        <c:minorTickMark val="none"/>
        <c:tickLblPos val="nextTo"/>
        <c:crossAx val="120406016"/>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CO2_data_2v4!$A$125</c:f>
              <c:strCache>
                <c:ptCount val="1"/>
                <c:pt idx="0">
                  <c:v>AUT</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CO2_data_2v4!$B$125:$K$125</c:f>
              <c:numCache>
                <c:formatCode>0.00</c:formatCode>
                <c:ptCount val="10"/>
                <c:pt idx="0" formatCode="General">
                  <c:v>1</c:v>
                </c:pt>
                <c:pt idx="1">
                  <c:v>1</c:v>
                </c:pt>
                <c:pt idx="2">
                  <c:v>0.90225080698802429</c:v>
                </c:pt>
                <c:pt idx="3">
                  <c:v>0.87755908487513834</c:v>
                </c:pt>
                <c:pt idx="4">
                  <c:v>0.81784801355407122</c:v>
                </c:pt>
                <c:pt idx="5">
                  <c:v>0.75558628145745765</c:v>
                </c:pt>
                <c:pt idx="6">
                  <c:v>0.69692378485831863</c:v>
                </c:pt>
                <c:pt idx="7">
                  <c:v>0.66275172620692191</c:v>
                </c:pt>
                <c:pt idx="8">
                  <c:v>0.62542103430190321</c:v>
                </c:pt>
                <c:pt idx="9">
                  <c:v>0.60366991677867832</c:v>
                </c:pt>
              </c:numCache>
            </c:numRef>
          </c:val>
          <c:smooth val="0"/>
        </c:ser>
        <c:ser>
          <c:idx val="1"/>
          <c:order val="1"/>
          <c:tx>
            <c:strRef>
              <c:f>CO2_data_2v4!$A$126</c:f>
              <c:strCache>
                <c:ptCount val="1"/>
                <c:pt idx="0">
                  <c:v>BAW</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CO2_data_2v4!$B$126:$K$126</c:f>
              <c:numCache>
                <c:formatCode>0.00</c:formatCode>
                <c:ptCount val="10"/>
                <c:pt idx="0" formatCode="General">
                  <c:v>1</c:v>
                </c:pt>
                <c:pt idx="1">
                  <c:v>0.96634758320944603</c:v>
                </c:pt>
                <c:pt idx="2">
                  <c:v>0.98349805948108049</c:v>
                </c:pt>
                <c:pt idx="3">
                  <c:v>1.0130799163977235</c:v>
                </c:pt>
                <c:pt idx="4">
                  <c:v>0.9357253555511188</c:v>
                </c:pt>
                <c:pt idx="5">
                  <c:v>0.82620449018612618</c:v>
                </c:pt>
                <c:pt idx="6">
                  <c:v>0.7541084027452315</c:v>
                </c:pt>
                <c:pt idx="7">
                  <c:v>0.71546372402019909</c:v>
                </c:pt>
                <c:pt idx="8">
                  <c:v>0.67591936454805834</c:v>
                </c:pt>
                <c:pt idx="9">
                  <c:v>0.64364693566713849</c:v>
                </c:pt>
              </c:numCache>
            </c:numRef>
          </c:val>
          <c:smooth val="0"/>
        </c:ser>
        <c:ser>
          <c:idx val="2"/>
          <c:order val="2"/>
          <c:tx>
            <c:strRef>
              <c:f>CO2_data_2v4!$A$127</c:f>
              <c:strCache>
                <c:ptCount val="1"/>
                <c:pt idx="0">
                  <c:v>DEU</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CO2_data_2v4!$B$127:$K$127</c:f>
              <c:numCache>
                <c:formatCode>0.00</c:formatCode>
                <c:ptCount val="10"/>
                <c:pt idx="0" formatCode="General">
                  <c:v>1</c:v>
                </c:pt>
                <c:pt idx="1">
                  <c:v>0.88892560615271898</c:v>
                </c:pt>
                <c:pt idx="2">
                  <c:v>0.87038493505852355</c:v>
                </c:pt>
                <c:pt idx="3">
                  <c:v>0.85382646422807751</c:v>
                </c:pt>
                <c:pt idx="4">
                  <c:v>0.78463487827986977</c:v>
                </c:pt>
                <c:pt idx="5">
                  <c:v>0.70142818440647481</c:v>
                </c:pt>
                <c:pt idx="6">
                  <c:v>0.64573326504936446</c:v>
                </c:pt>
                <c:pt idx="7">
                  <c:v>0.61297533541404803</c:v>
                </c:pt>
                <c:pt idx="8">
                  <c:v>0.5809134556060167</c:v>
                </c:pt>
                <c:pt idx="9">
                  <c:v>0.55861798107032989</c:v>
                </c:pt>
              </c:numCache>
            </c:numRef>
          </c:val>
          <c:smooth val="0"/>
        </c:ser>
        <c:ser>
          <c:idx val="3"/>
          <c:order val="3"/>
          <c:tx>
            <c:strRef>
              <c:f>CO2_data_2v4!$A$128</c:f>
              <c:strCache>
                <c:ptCount val="1"/>
                <c:pt idx="0">
                  <c:v>EUE</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CO2_data_2v4!$B$128:$K$128</c:f>
              <c:numCache>
                <c:formatCode>0.00</c:formatCode>
                <c:ptCount val="10"/>
                <c:pt idx="0" formatCode="General">
                  <c:v>1</c:v>
                </c:pt>
                <c:pt idx="1">
                  <c:v>0.9587441056245477</c:v>
                </c:pt>
                <c:pt idx="2">
                  <c:v>0.90326346028309734</c:v>
                </c:pt>
                <c:pt idx="3">
                  <c:v>0.84680968870378071</c:v>
                </c:pt>
                <c:pt idx="4">
                  <c:v>0.77690359621195204</c:v>
                </c:pt>
                <c:pt idx="5">
                  <c:v>0.71139306763145671</c:v>
                </c:pt>
                <c:pt idx="6">
                  <c:v>0.65507939600969622</c:v>
                </c:pt>
                <c:pt idx="7">
                  <c:v>0.62412521516803032</c:v>
                </c:pt>
                <c:pt idx="8">
                  <c:v>0.59788832564760841</c:v>
                </c:pt>
                <c:pt idx="9">
                  <c:v>0.58106855069467078</c:v>
                </c:pt>
              </c:numCache>
            </c:numRef>
          </c:val>
          <c:smooth val="0"/>
        </c:ser>
        <c:ser>
          <c:idx val="4"/>
          <c:order val="4"/>
          <c:tx>
            <c:strRef>
              <c:f>CO2_data_2v4!$A$129</c:f>
              <c:strCache>
                <c:ptCount val="1"/>
                <c:pt idx="0">
                  <c:v>EUN</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CO2_data_2v4!$B$129:$K$129</c:f>
              <c:numCache>
                <c:formatCode>0.00</c:formatCode>
                <c:ptCount val="10"/>
                <c:pt idx="0" formatCode="General">
                  <c:v>1</c:v>
                </c:pt>
                <c:pt idx="1">
                  <c:v>0.94681562089221127</c:v>
                </c:pt>
                <c:pt idx="2">
                  <c:v>0.91944094584020963</c:v>
                </c:pt>
                <c:pt idx="3">
                  <c:v>0.88984484707718281</c:v>
                </c:pt>
                <c:pt idx="4">
                  <c:v>0.81510155724850253</c:v>
                </c:pt>
                <c:pt idx="5">
                  <c:v>0.75391151496338682</c:v>
                </c:pt>
                <c:pt idx="6">
                  <c:v>0.69883554172128304</c:v>
                </c:pt>
                <c:pt idx="7">
                  <c:v>0.6689473760276422</c:v>
                </c:pt>
                <c:pt idx="8">
                  <c:v>0.63880111019889885</c:v>
                </c:pt>
                <c:pt idx="9">
                  <c:v>0.62280555665017423</c:v>
                </c:pt>
              </c:numCache>
            </c:numRef>
          </c:val>
          <c:smooth val="0"/>
        </c:ser>
        <c:ser>
          <c:idx val="5"/>
          <c:order val="5"/>
          <c:tx>
            <c:strRef>
              <c:f>CO2_data_2v4!$A$130</c:f>
              <c:strCache>
                <c:ptCount val="1"/>
                <c:pt idx="0">
                  <c:v>EUS</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CO2_data_2v4!$B$130:$K$130</c:f>
              <c:numCache>
                <c:formatCode>0.00</c:formatCode>
                <c:ptCount val="10"/>
                <c:pt idx="0" formatCode="General">
                  <c:v>1</c:v>
                </c:pt>
                <c:pt idx="1">
                  <c:v>0.88429769344273645</c:v>
                </c:pt>
                <c:pt idx="2">
                  <c:v>0.8729335165356118</c:v>
                </c:pt>
                <c:pt idx="3">
                  <c:v>0.85610315150038063</c:v>
                </c:pt>
                <c:pt idx="4">
                  <c:v>0.79616427729595918</c:v>
                </c:pt>
                <c:pt idx="5">
                  <c:v>0.73957430304527338</c:v>
                </c:pt>
                <c:pt idx="6">
                  <c:v>0.68800677455327208</c:v>
                </c:pt>
                <c:pt idx="7">
                  <c:v>0.65680474198637406</c:v>
                </c:pt>
                <c:pt idx="8">
                  <c:v>0.62098599905159546</c:v>
                </c:pt>
                <c:pt idx="9">
                  <c:v>0.60014076993593335</c:v>
                </c:pt>
              </c:numCache>
            </c:numRef>
          </c:val>
          <c:smooth val="0"/>
        </c:ser>
        <c:ser>
          <c:idx val="6"/>
          <c:order val="6"/>
          <c:tx>
            <c:strRef>
              <c:f>CO2_data_2v4!$A$131</c:f>
              <c:strCache>
                <c:ptCount val="1"/>
                <c:pt idx="0">
                  <c:v>FRA</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CO2_data_2v4!$B$131:$K$131</c:f>
              <c:numCache>
                <c:formatCode>0.00</c:formatCode>
                <c:ptCount val="10"/>
                <c:pt idx="0" formatCode="General">
                  <c:v>1</c:v>
                </c:pt>
                <c:pt idx="1">
                  <c:v>0.89235896164714812</c:v>
                </c:pt>
                <c:pt idx="2">
                  <c:v>0.88647851398652977</c:v>
                </c:pt>
                <c:pt idx="3">
                  <c:v>0.86959142629754671</c:v>
                </c:pt>
                <c:pt idx="4">
                  <c:v>0.82111374736506959</c:v>
                </c:pt>
                <c:pt idx="5">
                  <c:v>0.76233851433843214</c:v>
                </c:pt>
                <c:pt idx="6">
                  <c:v>0.70634228963551249</c:v>
                </c:pt>
                <c:pt idx="7">
                  <c:v>0.6717594813620088</c:v>
                </c:pt>
                <c:pt idx="8">
                  <c:v>0.63643404044203999</c:v>
                </c:pt>
                <c:pt idx="9">
                  <c:v>0.61861361518032643</c:v>
                </c:pt>
              </c:numCache>
            </c:numRef>
          </c:val>
          <c:smooth val="0"/>
        </c:ser>
        <c:dLbls>
          <c:showLegendKey val="0"/>
          <c:showVal val="0"/>
          <c:showCatName val="0"/>
          <c:showSerName val="0"/>
          <c:showPercent val="0"/>
          <c:showBubbleSize val="0"/>
        </c:dLbls>
        <c:marker val="1"/>
        <c:smooth val="0"/>
        <c:axId val="120406528"/>
        <c:axId val="120599040"/>
      </c:lineChart>
      <c:catAx>
        <c:axId val="120406528"/>
        <c:scaling>
          <c:orientation val="minMax"/>
        </c:scaling>
        <c:delete val="0"/>
        <c:axPos val="b"/>
        <c:numFmt formatCode="General" sourceLinked="1"/>
        <c:majorTickMark val="out"/>
        <c:minorTickMark val="none"/>
        <c:tickLblPos val="nextTo"/>
        <c:crossAx val="120599040"/>
        <c:crosses val="autoZero"/>
        <c:auto val="1"/>
        <c:lblAlgn val="ctr"/>
        <c:lblOffset val="100"/>
        <c:noMultiLvlLbl val="0"/>
      </c:catAx>
      <c:valAx>
        <c:axId val="120599040"/>
        <c:scaling>
          <c:orientation val="minMax"/>
        </c:scaling>
        <c:delete val="0"/>
        <c:axPos val="l"/>
        <c:majorGridlines/>
        <c:numFmt formatCode="General" sourceLinked="1"/>
        <c:majorTickMark val="out"/>
        <c:minorTickMark val="none"/>
        <c:tickLblPos val="nextTo"/>
        <c:crossAx val="120406528"/>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CO2_data_2v4!$A$84</c:f>
              <c:strCache>
                <c:ptCount val="1"/>
                <c:pt idx="0">
                  <c:v>IND</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CO2_data_2v4!$B$84:$K$84</c:f>
              <c:numCache>
                <c:formatCode>0.00</c:formatCode>
                <c:ptCount val="10"/>
                <c:pt idx="0" formatCode="General">
                  <c:v>1</c:v>
                </c:pt>
                <c:pt idx="1">
                  <c:v>1.1354161141444046</c:v>
                </c:pt>
                <c:pt idx="2">
                  <c:v>1.2979904661947352</c:v>
                </c:pt>
                <c:pt idx="3">
                  <c:v>1.3366367318349703</c:v>
                </c:pt>
                <c:pt idx="4">
                  <c:v>1.2755244320722228</c:v>
                </c:pt>
                <c:pt idx="5">
                  <c:v>1.2077640340595079</c:v>
                </c:pt>
                <c:pt idx="6">
                  <c:v>1.069785784747618</c:v>
                </c:pt>
                <c:pt idx="7">
                  <c:v>0.970510712047844</c:v>
                </c:pt>
                <c:pt idx="8">
                  <c:v>0.91035908653215281</c:v>
                </c:pt>
                <c:pt idx="9" formatCode="0.000">
                  <c:v>0.90689406740466127</c:v>
                </c:pt>
              </c:numCache>
            </c:numRef>
          </c:val>
          <c:smooth val="0"/>
        </c:ser>
        <c:ser>
          <c:idx val="1"/>
          <c:order val="1"/>
          <c:tx>
            <c:strRef>
              <c:f>CO2_data_2v4!$A$85</c:f>
              <c:strCache>
                <c:ptCount val="1"/>
                <c:pt idx="0">
                  <c:v>USA</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CO2_data_2v4!$B$85:$K$85</c:f>
              <c:numCache>
                <c:formatCode>0.00</c:formatCode>
                <c:ptCount val="10"/>
                <c:pt idx="0" formatCode="General">
                  <c:v>1</c:v>
                </c:pt>
                <c:pt idx="1">
                  <c:v>0.98384050105822551</c:v>
                </c:pt>
                <c:pt idx="2">
                  <c:v>0.98339716954672962</c:v>
                </c:pt>
                <c:pt idx="3">
                  <c:v>0.92357726942835139</c:v>
                </c:pt>
                <c:pt idx="4">
                  <c:v>0.82192199786769593</c:v>
                </c:pt>
                <c:pt idx="5">
                  <c:v>0.68272348736814192</c:v>
                </c:pt>
                <c:pt idx="6">
                  <c:v>0.56769541745583374</c:v>
                </c:pt>
                <c:pt idx="7">
                  <c:v>0.46099198488360377</c:v>
                </c:pt>
                <c:pt idx="8">
                  <c:v>0.32781682885989405</c:v>
                </c:pt>
                <c:pt idx="9" formatCode="0.000">
                  <c:v>0.28453219348970477</c:v>
                </c:pt>
              </c:numCache>
            </c:numRef>
          </c:val>
          <c:smooth val="0"/>
        </c:ser>
        <c:ser>
          <c:idx val="2"/>
          <c:order val="2"/>
          <c:tx>
            <c:strRef>
              <c:f>CO2_data_2v4!$A$86</c:f>
              <c:strCache>
                <c:ptCount val="1"/>
                <c:pt idx="0">
                  <c:v>RUS</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CO2_data_2v4!$B$86:$K$86</c:f>
              <c:numCache>
                <c:formatCode>0.00</c:formatCode>
                <c:ptCount val="10"/>
                <c:pt idx="0" formatCode="General">
                  <c:v>1</c:v>
                </c:pt>
                <c:pt idx="1">
                  <c:v>1.0602688106686637</c:v>
                </c:pt>
                <c:pt idx="2">
                  <c:v>1.1965199348418289</c:v>
                </c:pt>
                <c:pt idx="3">
                  <c:v>1.2043777063175363</c:v>
                </c:pt>
                <c:pt idx="4">
                  <c:v>1.2022371272561034</c:v>
                </c:pt>
                <c:pt idx="5">
                  <c:v>1.1008447765161746</c:v>
                </c:pt>
                <c:pt idx="6">
                  <c:v>0.89401246639694221</c:v>
                </c:pt>
                <c:pt idx="7">
                  <c:v>0.80770958739355303</c:v>
                </c:pt>
                <c:pt idx="8">
                  <c:v>0.73134323288920211</c:v>
                </c:pt>
                <c:pt idx="9" formatCode="0.000">
                  <c:v>0.75225411091546535</c:v>
                </c:pt>
              </c:numCache>
            </c:numRef>
          </c:val>
          <c:smooth val="0"/>
        </c:ser>
        <c:ser>
          <c:idx val="3"/>
          <c:order val="3"/>
          <c:tx>
            <c:strRef>
              <c:f>CO2_data_2v4!$A$87</c:f>
              <c:strCache>
                <c:ptCount val="1"/>
                <c:pt idx="0">
                  <c:v>SWZ</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CO2_data_2v4!$B$87:$K$87</c:f>
              <c:numCache>
                <c:formatCode>0.00</c:formatCode>
                <c:ptCount val="10"/>
                <c:pt idx="0" formatCode="General">
                  <c:v>1</c:v>
                </c:pt>
                <c:pt idx="1">
                  <c:v>0.98340224878418114</c:v>
                </c:pt>
                <c:pt idx="2">
                  <c:v>1.0033129276709256</c:v>
                </c:pt>
                <c:pt idx="3">
                  <c:v>0.973346694801561</c:v>
                </c:pt>
                <c:pt idx="4">
                  <c:v>0.87301938442362059</c:v>
                </c:pt>
                <c:pt idx="5">
                  <c:v>0.76131250764863945</c:v>
                </c:pt>
                <c:pt idx="6">
                  <c:v>0.65554997634051027</c:v>
                </c:pt>
                <c:pt idx="7">
                  <c:v>0.61333414508686368</c:v>
                </c:pt>
                <c:pt idx="8">
                  <c:v>0.56357758333511199</c:v>
                </c:pt>
                <c:pt idx="9" formatCode="0.000">
                  <c:v>0.56427537592016674</c:v>
                </c:pt>
              </c:numCache>
            </c:numRef>
          </c:val>
          <c:smooth val="0"/>
        </c:ser>
        <c:ser>
          <c:idx val="4"/>
          <c:order val="4"/>
          <c:tx>
            <c:strRef>
              <c:f>CO2_data_2v4!$A$88</c:f>
              <c:strCache>
                <c:ptCount val="1"/>
                <c:pt idx="0">
                  <c:v>OEC</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CO2_data_2v4!$B$88:$K$88</c:f>
              <c:numCache>
                <c:formatCode>0.00</c:formatCode>
                <c:ptCount val="10"/>
                <c:pt idx="0" formatCode="General">
                  <c:v>1</c:v>
                </c:pt>
                <c:pt idx="1">
                  <c:v>1.0079762266702363</c:v>
                </c:pt>
                <c:pt idx="2">
                  <c:v>1.0332882022071008</c:v>
                </c:pt>
                <c:pt idx="3">
                  <c:v>0.97211995983301158</c:v>
                </c:pt>
                <c:pt idx="4">
                  <c:v>0.89163475939234416</c:v>
                </c:pt>
                <c:pt idx="5">
                  <c:v>0.76752017411238271</c:v>
                </c:pt>
                <c:pt idx="6">
                  <c:v>0.66144910147289582</c:v>
                </c:pt>
                <c:pt idx="7">
                  <c:v>0.55482362801737439</c:v>
                </c:pt>
                <c:pt idx="8">
                  <c:v>0.40645977630643937</c:v>
                </c:pt>
                <c:pt idx="9" formatCode="0.000">
                  <c:v>0.36691535915839146</c:v>
                </c:pt>
              </c:numCache>
            </c:numRef>
          </c:val>
          <c:smooth val="0"/>
        </c:ser>
        <c:ser>
          <c:idx val="5"/>
          <c:order val="5"/>
          <c:tx>
            <c:strRef>
              <c:f>CO2_data_2v4!$A$89</c:f>
              <c:strCache>
                <c:ptCount val="1"/>
                <c:pt idx="0">
                  <c:v>BRZ</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CO2_data_2v4!$B$89:$K$89</c:f>
              <c:numCache>
                <c:formatCode>0.00</c:formatCode>
                <c:ptCount val="10"/>
                <c:pt idx="0" formatCode="General">
                  <c:v>1</c:v>
                </c:pt>
                <c:pt idx="1">
                  <c:v>0.963160827614301</c:v>
                </c:pt>
                <c:pt idx="2">
                  <c:v>0.89270002312676</c:v>
                </c:pt>
                <c:pt idx="3">
                  <c:v>0.82611734544820337</c:v>
                </c:pt>
                <c:pt idx="4">
                  <c:v>0.81260113789725952</c:v>
                </c:pt>
                <c:pt idx="5">
                  <c:v>0.77881988261627233</c:v>
                </c:pt>
                <c:pt idx="6">
                  <c:v>0.73034996343777914</c:v>
                </c:pt>
                <c:pt idx="7">
                  <c:v>0.71273514854935216</c:v>
                </c:pt>
                <c:pt idx="8">
                  <c:v>0.69889932362934859</c:v>
                </c:pt>
                <c:pt idx="9" formatCode="0.000">
                  <c:v>0.71354887952093438</c:v>
                </c:pt>
              </c:numCache>
            </c:numRef>
          </c:val>
          <c:smooth val="0"/>
        </c:ser>
        <c:ser>
          <c:idx val="6"/>
          <c:order val="6"/>
          <c:tx>
            <c:strRef>
              <c:f>CO2_data_2v4!$A$90</c:f>
              <c:strCache>
                <c:ptCount val="1"/>
                <c:pt idx="0">
                  <c:v>CHI</c:v>
                </c:pt>
              </c:strCache>
            </c:strRef>
          </c:tx>
          <c:marker>
            <c:symbol val="none"/>
          </c:marker>
          <c:cat>
            <c:numRef>
              <c:f>CO2_data_2v4!$B$2:$K$2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CO2_data_2v4!$B$90:$K$90</c:f>
              <c:numCache>
                <c:formatCode>0.00</c:formatCode>
                <c:ptCount val="10"/>
                <c:pt idx="0" formatCode="General">
                  <c:v>1</c:v>
                </c:pt>
                <c:pt idx="1">
                  <c:v>1.1832963061939792</c:v>
                </c:pt>
                <c:pt idx="2">
                  <c:v>1.2919758506169283</c:v>
                </c:pt>
                <c:pt idx="3">
                  <c:v>1.3506533887535948</c:v>
                </c:pt>
                <c:pt idx="4">
                  <c:v>1.1884123104130657</c:v>
                </c:pt>
                <c:pt idx="5">
                  <c:v>1.1170907416898486</c:v>
                </c:pt>
                <c:pt idx="6">
                  <c:v>0.93883131779141715</c:v>
                </c:pt>
                <c:pt idx="7">
                  <c:v>0.75527673101256698</c:v>
                </c:pt>
                <c:pt idx="8">
                  <c:v>0.69803334790744875</c:v>
                </c:pt>
                <c:pt idx="9" formatCode="0.000">
                  <c:v>0.67660706334596199</c:v>
                </c:pt>
              </c:numCache>
            </c:numRef>
          </c:val>
          <c:smooth val="0"/>
        </c:ser>
        <c:dLbls>
          <c:showLegendKey val="0"/>
          <c:showVal val="0"/>
          <c:showCatName val="0"/>
          <c:showSerName val="0"/>
          <c:showPercent val="0"/>
          <c:showBubbleSize val="0"/>
        </c:dLbls>
        <c:marker val="1"/>
        <c:smooth val="0"/>
        <c:axId val="120408064"/>
        <c:axId val="120601344"/>
      </c:lineChart>
      <c:catAx>
        <c:axId val="120408064"/>
        <c:scaling>
          <c:orientation val="minMax"/>
        </c:scaling>
        <c:delete val="0"/>
        <c:axPos val="b"/>
        <c:numFmt formatCode="General" sourceLinked="1"/>
        <c:majorTickMark val="out"/>
        <c:minorTickMark val="none"/>
        <c:tickLblPos val="nextTo"/>
        <c:crossAx val="120601344"/>
        <c:crosses val="autoZero"/>
        <c:auto val="1"/>
        <c:lblAlgn val="ctr"/>
        <c:lblOffset val="100"/>
        <c:noMultiLvlLbl val="0"/>
      </c:catAx>
      <c:valAx>
        <c:axId val="120601344"/>
        <c:scaling>
          <c:orientation val="minMax"/>
        </c:scaling>
        <c:delete val="0"/>
        <c:axPos val="l"/>
        <c:majorGridlines/>
        <c:numFmt formatCode="General" sourceLinked="1"/>
        <c:majorTickMark val="out"/>
        <c:minorTickMark val="none"/>
        <c:tickLblPos val="nextTo"/>
        <c:crossAx val="120408064"/>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CO2_data_2alt!$A$4</c:f>
              <c:strCache>
                <c:ptCount val="1"/>
                <c:pt idx="0">
                  <c:v>AUT</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CO2_data_2alt!$B$4:$K$4</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1"/>
          <c:order val="1"/>
          <c:tx>
            <c:strRef>
              <c:f>CO2_data_2alt!$A$5</c:f>
              <c:strCache>
                <c:ptCount val="1"/>
                <c:pt idx="0">
                  <c:v>BAW</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CO2_data_2alt!$B$5:$K$5</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2"/>
          <c:order val="2"/>
          <c:tx>
            <c:strRef>
              <c:f>CO2_data_2alt!$A$9</c:f>
              <c:strCache>
                <c:ptCount val="1"/>
                <c:pt idx="0">
                  <c:v>DEU</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CO2_data_2alt!$B$9:$K$9</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3"/>
          <c:order val="3"/>
          <c:tx>
            <c:strRef>
              <c:f>CO2_data_2alt!$A$3</c:f>
              <c:strCache>
                <c:ptCount val="1"/>
                <c:pt idx="0">
                  <c:v>EUE</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CO2_data_2alt!$B$3:$K$3</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4"/>
          <c:order val="4"/>
          <c:tx>
            <c:strRef>
              <c:f>CO2_data_2alt!$A$6</c:f>
              <c:strCache>
                <c:ptCount val="1"/>
                <c:pt idx="0">
                  <c:v>EUN</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CO2_data_2alt!$B$6:$K$6</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5"/>
          <c:order val="5"/>
          <c:tx>
            <c:strRef>
              <c:f>CO2_data_2alt!$A$7</c:f>
              <c:strCache>
                <c:ptCount val="1"/>
                <c:pt idx="0">
                  <c:v>EUS</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CO2_data_2alt!$B$7:$K$7</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6"/>
          <c:order val="6"/>
          <c:tx>
            <c:strRef>
              <c:f>CO2_data_2alt!$A$8</c:f>
              <c:strCache>
                <c:ptCount val="1"/>
                <c:pt idx="0">
                  <c:v>FRA</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CO2_data_2alt!$B$8:$K$8</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7"/>
          <c:order val="7"/>
          <c:tx>
            <c:strRef>
              <c:f>CO2_data_2alt!$A$13</c:f>
              <c:strCache>
                <c:ptCount val="1"/>
                <c:pt idx="0">
                  <c:v>IND</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CO2_data_2alt!$B$13:$K$13</c:f>
              <c:numCache>
                <c:formatCode>General</c:formatCode>
                <c:ptCount val="10"/>
                <c:pt idx="0">
                  <c:v>1</c:v>
                </c:pt>
                <c:pt idx="1">
                  <c:v>1</c:v>
                </c:pt>
                <c:pt idx="2" formatCode="0.00">
                  <c:v>0.98290598290598286</c:v>
                </c:pt>
                <c:pt idx="3" formatCode="0.00">
                  <c:v>0.90636704119850187</c:v>
                </c:pt>
                <c:pt idx="4" formatCode="0.00">
                  <c:v>0.76100628930817604</c:v>
                </c:pt>
                <c:pt idx="5" formatCode="0.00">
                  <c:v>0.64577656675749318</c:v>
                </c:pt>
                <c:pt idx="6" formatCode="0.00">
                  <c:v>0.52195121951219525</c:v>
                </c:pt>
                <c:pt idx="7" formatCode="0.00">
                  <c:v>0.43555555555555553</c:v>
                </c:pt>
                <c:pt idx="8" formatCode="0.00">
                  <c:v>0.38289205702647655</c:v>
                </c:pt>
                <c:pt idx="9" formatCode="0.00">
                  <c:v>0.34608030592734224</c:v>
                </c:pt>
              </c:numCache>
            </c:numRef>
          </c:val>
          <c:smooth val="0"/>
        </c:ser>
        <c:ser>
          <c:idx val="8"/>
          <c:order val="8"/>
          <c:tx>
            <c:strRef>
              <c:f>CO2_data_2alt!$A$11</c:f>
              <c:strCache>
                <c:ptCount val="1"/>
                <c:pt idx="0">
                  <c:v>USA</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CO2_data_2alt!$B$11:$K$11</c:f>
              <c:numCache>
                <c:formatCode>General</c:formatCode>
                <c:ptCount val="10"/>
                <c:pt idx="0">
                  <c:v>1</c:v>
                </c:pt>
                <c:pt idx="1">
                  <c:v>1</c:v>
                </c:pt>
                <c:pt idx="2" formatCode="0.00">
                  <c:v>0.98558558558558562</c:v>
                </c:pt>
                <c:pt idx="3" formatCode="0.00">
                  <c:v>0.9236363636363637</c:v>
                </c:pt>
                <c:pt idx="4" formatCode="0.00">
                  <c:v>0.80303030303030298</c:v>
                </c:pt>
                <c:pt idx="5" formatCode="0.00">
                  <c:v>0.65909090909090906</c:v>
                </c:pt>
                <c:pt idx="6" formatCode="0.00">
                  <c:v>0.54285714285714293</c:v>
                </c:pt>
                <c:pt idx="7" formatCode="0.00">
                  <c:v>0.43636363636363629</c:v>
                </c:pt>
                <c:pt idx="8" formatCode="0.00">
                  <c:v>0.30963302752293576</c:v>
                </c:pt>
                <c:pt idx="9" formatCode="0.00">
                  <c:v>0.25986078886310909</c:v>
                </c:pt>
              </c:numCache>
            </c:numRef>
          </c:val>
          <c:smooth val="0"/>
        </c:ser>
        <c:ser>
          <c:idx val="9"/>
          <c:order val="9"/>
          <c:tx>
            <c:strRef>
              <c:f>CO2_data_2alt!$A$14</c:f>
              <c:strCache>
                <c:ptCount val="1"/>
                <c:pt idx="0">
                  <c:v>RUS</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CO2_data_2alt!$B$14:$K$14</c:f>
              <c:numCache>
                <c:formatCode>General</c:formatCode>
                <c:ptCount val="10"/>
                <c:pt idx="0">
                  <c:v>1</c:v>
                </c:pt>
                <c:pt idx="1">
                  <c:v>1</c:v>
                </c:pt>
                <c:pt idx="2" formatCode="0.00">
                  <c:v>0.98333333333333328</c:v>
                </c:pt>
                <c:pt idx="3" formatCode="0.00">
                  <c:v>0.92045454545454553</c:v>
                </c:pt>
                <c:pt idx="4" formatCode="0.00">
                  <c:v>0.78333333333333321</c:v>
                </c:pt>
                <c:pt idx="5" formatCode="0.00">
                  <c:v>0.63428571428571434</c:v>
                </c:pt>
                <c:pt idx="6" formatCode="0.00">
                  <c:v>0.45142857142857146</c:v>
                </c:pt>
                <c:pt idx="7" formatCode="0.00">
                  <c:v>0.36470588235294116</c:v>
                </c:pt>
                <c:pt idx="8" formatCode="0.00">
                  <c:v>0.29761904761904762</c:v>
                </c:pt>
                <c:pt idx="9" formatCode="0.00">
                  <c:v>0.26249999999999996</c:v>
                </c:pt>
              </c:numCache>
            </c:numRef>
          </c:val>
          <c:smooth val="0"/>
        </c:ser>
        <c:ser>
          <c:idx val="10"/>
          <c:order val="10"/>
          <c:tx>
            <c:strRef>
              <c:f>CO2_data_2alt!$A$15</c:f>
              <c:strCache>
                <c:ptCount val="1"/>
                <c:pt idx="0">
                  <c:v>SWZ</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CO2_data_2alt!$B$15:$K$15</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11"/>
          <c:order val="11"/>
          <c:tx>
            <c:strRef>
              <c:f>CO2_data_2alt!$A$12</c:f>
              <c:strCache>
                <c:ptCount val="1"/>
                <c:pt idx="0">
                  <c:v>OEC</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CO2_data_2alt!$B$12:$K$12</c:f>
              <c:numCache>
                <c:formatCode>General</c:formatCode>
                <c:ptCount val="10"/>
                <c:pt idx="0">
                  <c:v>1</c:v>
                </c:pt>
                <c:pt idx="1">
                  <c:v>1</c:v>
                </c:pt>
                <c:pt idx="2" formatCode="0.00">
                  <c:v>0.98558558558558562</c:v>
                </c:pt>
                <c:pt idx="3" formatCode="0.00">
                  <c:v>0.9236363636363637</c:v>
                </c:pt>
                <c:pt idx="4" formatCode="0.00">
                  <c:v>0.80303030303030298</c:v>
                </c:pt>
                <c:pt idx="5" formatCode="0.00">
                  <c:v>0.65909090909090906</c:v>
                </c:pt>
                <c:pt idx="6" formatCode="0.00">
                  <c:v>0.54285714285714293</c:v>
                </c:pt>
                <c:pt idx="7" formatCode="0.00">
                  <c:v>0.43636363636363629</c:v>
                </c:pt>
                <c:pt idx="8" formatCode="0.00">
                  <c:v>0.30963302752293576</c:v>
                </c:pt>
                <c:pt idx="9" formatCode="0.00">
                  <c:v>0.25986078886310909</c:v>
                </c:pt>
              </c:numCache>
            </c:numRef>
          </c:val>
          <c:smooth val="0"/>
        </c:ser>
        <c:ser>
          <c:idx val="12"/>
          <c:order val="12"/>
          <c:tx>
            <c:strRef>
              <c:f>CO2_data_2alt!$A$10</c:f>
              <c:strCache>
                <c:ptCount val="1"/>
                <c:pt idx="0">
                  <c:v>BRZ</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CO2_data_2alt!$B$10:$K$10</c:f>
              <c:numCache>
                <c:formatCode>General</c:formatCode>
                <c:ptCount val="10"/>
                <c:pt idx="0">
                  <c:v>1</c:v>
                </c:pt>
                <c:pt idx="1">
                  <c:v>1</c:v>
                </c:pt>
                <c:pt idx="2" formatCode="0.00">
                  <c:v>0.92857142857142849</c:v>
                </c:pt>
                <c:pt idx="3" formatCode="0.00">
                  <c:v>0.83606557377049184</c:v>
                </c:pt>
                <c:pt idx="4" formatCode="0.00">
                  <c:v>0.765625</c:v>
                </c:pt>
                <c:pt idx="5" formatCode="0.00">
                  <c:v>0.69230769230769229</c:v>
                </c:pt>
                <c:pt idx="6" formatCode="0.00">
                  <c:v>0.61194029850746257</c:v>
                </c:pt>
                <c:pt idx="7" formatCode="0.00">
                  <c:v>0.56521739130434789</c:v>
                </c:pt>
                <c:pt idx="8" formatCode="0.00">
                  <c:v>0.52857142857142858</c:v>
                </c:pt>
                <c:pt idx="9" formatCode="0.00">
                  <c:v>0.4861111111111111</c:v>
                </c:pt>
              </c:numCache>
            </c:numRef>
          </c:val>
          <c:smooth val="0"/>
        </c:ser>
        <c:ser>
          <c:idx val="13"/>
          <c:order val="13"/>
          <c:tx>
            <c:strRef>
              <c:f>CO2_data_2alt!$A$16</c:f>
              <c:strCache>
                <c:ptCount val="1"/>
                <c:pt idx="0">
                  <c:v>CHI</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CO2_data_2alt!$B$16:$K$16</c:f>
              <c:numCache>
                <c:formatCode>General</c:formatCode>
                <c:ptCount val="10"/>
                <c:pt idx="0">
                  <c:v>1</c:v>
                </c:pt>
                <c:pt idx="1">
                  <c:v>1</c:v>
                </c:pt>
                <c:pt idx="2" formatCode="0.00">
                  <c:v>1</c:v>
                </c:pt>
                <c:pt idx="3" formatCode="0.00">
                  <c:v>1</c:v>
                </c:pt>
                <c:pt idx="4" formatCode="0.00">
                  <c:v>0.83333333333333337</c:v>
                </c:pt>
                <c:pt idx="5" formatCode="0.00">
                  <c:v>0.7533333333333333</c:v>
                </c:pt>
                <c:pt idx="6" formatCode="0.00">
                  <c:v>0.61916666666666664</c:v>
                </c:pt>
                <c:pt idx="7" formatCode="0.00">
                  <c:v>0.49</c:v>
                </c:pt>
                <c:pt idx="8" formatCode="0.00">
                  <c:v>0.45272727272727276</c:v>
                </c:pt>
                <c:pt idx="9" formatCode="0.00">
                  <c:v>0.43600000000000005</c:v>
                </c:pt>
              </c:numCache>
            </c:numRef>
          </c:val>
          <c:smooth val="0"/>
        </c:ser>
        <c:ser>
          <c:idx val="14"/>
          <c:order val="14"/>
          <c:tx>
            <c:strRef>
              <c:f>CO2_data_2alt!$A$17</c:f>
              <c:strCache>
                <c:ptCount val="1"/>
                <c:pt idx="0">
                  <c:v>RSA</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CO2_data_2alt!$B$17:$K$17</c:f>
              <c:numCache>
                <c:formatCode>General</c:formatCode>
                <c:ptCount val="10"/>
                <c:pt idx="0">
                  <c:v>1</c:v>
                </c:pt>
                <c:pt idx="1">
                  <c:v>1</c:v>
                </c:pt>
                <c:pt idx="2" formatCode="0.00">
                  <c:v>0.97916666666666663</c:v>
                </c:pt>
                <c:pt idx="3" formatCode="0.00">
                  <c:v>0.94</c:v>
                </c:pt>
                <c:pt idx="4" formatCode="0.00">
                  <c:v>0.84</c:v>
                </c:pt>
                <c:pt idx="5" formatCode="0.00">
                  <c:v>0.64</c:v>
                </c:pt>
                <c:pt idx="6" formatCode="0.00">
                  <c:v>0.42</c:v>
                </c:pt>
                <c:pt idx="7" formatCode="0.00">
                  <c:v>0.28000000000000003</c:v>
                </c:pt>
                <c:pt idx="8" formatCode="0.00">
                  <c:v>0.23529411764705882</c:v>
                </c:pt>
                <c:pt idx="9" formatCode="0.00">
                  <c:v>0.19230769230769232</c:v>
                </c:pt>
              </c:numCache>
            </c:numRef>
          </c:val>
          <c:smooth val="0"/>
        </c:ser>
        <c:ser>
          <c:idx val="15"/>
          <c:order val="15"/>
          <c:tx>
            <c:strRef>
              <c:f>CO2_data_2alt!$A$19</c:f>
              <c:strCache>
                <c:ptCount val="1"/>
                <c:pt idx="0">
                  <c:v>ARB</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CO2_data_2alt!$B$19:$K$19</c:f>
              <c:numCache>
                <c:formatCode>General</c:formatCode>
                <c:ptCount val="10"/>
                <c:pt idx="0">
                  <c:v>1</c:v>
                </c:pt>
                <c:pt idx="1">
                  <c:v>1</c:v>
                </c:pt>
                <c:pt idx="2" formatCode="0.00">
                  <c:v>0.97222222222222221</c:v>
                </c:pt>
                <c:pt idx="3" formatCode="0.00">
                  <c:v>0.92105263157894735</c:v>
                </c:pt>
                <c:pt idx="4" formatCode="0.00">
                  <c:v>0.82051282051282048</c:v>
                </c:pt>
                <c:pt idx="5" formatCode="0.00">
                  <c:v>0.71794871794871795</c:v>
                </c:pt>
                <c:pt idx="6" formatCode="0.00">
                  <c:v>0.57499999999999996</c:v>
                </c:pt>
                <c:pt idx="7" formatCode="0.00">
                  <c:v>0.48780487804878048</c:v>
                </c:pt>
                <c:pt idx="8" formatCode="0.00">
                  <c:v>0.41463414634146339</c:v>
                </c:pt>
                <c:pt idx="9" formatCode="0.00">
                  <c:v>0.36585365853658536</c:v>
                </c:pt>
              </c:numCache>
            </c:numRef>
          </c:val>
          <c:smooth val="0"/>
        </c:ser>
        <c:ser>
          <c:idx val="16"/>
          <c:order val="16"/>
          <c:tx>
            <c:strRef>
              <c:f>CO2_data_2alt!$A$18</c:f>
              <c:strCache>
                <c:ptCount val="1"/>
                <c:pt idx="0">
                  <c:v>OPE</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CO2_data_2alt!$B$18:$K$18</c:f>
              <c:numCache>
                <c:formatCode>General</c:formatCode>
                <c:ptCount val="10"/>
                <c:pt idx="0">
                  <c:v>1</c:v>
                </c:pt>
                <c:pt idx="1">
                  <c:v>1</c:v>
                </c:pt>
                <c:pt idx="2" formatCode="0.00">
                  <c:v>0.97222222222222221</c:v>
                </c:pt>
                <c:pt idx="3" formatCode="0.00">
                  <c:v>0.92105263157894735</c:v>
                </c:pt>
                <c:pt idx="4" formatCode="0.00">
                  <c:v>0.82051282051282048</c:v>
                </c:pt>
                <c:pt idx="5" formatCode="0.00">
                  <c:v>0.71794871794871795</c:v>
                </c:pt>
                <c:pt idx="6" formatCode="0.00">
                  <c:v>0.57499999999999996</c:v>
                </c:pt>
                <c:pt idx="7" formatCode="0.00">
                  <c:v>0.48780487804878048</c:v>
                </c:pt>
                <c:pt idx="8" formatCode="0.00">
                  <c:v>0.41463414634146339</c:v>
                </c:pt>
                <c:pt idx="9" formatCode="0.00">
                  <c:v>0.36585365853658536</c:v>
                </c:pt>
              </c:numCache>
            </c:numRef>
          </c:val>
          <c:smooth val="0"/>
        </c:ser>
        <c:ser>
          <c:idx val="17"/>
          <c:order val="17"/>
          <c:tx>
            <c:strRef>
              <c:f>CO2_data_2alt!$A$20</c:f>
              <c:strCache>
                <c:ptCount val="1"/>
                <c:pt idx="0">
                  <c:v>ROW</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CO2_data_2alt!$B$20:$K$20</c:f>
              <c:numCache>
                <c:formatCode>General</c:formatCode>
                <c:ptCount val="10"/>
                <c:pt idx="0">
                  <c:v>1</c:v>
                </c:pt>
                <c:pt idx="1">
                  <c:v>1</c:v>
                </c:pt>
                <c:pt idx="2" formatCode="0.00">
                  <c:v>0.98795180722891562</c:v>
                </c:pt>
                <c:pt idx="3" formatCode="0.00">
                  <c:v>0.89528795811518325</c:v>
                </c:pt>
                <c:pt idx="4" formatCode="0.00">
                  <c:v>0.79906542056074759</c:v>
                </c:pt>
                <c:pt idx="5" formatCode="0.00">
                  <c:v>0.69037656903765687</c:v>
                </c:pt>
                <c:pt idx="6" formatCode="0.00">
                  <c:v>0.59845559845559848</c:v>
                </c:pt>
                <c:pt idx="7" formatCode="0.00">
                  <c:v>0.49275362318840588</c:v>
                </c:pt>
                <c:pt idx="8" formatCode="0.00">
                  <c:v>0.42372881355932202</c:v>
                </c:pt>
                <c:pt idx="9" formatCode="0.00">
                  <c:v>0.35350318471337583</c:v>
                </c:pt>
              </c:numCache>
            </c:numRef>
          </c:val>
          <c:smooth val="0"/>
        </c:ser>
        <c:dLbls>
          <c:showLegendKey val="0"/>
          <c:showVal val="0"/>
          <c:showCatName val="0"/>
          <c:showSerName val="0"/>
          <c:showPercent val="0"/>
          <c:showBubbleSize val="0"/>
        </c:dLbls>
        <c:marker val="1"/>
        <c:smooth val="0"/>
        <c:axId val="118895616"/>
        <c:axId val="120571008"/>
      </c:lineChart>
      <c:catAx>
        <c:axId val="118895616"/>
        <c:scaling>
          <c:orientation val="minMax"/>
        </c:scaling>
        <c:delete val="0"/>
        <c:axPos val="b"/>
        <c:numFmt formatCode="General" sourceLinked="1"/>
        <c:majorTickMark val="out"/>
        <c:minorTickMark val="none"/>
        <c:tickLblPos val="nextTo"/>
        <c:crossAx val="120571008"/>
        <c:crosses val="autoZero"/>
        <c:auto val="1"/>
        <c:lblAlgn val="ctr"/>
        <c:lblOffset val="100"/>
        <c:noMultiLvlLbl val="0"/>
      </c:catAx>
      <c:valAx>
        <c:axId val="120571008"/>
        <c:scaling>
          <c:orientation val="minMax"/>
        </c:scaling>
        <c:delete val="0"/>
        <c:axPos val="l"/>
        <c:majorGridlines/>
        <c:numFmt formatCode="General" sourceLinked="1"/>
        <c:majorTickMark val="out"/>
        <c:minorTickMark val="none"/>
        <c:tickLblPos val="nextTo"/>
        <c:crossAx val="118895616"/>
        <c:crosses val="autoZero"/>
        <c:crossBetween val="between"/>
      </c:valAx>
    </c:plotArea>
    <c:legend>
      <c:legendPos val="r"/>
      <c:layout>
        <c:manualLayout>
          <c:xMode val="edge"/>
          <c:yMode val="edge"/>
          <c:x val="0.8401542754524105"/>
          <c:y val="1.669425507115125E-2"/>
          <c:w val="0.14300361928443156"/>
          <c:h val="0.94531223533160591"/>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CO2_data_2alt!$A$31</c:f>
              <c:strCache>
                <c:ptCount val="1"/>
                <c:pt idx="0">
                  <c:v>BRZ</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CO2_data_2alt!$B$31:$K$31</c:f>
              <c:numCache>
                <c:formatCode>0.00</c:formatCode>
                <c:ptCount val="10"/>
                <c:pt idx="0">
                  <c:v>1.0963173064942606</c:v>
                </c:pt>
                <c:pt idx="1">
                  <c:v>1.2447763360089736</c:v>
                </c:pt>
                <c:pt idx="2">
                  <c:v>1.447757401523474</c:v>
                </c:pt>
                <c:pt idx="3">
                  <c:v>1.6167600044998505</c:v>
                </c:pt>
                <c:pt idx="4">
                  <c:v>1.837540016927186</c:v>
                </c:pt>
                <c:pt idx="5">
                  <c:v>2.0503881386547667</c:v>
                </c:pt>
                <c:pt idx="6">
                  <c:v>2.2470005360969463</c:v>
                </c:pt>
                <c:pt idx="7">
                  <c:v>2.4428288795421107</c:v>
                </c:pt>
                <c:pt idx="8">
                  <c:v>2.6065895162209953</c:v>
                </c:pt>
                <c:pt idx="9">
                  <c:v>2.8728698057191355</c:v>
                </c:pt>
              </c:numCache>
            </c:numRef>
          </c:val>
          <c:smooth val="0"/>
        </c:ser>
        <c:ser>
          <c:idx val="1"/>
          <c:order val="1"/>
          <c:tx>
            <c:strRef>
              <c:f>CO2_data_2alt!$A$32</c:f>
              <c:strCache>
                <c:ptCount val="1"/>
                <c:pt idx="0">
                  <c:v>USA</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CO2_data_2alt!$B$32:$K$32</c:f>
              <c:numCache>
                <c:formatCode>0.00</c:formatCode>
                <c:ptCount val="10"/>
                <c:pt idx="0">
                  <c:v>4.7940856832191017</c:v>
                </c:pt>
                <c:pt idx="1">
                  <c:v>4.7166156606943463</c:v>
                </c:pt>
                <c:pt idx="2">
                  <c:v>4.7834407893060344</c:v>
                </c:pt>
                <c:pt idx="3">
                  <c:v>4.793778957858617</c:v>
                </c:pt>
                <c:pt idx="4">
                  <c:v>4.9068689784570552</c:v>
                </c:pt>
                <c:pt idx="5">
                  <c:v>4.9659839807281783</c:v>
                </c:pt>
                <c:pt idx="6">
                  <c:v>5.0134377138891377</c:v>
                </c:pt>
                <c:pt idx="7">
                  <c:v>5.0646637131045127</c:v>
                </c:pt>
                <c:pt idx="8">
                  <c:v>5.0756276826414819</c:v>
                </c:pt>
                <c:pt idx="9">
                  <c:v>5.2492402612634805</c:v>
                </c:pt>
              </c:numCache>
            </c:numRef>
          </c:val>
          <c:smooth val="0"/>
        </c:ser>
        <c:ser>
          <c:idx val="2"/>
          <c:order val="2"/>
          <c:tx>
            <c:strRef>
              <c:f>CO2_data_2alt!$A$33</c:f>
              <c:strCache>
                <c:ptCount val="1"/>
                <c:pt idx="0">
                  <c:v>OEC</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CO2_data_2alt!$B$33:$K$33</c:f>
              <c:numCache>
                <c:formatCode>0.00</c:formatCode>
                <c:ptCount val="10"/>
                <c:pt idx="0">
                  <c:v>1.3266039660288789</c:v>
                </c:pt>
                <c:pt idx="1">
                  <c:v>1.4065568092897718</c:v>
                </c:pt>
                <c:pt idx="2">
                  <c:v>1.6142116179597825</c:v>
                </c:pt>
                <c:pt idx="3">
                  <c:v>1.7358078676319688</c:v>
                </c:pt>
                <c:pt idx="4">
                  <c:v>2.0360330312235484</c:v>
                </c:pt>
                <c:pt idx="5">
                  <c:v>2.3024088571080457</c:v>
                </c:pt>
                <c:pt idx="6">
                  <c:v>2.6272162611424377</c:v>
                </c:pt>
                <c:pt idx="7">
                  <c:v>2.9380133249369718</c:v>
                </c:pt>
                <c:pt idx="8">
                  <c:v>3.2598815198181037</c:v>
                </c:pt>
                <c:pt idx="9">
                  <c:v>3.8016887123885126</c:v>
                </c:pt>
              </c:numCache>
            </c:numRef>
          </c:val>
          <c:smooth val="0"/>
        </c:ser>
        <c:ser>
          <c:idx val="3"/>
          <c:order val="3"/>
          <c:tx>
            <c:strRef>
              <c:f>CO2_data_2alt!$A$34</c:f>
              <c:strCache>
                <c:ptCount val="1"/>
                <c:pt idx="0">
                  <c:v>IND</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CO2_data_2alt!$B$34:$K$34</c:f>
              <c:numCache>
                <c:formatCode>0.00</c:formatCode>
                <c:ptCount val="10"/>
                <c:pt idx="0">
                  <c:v>3.4262024729983923E-2</c:v>
                </c:pt>
                <c:pt idx="1">
                  <c:v>3.3693352167365416E-2</c:v>
                </c:pt>
                <c:pt idx="2">
                  <c:v>3.4912650032582794E-2</c:v>
                </c:pt>
                <c:pt idx="3">
                  <c:v>3.5299052418673656E-2</c:v>
                </c:pt>
                <c:pt idx="4">
                  <c:v>3.6041665734831106E-2</c:v>
                </c:pt>
                <c:pt idx="5">
                  <c:v>3.6698420296098364E-2</c:v>
                </c:pt>
                <c:pt idx="6">
                  <c:v>3.731336062282662E-2</c:v>
                </c:pt>
                <c:pt idx="7">
                  <c:v>3.8136644914399033E-2</c:v>
                </c:pt>
                <c:pt idx="8">
                  <c:v>3.8892509104168652E-2</c:v>
                </c:pt>
                <c:pt idx="9">
                  <c:v>4.1914414205157471E-2</c:v>
                </c:pt>
              </c:numCache>
            </c:numRef>
          </c:val>
          <c:smooth val="0"/>
        </c:ser>
        <c:ser>
          <c:idx val="4"/>
          <c:order val="4"/>
          <c:tx>
            <c:strRef>
              <c:f>CO2_data_2alt!$A$35</c:f>
              <c:strCache>
                <c:ptCount val="1"/>
                <c:pt idx="0">
                  <c:v>RUS</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CO2_data_2alt!$B$35:$K$35</c:f>
              <c:numCache>
                <c:formatCode>0.00</c:formatCode>
                <c:ptCount val="10"/>
                <c:pt idx="0">
                  <c:v>2.9133459256740326</c:v>
                </c:pt>
                <c:pt idx="1">
                  <c:v>2.9365834331460183</c:v>
                </c:pt>
                <c:pt idx="2">
                  <c:v>3.0543526792333493</c:v>
                </c:pt>
                <c:pt idx="3">
                  <c:v>3.0662735203449794</c:v>
                </c:pt>
                <c:pt idx="4">
                  <c:v>3.2347975956357007</c:v>
                </c:pt>
                <c:pt idx="5">
                  <c:v>3.3926302749451418</c:v>
                </c:pt>
                <c:pt idx="6">
                  <c:v>3.5497921878204406</c:v>
                </c:pt>
                <c:pt idx="7">
                  <c:v>3.7042343161819029</c:v>
                </c:pt>
                <c:pt idx="8">
                  <c:v>3.8243915473940469</c:v>
                </c:pt>
                <c:pt idx="9">
                  <c:v>4.1135539199583988</c:v>
                </c:pt>
              </c:numCache>
            </c:numRef>
          </c:val>
          <c:smooth val="0"/>
        </c:ser>
        <c:ser>
          <c:idx val="5"/>
          <c:order val="5"/>
          <c:tx>
            <c:strRef>
              <c:f>CO2_data_2alt!$A$36</c:f>
              <c:strCache>
                <c:ptCount val="1"/>
                <c:pt idx="0">
                  <c:v>SWZ</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CO2_data_2alt!$B$36:$K$36</c:f>
              <c:numCache>
                <c:formatCode>0.00</c:formatCode>
                <c:ptCount val="10"/>
                <c:pt idx="0">
                  <c:v>0.32380339607597497</c:v>
                </c:pt>
                <c:pt idx="1">
                  <c:v>0.31187474694885736</c:v>
                </c:pt>
                <c:pt idx="2">
                  <c:v>0.31129462987058837</c:v>
                </c:pt>
                <c:pt idx="3">
                  <c:v>0.31995050436896577</c:v>
                </c:pt>
                <c:pt idx="4">
                  <c:v>0.34367086773072231</c:v>
                </c:pt>
                <c:pt idx="5">
                  <c:v>0.36426653311048168</c:v>
                </c:pt>
                <c:pt idx="6">
                  <c:v>0.38645893898787426</c:v>
                </c:pt>
                <c:pt idx="7">
                  <c:v>0.40831380129760603</c:v>
                </c:pt>
                <c:pt idx="8">
                  <c:v>0.42814643825532295</c:v>
                </c:pt>
                <c:pt idx="9">
                  <c:v>0.47530193236474683</c:v>
                </c:pt>
              </c:numCache>
            </c:numRef>
          </c:val>
          <c:smooth val="0"/>
        </c:ser>
        <c:ser>
          <c:idx val="6"/>
          <c:order val="6"/>
          <c:tx>
            <c:strRef>
              <c:f>CO2_data_2alt!$A$37</c:f>
              <c:strCache>
                <c:ptCount val="1"/>
                <c:pt idx="0">
                  <c:v>CHI</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CO2_data_2alt!$B$37:$K$37</c:f>
              <c:numCache>
                <c:formatCode>0.00</c:formatCode>
                <c:ptCount val="10"/>
                <c:pt idx="0">
                  <c:v>5.2532006919148575</c:v>
                </c:pt>
                <c:pt idx="1">
                  <c:v>6.2160929744385065</c:v>
                </c:pt>
                <c:pt idx="2">
                  <c:v>6.7870084323981343</c:v>
                </c:pt>
                <c:pt idx="3">
                  <c:v>7.0952533163375309</c:v>
                </c:pt>
                <c:pt idx="4">
                  <c:v>7.4915620456104612</c:v>
                </c:pt>
                <c:pt idx="5">
                  <c:v>7.7897812263408772</c:v>
                </c:pt>
                <c:pt idx="6">
                  <c:v>7.9653340428746331</c:v>
                </c:pt>
                <c:pt idx="7">
                  <c:v>8.0971841753926714</c:v>
                </c:pt>
                <c:pt idx="8">
                  <c:v>8.0995987807786332</c:v>
                </c:pt>
                <c:pt idx="9">
                  <c:v>8.1521850764300154</c:v>
                </c:pt>
              </c:numCache>
            </c:numRef>
          </c:val>
          <c:smooth val="0"/>
        </c:ser>
        <c:dLbls>
          <c:showLegendKey val="0"/>
          <c:showVal val="0"/>
          <c:showCatName val="0"/>
          <c:showSerName val="0"/>
          <c:showPercent val="0"/>
          <c:showBubbleSize val="0"/>
        </c:dLbls>
        <c:marker val="1"/>
        <c:smooth val="0"/>
        <c:axId val="118896640"/>
        <c:axId val="120574464"/>
      </c:lineChart>
      <c:catAx>
        <c:axId val="118896640"/>
        <c:scaling>
          <c:orientation val="minMax"/>
        </c:scaling>
        <c:delete val="0"/>
        <c:axPos val="b"/>
        <c:numFmt formatCode="General" sourceLinked="1"/>
        <c:majorTickMark val="out"/>
        <c:minorTickMark val="none"/>
        <c:tickLblPos val="nextTo"/>
        <c:crossAx val="120574464"/>
        <c:crosses val="autoZero"/>
        <c:auto val="1"/>
        <c:lblAlgn val="ctr"/>
        <c:lblOffset val="100"/>
        <c:noMultiLvlLbl val="0"/>
      </c:catAx>
      <c:valAx>
        <c:axId val="120574464"/>
        <c:scaling>
          <c:orientation val="minMax"/>
        </c:scaling>
        <c:delete val="0"/>
        <c:axPos val="l"/>
        <c:majorGridlines/>
        <c:numFmt formatCode="0.00" sourceLinked="1"/>
        <c:majorTickMark val="out"/>
        <c:minorTickMark val="none"/>
        <c:tickLblPos val="nextTo"/>
        <c:crossAx val="118896640"/>
        <c:crosses val="autoZero"/>
        <c:crossBetween val="between"/>
      </c:valAx>
    </c:plotArea>
    <c:legend>
      <c:legendPos val="r"/>
      <c:layout>
        <c:manualLayout>
          <c:xMode val="edge"/>
          <c:yMode val="edge"/>
          <c:x val="0.85836570428696413"/>
          <c:y val="3.5219705229154061E-2"/>
          <c:w val="0.12594802120323195"/>
          <c:h val="0.84750930749040987"/>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CO2_data_2alt!$A$52</c:f>
              <c:strCache>
                <c:ptCount val="1"/>
                <c:pt idx="0">
                  <c:v>BRZ</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CO2_data_2alt!$B$52:$K$52</c:f>
              <c:numCache>
                <c:formatCode>0.00</c:formatCode>
                <c:ptCount val="10"/>
                <c:pt idx="0">
                  <c:v>1.0963173064942606</c:v>
                </c:pt>
                <c:pt idx="1">
                  <c:v>1.2447763360089736</c:v>
                </c:pt>
                <c:pt idx="2">
                  <c:v>1.3443461585575114</c:v>
                </c:pt>
                <c:pt idx="3">
                  <c:v>1.3517173808113505</c:v>
                </c:pt>
                <c:pt idx="4">
                  <c:v>1.4068665754598768</c:v>
                </c:pt>
                <c:pt idx="5">
                  <c:v>1.4194994806071461</c:v>
                </c:pt>
                <c:pt idx="6">
                  <c:v>1.3750301788055936</c:v>
                </c:pt>
                <c:pt idx="7">
                  <c:v>1.380729366697715</c:v>
                </c:pt>
                <c:pt idx="8">
                  <c:v>1.3777687442882405</c:v>
                </c:pt>
                <c:pt idx="9">
                  <c:v>1.3965339333356908</c:v>
                </c:pt>
              </c:numCache>
            </c:numRef>
          </c:val>
          <c:smooth val="0"/>
        </c:ser>
        <c:ser>
          <c:idx val="1"/>
          <c:order val="1"/>
          <c:tx>
            <c:strRef>
              <c:f>CO2_data_2alt!$A$53</c:f>
              <c:strCache>
                <c:ptCount val="1"/>
                <c:pt idx="0">
                  <c:v>USA</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CO2_data_2alt!$B$53:$K$53</c:f>
              <c:numCache>
                <c:formatCode>0.00</c:formatCode>
                <c:ptCount val="10"/>
                <c:pt idx="0">
                  <c:v>4.7940856832191017</c:v>
                </c:pt>
                <c:pt idx="1">
                  <c:v>4.7166156606943463</c:v>
                </c:pt>
                <c:pt idx="2">
                  <c:v>4.7144902914421642</c:v>
                </c:pt>
                <c:pt idx="3">
                  <c:v>4.4277085647130505</c:v>
                </c:pt>
                <c:pt idx="4">
                  <c:v>3.9403644827003621</c:v>
                </c:pt>
                <c:pt idx="5">
                  <c:v>3.2730348963890266</c:v>
                </c:pt>
                <c:pt idx="6">
                  <c:v>2.7215804732541038</c:v>
                </c:pt>
                <c:pt idx="7">
                  <c:v>2.2100350748092414</c:v>
                </c:pt>
                <c:pt idx="8">
                  <c:v>1.5715819659555046</c:v>
                </c:pt>
                <c:pt idx="9">
                  <c:v>1.364071715223921</c:v>
                </c:pt>
              </c:numCache>
            </c:numRef>
          </c:val>
          <c:smooth val="0"/>
        </c:ser>
        <c:ser>
          <c:idx val="2"/>
          <c:order val="2"/>
          <c:tx>
            <c:strRef>
              <c:f>CO2_data_2alt!$A$54</c:f>
              <c:strCache>
                <c:ptCount val="1"/>
                <c:pt idx="0">
                  <c:v>OEC</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CO2_data_2alt!$B$54:$K$54</c:f>
              <c:numCache>
                <c:formatCode>0.00</c:formatCode>
                <c:ptCount val="10"/>
                <c:pt idx="0">
                  <c:v>1.3266039660288789</c:v>
                </c:pt>
                <c:pt idx="1">
                  <c:v>1.4065568092897718</c:v>
                </c:pt>
                <c:pt idx="2">
                  <c:v>1.5909437027459479</c:v>
                </c:pt>
                <c:pt idx="3">
                  <c:v>1.6032552668309823</c:v>
                </c:pt>
                <c:pt idx="4">
                  <c:v>1.6349962220431524</c:v>
                </c:pt>
                <c:pt idx="5">
                  <c:v>1.5174967467303027</c:v>
                </c:pt>
                <c:pt idx="6">
                  <c:v>1.4262031131916093</c:v>
                </c:pt>
                <c:pt idx="7">
                  <c:v>1.2820421781543148</c:v>
                </c:pt>
                <c:pt idx="8">
                  <c:v>1.0093669843473485</c:v>
                </c:pt>
                <c:pt idx="9">
                  <c:v>0.98790982781325631</c:v>
                </c:pt>
              </c:numCache>
            </c:numRef>
          </c:val>
          <c:smooth val="0"/>
        </c:ser>
        <c:ser>
          <c:idx val="3"/>
          <c:order val="3"/>
          <c:tx>
            <c:strRef>
              <c:f>CO2_data_2alt!$A$55</c:f>
              <c:strCache>
                <c:ptCount val="1"/>
                <c:pt idx="0">
                  <c:v>IND</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CO2_data_2alt!$B$55:$K$55</c:f>
              <c:numCache>
                <c:formatCode>0.00</c:formatCode>
                <c:ptCount val="10"/>
                <c:pt idx="0">
                  <c:v>3.4262024729983923E-2</c:v>
                </c:pt>
                <c:pt idx="1">
                  <c:v>3.3693352167365416E-2</c:v>
                </c:pt>
                <c:pt idx="2">
                  <c:v>3.4315852596128384E-2</c:v>
                </c:pt>
                <c:pt idx="3">
                  <c:v>3.1993897697824063E-2</c:v>
                </c:pt>
                <c:pt idx="4">
                  <c:v>2.7427934301349457E-2</c:v>
                </c:pt>
                <c:pt idx="5">
                  <c:v>2.3698979864237909E-2</c:v>
                </c:pt>
                <c:pt idx="6">
                  <c:v>1.947575408118268E-2</c:v>
                </c:pt>
                <c:pt idx="7">
                  <c:v>1.6610627562716022E-2</c:v>
                </c:pt>
                <c:pt idx="8">
                  <c:v>1.4891632813816101E-2</c:v>
                </c:pt>
                <c:pt idx="9">
                  <c:v>1.4505753290886237E-2</c:v>
                </c:pt>
              </c:numCache>
            </c:numRef>
          </c:val>
          <c:smooth val="0"/>
        </c:ser>
        <c:ser>
          <c:idx val="4"/>
          <c:order val="4"/>
          <c:tx>
            <c:strRef>
              <c:f>CO2_data_2alt!$A$56</c:f>
              <c:strCache>
                <c:ptCount val="1"/>
                <c:pt idx="0">
                  <c:v>RUS</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CO2_data_2alt!$B$56:$K$56</c:f>
              <c:numCache>
                <c:formatCode>0.00</c:formatCode>
                <c:ptCount val="10"/>
                <c:pt idx="0">
                  <c:v>2.9133459256740326</c:v>
                </c:pt>
                <c:pt idx="1">
                  <c:v>2.9365834331460183</c:v>
                </c:pt>
                <c:pt idx="2">
                  <c:v>3.0034468012461266</c:v>
                </c:pt>
                <c:pt idx="3">
                  <c:v>2.8223653994084472</c:v>
                </c:pt>
                <c:pt idx="4">
                  <c:v>2.533924783247965</c:v>
                </c:pt>
                <c:pt idx="5">
                  <c:v>2.1518969172509186</c:v>
                </c:pt>
                <c:pt idx="6">
                  <c:v>1.6024776162160848</c:v>
                </c:pt>
                <c:pt idx="7">
                  <c:v>1.3509560447251645</c:v>
                </c:pt>
                <c:pt idx="8">
                  <c:v>1.1382117700577521</c:v>
                </c:pt>
                <c:pt idx="9">
                  <c:v>1.0798079039890796</c:v>
                </c:pt>
              </c:numCache>
            </c:numRef>
          </c:val>
          <c:smooth val="0"/>
        </c:ser>
        <c:ser>
          <c:idx val="5"/>
          <c:order val="5"/>
          <c:tx>
            <c:strRef>
              <c:f>CO2_data_2alt!$A$57</c:f>
              <c:strCache>
                <c:ptCount val="1"/>
                <c:pt idx="0">
                  <c:v>SWZ</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CO2_data_2alt!$B$57:$K$57</c:f>
              <c:numCache>
                <c:formatCode>0.00</c:formatCode>
                <c:ptCount val="10"/>
                <c:pt idx="0">
                  <c:v>0.32380339607597497</c:v>
                </c:pt>
                <c:pt idx="1">
                  <c:v>0.31187474694885736</c:v>
                </c:pt>
                <c:pt idx="2">
                  <c:v>0.30650548171873315</c:v>
                </c:pt>
                <c:pt idx="3">
                  <c:v>0.30227368092316653</c:v>
                </c:pt>
                <c:pt idx="4">
                  <c:v>0.28521658524279886</c:v>
                </c:pt>
                <c:pt idx="5">
                  <c:v>0.2589094435339116</c:v>
                </c:pt>
                <c:pt idx="6">
                  <c:v>0.23262576909949714</c:v>
                </c:pt>
                <c:pt idx="7">
                  <c:v>0.22498923744970131</c:v>
                </c:pt>
                <c:pt idx="8">
                  <c:v>0.21256566124648077</c:v>
                </c:pt>
                <c:pt idx="9">
                  <c:v>0.21923520865532603</c:v>
                </c:pt>
              </c:numCache>
            </c:numRef>
          </c:val>
          <c:smooth val="0"/>
        </c:ser>
        <c:ser>
          <c:idx val="6"/>
          <c:order val="6"/>
          <c:tx>
            <c:strRef>
              <c:f>CO2_data_2alt!$A$58</c:f>
              <c:strCache>
                <c:ptCount val="1"/>
                <c:pt idx="0">
                  <c:v>CHI</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CO2_data_2alt!$B$58:$K$58</c:f>
              <c:numCache>
                <c:formatCode>0.00</c:formatCode>
                <c:ptCount val="10"/>
                <c:pt idx="0">
                  <c:v>5.2532006919148575</c:v>
                </c:pt>
                <c:pt idx="1">
                  <c:v>6.2160929744385065</c:v>
                </c:pt>
                <c:pt idx="2">
                  <c:v>6.7870084323981343</c:v>
                </c:pt>
                <c:pt idx="3">
                  <c:v>7.0952533163375309</c:v>
                </c:pt>
                <c:pt idx="4">
                  <c:v>6.2429683713420516</c:v>
                </c:pt>
                <c:pt idx="5">
                  <c:v>5.8683018571767942</c:v>
                </c:pt>
                <c:pt idx="6">
                  <c:v>4.9318693282132102</c:v>
                </c:pt>
                <c:pt idx="7">
                  <c:v>3.9676202459424088</c:v>
                </c:pt>
                <c:pt idx="8">
                  <c:v>3.6669092662070542</c:v>
                </c:pt>
                <c:pt idx="9">
                  <c:v>3.5543526933234872</c:v>
                </c:pt>
              </c:numCache>
            </c:numRef>
          </c:val>
          <c:smooth val="0"/>
        </c:ser>
        <c:ser>
          <c:idx val="7"/>
          <c:order val="7"/>
          <c:tx>
            <c:strRef>
              <c:f>CO2_data_2alt!$A$59</c:f>
              <c:strCache>
                <c:ptCount val="1"/>
                <c:pt idx="0">
                  <c:v>RSA</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CO2_data_2alt!$B$59:$K$59</c:f>
              <c:numCache>
                <c:formatCode>0.00</c:formatCode>
                <c:ptCount val="10"/>
                <c:pt idx="0">
                  <c:v>0.33473741629501452</c:v>
                </c:pt>
                <c:pt idx="1">
                  <c:v>0.32960304775325744</c:v>
                </c:pt>
                <c:pt idx="2">
                  <c:v>0.31064614418456549</c:v>
                </c:pt>
                <c:pt idx="3">
                  <c:v>0.29922655587536323</c:v>
                </c:pt>
                <c:pt idx="4">
                  <c:v>0.27092295454607707</c:v>
                </c:pt>
                <c:pt idx="5">
                  <c:v>0.20946361897955734</c:v>
                </c:pt>
                <c:pt idx="6">
                  <c:v>0.13995634453598477</c:v>
                </c:pt>
                <c:pt idx="7">
                  <c:v>9.475117685190132E-2</c:v>
                </c:pt>
                <c:pt idx="8">
                  <c:v>8.0657314075435138E-2</c:v>
                </c:pt>
                <c:pt idx="9">
                  <c:v>6.8318879859972828E-2</c:v>
                </c:pt>
              </c:numCache>
            </c:numRef>
          </c:val>
          <c:smooth val="0"/>
        </c:ser>
        <c:dLbls>
          <c:showLegendKey val="0"/>
          <c:showVal val="0"/>
          <c:showCatName val="0"/>
          <c:showSerName val="0"/>
          <c:showPercent val="0"/>
          <c:showBubbleSize val="0"/>
        </c:dLbls>
        <c:marker val="1"/>
        <c:smooth val="0"/>
        <c:axId val="118897664"/>
        <c:axId val="120576768"/>
      </c:lineChart>
      <c:catAx>
        <c:axId val="118897664"/>
        <c:scaling>
          <c:orientation val="minMax"/>
        </c:scaling>
        <c:delete val="0"/>
        <c:axPos val="b"/>
        <c:numFmt formatCode="General" sourceLinked="1"/>
        <c:majorTickMark val="out"/>
        <c:minorTickMark val="none"/>
        <c:tickLblPos val="nextTo"/>
        <c:crossAx val="120576768"/>
        <c:crosses val="autoZero"/>
        <c:auto val="1"/>
        <c:lblAlgn val="ctr"/>
        <c:lblOffset val="100"/>
        <c:noMultiLvlLbl val="0"/>
      </c:catAx>
      <c:valAx>
        <c:axId val="120576768"/>
        <c:scaling>
          <c:orientation val="minMax"/>
        </c:scaling>
        <c:delete val="0"/>
        <c:axPos val="l"/>
        <c:majorGridlines/>
        <c:numFmt formatCode="0.00" sourceLinked="1"/>
        <c:majorTickMark val="out"/>
        <c:minorTickMark val="none"/>
        <c:tickLblPos val="nextTo"/>
        <c:crossAx val="118897664"/>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CO2_data_2alt!$A$74</c:f>
              <c:strCache>
                <c:ptCount val="1"/>
                <c:pt idx="0">
                  <c:v>BRZ</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CO2_data_2alt!$B$74:$K$74</c:f>
              <c:numCache>
                <c:formatCode>0.00</c:formatCode>
                <c:ptCount val="10"/>
                <c:pt idx="0" formatCode="General">
                  <c:v>1</c:v>
                </c:pt>
                <c:pt idx="1">
                  <c:v>1.1354161141444046</c:v>
                </c:pt>
                <c:pt idx="2">
                  <c:v>1.2262381981876971</c:v>
                </c:pt>
                <c:pt idx="3">
                  <c:v>1.2329618193603029</c:v>
                </c:pt>
                <c:pt idx="4">
                  <c:v>1.2832658639300993</c:v>
                </c:pt>
                <c:pt idx="5">
                  <c:v>1.2947889011679827</c:v>
                </c:pt>
                <c:pt idx="6">
                  <c:v>1.2542264640540837</c:v>
                </c:pt>
                <c:pt idx="7">
                  <c:v>1.2594249479769051</c:v>
                </c:pt>
                <c:pt idx="8">
                  <c:v>1.2567244319931323</c:v>
                </c:pt>
                <c:pt idx="9">
                  <c:v>1.2738409993740274</c:v>
                </c:pt>
              </c:numCache>
            </c:numRef>
          </c:val>
          <c:smooth val="0"/>
        </c:ser>
        <c:ser>
          <c:idx val="1"/>
          <c:order val="1"/>
          <c:tx>
            <c:strRef>
              <c:f>CO2_data_2alt!$A$75</c:f>
              <c:strCache>
                <c:ptCount val="1"/>
                <c:pt idx="0">
                  <c:v>USA</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CO2_data_2alt!$B$75:$K$75</c:f>
              <c:numCache>
                <c:formatCode>0.00</c:formatCode>
                <c:ptCount val="10"/>
                <c:pt idx="0" formatCode="General">
                  <c:v>1</c:v>
                </c:pt>
                <c:pt idx="1">
                  <c:v>0.98384050105822551</c:v>
                </c:pt>
                <c:pt idx="2">
                  <c:v>0.98339716954672962</c:v>
                </c:pt>
                <c:pt idx="3">
                  <c:v>0.92357726942835139</c:v>
                </c:pt>
                <c:pt idx="4">
                  <c:v>0.82192199786769593</c:v>
                </c:pt>
                <c:pt idx="5">
                  <c:v>0.68272348736814192</c:v>
                </c:pt>
                <c:pt idx="6">
                  <c:v>0.56769541745583374</c:v>
                </c:pt>
                <c:pt idx="7">
                  <c:v>0.46099198488360377</c:v>
                </c:pt>
                <c:pt idx="8">
                  <c:v>0.32781682885989405</c:v>
                </c:pt>
                <c:pt idx="9">
                  <c:v>0.28453219348970477</c:v>
                </c:pt>
              </c:numCache>
            </c:numRef>
          </c:val>
          <c:smooth val="0"/>
        </c:ser>
        <c:ser>
          <c:idx val="2"/>
          <c:order val="2"/>
          <c:tx>
            <c:strRef>
              <c:f>CO2_data_2alt!$A$76</c:f>
              <c:strCache>
                <c:ptCount val="1"/>
                <c:pt idx="0">
                  <c:v>OEC</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CO2_data_2alt!$B$76:$K$76</c:f>
              <c:numCache>
                <c:formatCode>0.00</c:formatCode>
                <c:ptCount val="10"/>
                <c:pt idx="0" formatCode="General">
                  <c:v>1</c:v>
                </c:pt>
                <c:pt idx="1">
                  <c:v>1.0602688106686637</c:v>
                </c:pt>
                <c:pt idx="2">
                  <c:v>1.1992604752331297</c:v>
                </c:pt>
                <c:pt idx="3">
                  <c:v>1.2085409872776463</c:v>
                </c:pt>
                <c:pt idx="4">
                  <c:v>1.2324674612103188</c:v>
                </c:pt>
                <c:pt idx="5">
                  <c:v>1.1438958314536414</c:v>
                </c:pt>
                <c:pt idx="6">
                  <c:v>1.0750782823760698</c:v>
                </c:pt>
                <c:pt idx="7">
                  <c:v>0.96640912509257937</c:v>
                </c:pt>
                <c:pt idx="8">
                  <c:v>0.76086534504252756</c:v>
                </c:pt>
                <c:pt idx="9">
                  <c:v>0.74469084452575085</c:v>
                </c:pt>
              </c:numCache>
            </c:numRef>
          </c:val>
          <c:smooth val="0"/>
        </c:ser>
        <c:ser>
          <c:idx val="3"/>
          <c:order val="3"/>
          <c:tx>
            <c:strRef>
              <c:f>CO2_data_2alt!$A$77</c:f>
              <c:strCache>
                <c:ptCount val="1"/>
                <c:pt idx="0">
                  <c:v>IND</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CO2_data_2alt!$B$77:$K$77</c:f>
              <c:numCache>
                <c:formatCode>0.00</c:formatCode>
                <c:ptCount val="10"/>
                <c:pt idx="0" formatCode="General">
                  <c:v>1</c:v>
                </c:pt>
                <c:pt idx="1">
                  <c:v>0.98340224878418114</c:v>
                </c:pt>
                <c:pt idx="2">
                  <c:v>1.0015710649492746</c:v>
                </c:pt>
                <c:pt idx="3">
                  <c:v>0.9338005546947451</c:v>
                </c:pt>
                <c:pt idx="4">
                  <c:v>0.80053454276291769</c:v>
                </c:pt>
                <c:pt idx="5">
                  <c:v>0.69169817169322412</c:v>
                </c:pt>
                <c:pt idx="6">
                  <c:v>0.56843558530674787</c:v>
                </c:pt>
                <c:pt idx="7">
                  <c:v>0.48481161558964925</c:v>
                </c:pt>
                <c:pt idx="8">
                  <c:v>0.4346396026264</c:v>
                </c:pt>
                <c:pt idx="9">
                  <c:v>0.42337700136535522</c:v>
                </c:pt>
              </c:numCache>
            </c:numRef>
          </c:val>
          <c:smooth val="0"/>
        </c:ser>
        <c:ser>
          <c:idx val="4"/>
          <c:order val="4"/>
          <c:tx>
            <c:strRef>
              <c:f>CO2_data_2alt!$A$78</c:f>
              <c:strCache>
                <c:ptCount val="1"/>
                <c:pt idx="0">
                  <c:v>RUS</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CO2_data_2alt!$B$78:$K$78</c:f>
              <c:numCache>
                <c:formatCode>0.00</c:formatCode>
                <c:ptCount val="10"/>
                <c:pt idx="0" formatCode="General">
                  <c:v>1</c:v>
                </c:pt>
                <c:pt idx="1">
                  <c:v>1.0079762266702363</c:v>
                </c:pt>
                <c:pt idx="2">
                  <c:v>1.0309269403190588</c:v>
                </c:pt>
                <c:pt idx="3">
                  <c:v>0.96877112138870491</c:v>
                </c:pt>
                <c:pt idx="4">
                  <c:v>0.86976447284121106</c:v>
                </c:pt>
                <c:pt idx="5">
                  <c:v>0.73863419317534529</c:v>
                </c:pt>
                <c:pt idx="6">
                  <c:v>0.55004714754061867</c:v>
                </c:pt>
                <c:pt idx="7">
                  <c:v>0.46371288518118797</c:v>
                </c:pt>
                <c:pt idx="8">
                  <c:v>0.3906888502416393</c:v>
                </c:pt>
                <c:pt idx="9">
                  <c:v>0.37064184327484379</c:v>
                </c:pt>
              </c:numCache>
            </c:numRef>
          </c:val>
          <c:smooth val="0"/>
        </c:ser>
        <c:ser>
          <c:idx val="5"/>
          <c:order val="5"/>
          <c:tx>
            <c:strRef>
              <c:f>CO2_data_2alt!$A$79</c:f>
              <c:strCache>
                <c:ptCount val="1"/>
                <c:pt idx="0">
                  <c:v>SWZ</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CO2_data_2alt!$B$79:$K$79</c:f>
              <c:numCache>
                <c:formatCode>0.00</c:formatCode>
                <c:ptCount val="10"/>
                <c:pt idx="0" formatCode="General">
                  <c:v>1</c:v>
                </c:pt>
                <c:pt idx="1">
                  <c:v>0.963160827614301</c:v>
                </c:pt>
                <c:pt idx="2">
                  <c:v>0.94657895943381909</c:v>
                </c:pt>
                <c:pt idx="3">
                  <c:v>0.93350991554221729</c:v>
                </c:pt>
                <c:pt idx="4">
                  <c:v>0.88083259378748957</c:v>
                </c:pt>
                <c:pt idx="5">
                  <c:v>0.79958841281937298</c:v>
                </c:pt>
                <c:pt idx="6">
                  <c:v>0.7184167056880264</c:v>
                </c:pt>
                <c:pt idx="7">
                  <c:v>0.69483285282440765</c:v>
                </c:pt>
                <c:pt idx="8">
                  <c:v>0.65646520024949284</c:v>
                </c:pt>
                <c:pt idx="9">
                  <c:v>0.6770627217383669</c:v>
                </c:pt>
              </c:numCache>
            </c:numRef>
          </c:val>
          <c:smooth val="0"/>
        </c:ser>
        <c:ser>
          <c:idx val="6"/>
          <c:order val="6"/>
          <c:tx>
            <c:strRef>
              <c:f>CO2_data_2alt!$A$80</c:f>
              <c:strCache>
                <c:ptCount val="1"/>
                <c:pt idx="0">
                  <c:v>CHI</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CO2_data_2alt!$B$80:$K$80</c:f>
              <c:numCache>
                <c:formatCode>0.00</c:formatCode>
                <c:ptCount val="10"/>
                <c:pt idx="0" formatCode="General">
                  <c:v>1</c:v>
                </c:pt>
                <c:pt idx="1">
                  <c:v>1.1832963061939792</c:v>
                </c:pt>
                <c:pt idx="2">
                  <c:v>1.2919758506169283</c:v>
                </c:pt>
                <c:pt idx="3">
                  <c:v>1.3506533887535948</c:v>
                </c:pt>
                <c:pt idx="4">
                  <c:v>1.1884123104130657</c:v>
                </c:pt>
                <c:pt idx="5">
                  <c:v>1.1170907416898486</c:v>
                </c:pt>
                <c:pt idx="6">
                  <c:v>0.93883131779141715</c:v>
                </c:pt>
                <c:pt idx="7">
                  <c:v>0.75527673101256698</c:v>
                </c:pt>
                <c:pt idx="8">
                  <c:v>0.69803334790744875</c:v>
                </c:pt>
                <c:pt idx="9">
                  <c:v>0.67660706334596199</c:v>
                </c:pt>
              </c:numCache>
            </c:numRef>
          </c:val>
          <c:smooth val="0"/>
        </c:ser>
        <c:ser>
          <c:idx val="7"/>
          <c:order val="7"/>
          <c:tx>
            <c:strRef>
              <c:f>CO2_data_2alt!$A$81</c:f>
              <c:strCache>
                <c:ptCount val="1"/>
                <c:pt idx="0">
                  <c:v>RSA</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CO2_data_2alt!$B$81:$K$81</c:f>
              <c:numCache>
                <c:formatCode>0.00</c:formatCode>
                <c:ptCount val="10"/>
                <c:pt idx="0" formatCode="General">
                  <c:v>1</c:v>
                </c:pt>
                <c:pt idx="1">
                  <c:v>0.98466150393766561</c:v>
                </c:pt>
                <c:pt idx="2">
                  <c:v>0.92802934199260045</c:v>
                </c:pt>
                <c:pt idx="3">
                  <c:v>0.89391427820439873</c:v>
                </c:pt>
                <c:pt idx="4">
                  <c:v>0.80935963939957112</c:v>
                </c:pt>
                <c:pt idx="5">
                  <c:v>0.6257550210489482</c:v>
                </c:pt>
                <c:pt idx="6">
                  <c:v>0.41810785924402571</c:v>
                </c:pt>
                <c:pt idx="7">
                  <c:v>0.28306120630504644</c:v>
                </c:pt>
                <c:pt idx="8">
                  <c:v>0.24095697149179562</c:v>
                </c:pt>
                <c:pt idx="9">
                  <c:v>0.20409693250353964</c:v>
                </c:pt>
              </c:numCache>
            </c:numRef>
          </c:val>
          <c:smooth val="0"/>
        </c:ser>
        <c:ser>
          <c:idx val="8"/>
          <c:order val="8"/>
          <c:tx>
            <c:strRef>
              <c:f>CO2_data_2alt!$A$82</c:f>
              <c:strCache>
                <c:ptCount val="1"/>
                <c:pt idx="0">
                  <c:v>OPE</c:v>
                </c:pt>
              </c:strCache>
            </c:strRef>
          </c:tx>
          <c:marker>
            <c:symbol val="none"/>
          </c:marker>
          <c:cat>
            <c:numRef>
              <c:f>CO2_data_2alt!$B$2:$K$2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CO2_data_2alt!$B$82:$K$82</c:f>
              <c:numCache>
                <c:formatCode>0.00</c:formatCode>
                <c:ptCount val="10"/>
                <c:pt idx="0" formatCode="General">
                  <c:v>1</c:v>
                </c:pt>
                <c:pt idx="1">
                  <c:v>1.1123292666835944</c:v>
                </c:pt>
                <c:pt idx="2">
                  <c:v>1.2161985294302344</c:v>
                </c:pt>
                <c:pt idx="3">
                  <c:v>1.2147622626375498</c:v>
                </c:pt>
                <c:pt idx="4">
                  <c:v>1.2115069745726312</c:v>
                </c:pt>
                <c:pt idx="5">
                  <c:v>1.1858156499132531</c:v>
                </c:pt>
                <c:pt idx="6">
                  <c:v>1.0411994579901764</c:v>
                </c:pt>
                <c:pt idx="7">
                  <c:v>0.96568366573814413</c:v>
                </c:pt>
                <c:pt idx="8">
                  <c:v>0.87069542163028257</c:v>
                </c:pt>
                <c:pt idx="9">
                  <c:v>0.85387845733411794</c:v>
                </c:pt>
              </c:numCache>
            </c:numRef>
          </c:val>
          <c:smooth val="0"/>
        </c:ser>
        <c:dLbls>
          <c:showLegendKey val="0"/>
          <c:showVal val="0"/>
          <c:showCatName val="0"/>
          <c:showSerName val="0"/>
          <c:showPercent val="0"/>
          <c:showBubbleSize val="0"/>
        </c:dLbls>
        <c:marker val="1"/>
        <c:smooth val="0"/>
        <c:axId val="120409088"/>
        <c:axId val="122374400"/>
      </c:lineChart>
      <c:catAx>
        <c:axId val="120409088"/>
        <c:scaling>
          <c:orientation val="minMax"/>
        </c:scaling>
        <c:delete val="0"/>
        <c:axPos val="b"/>
        <c:numFmt formatCode="General" sourceLinked="1"/>
        <c:majorTickMark val="out"/>
        <c:minorTickMark val="none"/>
        <c:tickLblPos val="nextTo"/>
        <c:crossAx val="122374400"/>
        <c:crosses val="autoZero"/>
        <c:auto val="1"/>
        <c:lblAlgn val="ctr"/>
        <c:lblOffset val="100"/>
        <c:noMultiLvlLbl val="0"/>
      </c:catAx>
      <c:valAx>
        <c:axId val="122374400"/>
        <c:scaling>
          <c:orientation val="minMax"/>
        </c:scaling>
        <c:delete val="0"/>
        <c:axPos val="l"/>
        <c:majorGridlines/>
        <c:numFmt formatCode="General" sourceLinked="1"/>
        <c:majorTickMark val="out"/>
        <c:minorTickMark val="none"/>
        <c:tickLblPos val="nextTo"/>
        <c:crossAx val="120409088"/>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CO2_data_4alt!$A$4</c:f>
              <c:strCache>
                <c:ptCount val="1"/>
                <c:pt idx="0">
                  <c:v>AUT</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CO2_data_4alt!$B$4:$K$4</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1"/>
          <c:order val="1"/>
          <c:tx>
            <c:strRef>
              <c:f>CO2_data_4alt!$A$5</c:f>
              <c:strCache>
                <c:ptCount val="1"/>
                <c:pt idx="0">
                  <c:v>BAW</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CO2_data_4alt!$B$5:$K$5</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2"/>
          <c:order val="2"/>
          <c:tx>
            <c:strRef>
              <c:f>CO2_data_4alt!$A$9</c:f>
              <c:strCache>
                <c:ptCount val="1"/>
                <c:pt idx="0">
                  <c:v>DEU</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CO2_data_4alt!$B$9:$K$9</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3"/>
          <c:order val="3"/>
          <c:tx>
            <c:strRef>
              <c:f>CO2_data_4alt!$A$3</c:f>
              <c:strCache>
                <c:ptCount val="1"/>
                <c:pt idx="0">
                  <c:v>EUE</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CO2_data_4alt!$B$3:$K$3</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4"/>
          <c:order val="4"/>
          <c:tx>
            <c:strRef>
              <c:f>CO2_data_4alt!$A$6</c:f>
              <c:strCache>
                <c:ptCount val="1"/>
                <c:pt idx="0">
                  <c:v>EUN</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CO2_data_4alt!$B$6:$K$6</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5"/>
          <c:order val="5"/>
          <c:tx>
            <c:strRef>
              <c:f>CO2_data_4alt!$A$7</c:f>
              <c:strCache>
                <c:ptCount val="1"/>
                <c:pt idx="0">
                  <c:v>EUS</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CO2_data_4alt!$B$7:$K$7</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6"/>
          <c:order val="6"/>
          <c:tx>
            <c:strRef>
              <c:f>CO2_data_4alt!$A$8</c:f>
              <c:strCache>
                <c:ptCount val="1"/>
                <c:pt idx="0">
                  <c:v>FRA</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CO2_data_4alt!$B$8:$K$8</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7"/>
          <c:order val="7"/>
          <c:tx>
            <c:strRef>
              <c:f>CO2_data_4alt!$A$13</c:f>
              <c:strCache>
                <c:ptCount val="1"/>
                <c:pt idx="0">
                  <c:v>IND</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CO2_data_4alt!$B$13:$K$13</c:f>
              <c:numCache>
                <c:formatCode>General</c:formatCode>
                <c:ptCount val="10"/>
                <c:pt idx="0">
                  <c:v>1</c:v>
                </c:pt>
                <c:pt idx="1">
                  <c:v>1</c:v>
                </c:pt>
                <c:pt idx="2" formatCode="0.00">
                  <c:v>0.98290598290598286</c:v>
                </c:pt>
                <c:pt idx="3" formatCode="0.00">
                  <c:v>0.90636704119850187</c:v>
                </c:pt>
                <c:pt idx="4" formatCode="0.00">
                  <c:v>0.76100628930817604</c:v>
                </c:pt>
                <c:pt idx="5" formatCode="0.00">
                  <c:v>0.64577656675749318</c:v>
                </c:pt>
                <c:pt idx="6" formatCode="0.00">
                  <c:v>0.52195121951219525</c:v>
                </c:pt>
                <c:pt idx="7" formatCode="0.00">
                  <c:v>0.43555555555555553</c:v>
                </c:pt>
                <c:pt idx="8" formatCode="0.00">
                  <c:v>0.38289205702647655</c:v>
                </c:pt>
                <c:pt idx="9" formatCode="0.00">
                  <c:v>0.34608030592734224</c:v>
                </c:pt>
              </c:numCache>
            </c:numRef>
          </c:val>
          <c:smooth val="0"/>
        </c:ser>
        <c:ser>
          <c:idx val="8"/>
          <c:order val="8"/>
          <c:tx>
            <c:strRef>
              <c:f>CO2_data_4alt!$A$11</c:f>
              <c:strCache>
                <c:ptCount val="1"/>
                <c:pt idx="0">
                  <c:v>USA</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CO2_data_4alt!$B$11:$K$11</c:f>
              <c:numCache>
                <c:formatCode>General</c:formatCode>
                <c:ptCount val="10"/>
                <c:pt idx="0">
                  <c:v>1</c:v>
                </c:pt>
                <c:pt idx="1">
                  <c:v>1</c:v>
                </c:pt>
                <c:pt idx="2" formatCode="0.00">
                  <c:v>0.98558558558558562</c:v>
                </c:pt>
                <c:pt idx="3" formatCode="0.00">
                  <c:v>0.9236363636363637</c:v>
                </c:pt>
                <c:pt idx="4" formatCode="0.00">
                  <c:v>0.80303030303030298</c:v>
                </c:pt>
                <c:pt idx="5" formatCode="0.00">
                  <c:v>0.65909090909090906</c:v>
                </c:pt>
                <c:pt idx="6" formatCode="0.00">
                  <c:v>0.54285714285714293</c:v>
                </c:pt>
                <c:pt idx="7" formatCode="0.00">
                  <c:v>0.43636363636363629</c:v>
                </c:pt>
                <c:pt idx="8" formatCode="0.00">
                  <c:v>0.30963302752293576</c:v>
                </c:pt>
                <c:pt idx="9" formatCode="0.00">
                  <c:v>0.25986078886310909</c:v>
                </c:pt>
              </c:numCache>
            </c:numRef>
          </c:val>
          <c:smooth val="0"/>
        </c:ser>
        <c:ser>
          <c:idx val="9"/>
          <c:order val="9"/>
          <c:tx>
            <c:strRef>
              <c:f>CO2_data_4alt!$A$14</c:f>
              <c:strCache>
                <c:ptCount val="1"/>
                <c:pt idx="0">
                  <c:v>RUS</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CO2_data_4alt!$B$14:$K$14</c:f>
              <c:numCache>
                <c:formatCode>General</c:formatCode>
                <c:ptCount val="10"/>
                <c:pt idx="0">
                  <c:v>1</c:v>
                </c:pt>
                <c:pt idx="1">
                  <c:v>1</c:v>
                </c:pt>
                <c:pt idx="2" formatCode="0.00">
                  <c:v>0.98333333333333328</c:v>
                </c:pt>
                <c:pt idx="3" formatCode="0.00">
                  <c:v>0.92045454545454553</c:v>
                </c:pt>
                <c:pt idx="4" formatCode="0.00">
                  <c:v>0.78333333333333321</c:v>
                </c:pt>
                <c:pt idx="5" formatCode="0.00">
                  <c:v>0.63428571428571434</c:v>
                </c:pt>
                <c:pt idx="6" formatCode="0.00">
                  <c:v>0.45142857142857146</c:v>
                </c:pt>
                <c:pt idx="7" formatCode="0.00">
                  <c:v>0.36470588235294116</c:v>
                </c:pt>
                <c:pt idx="8" formatCode="0.00">
                  <c:v>0.29761904761904762</c:v>
                </c:pt>
                <c:pt idx="9" formatCode="0.00">
                  <c:v>0.26249999999999996</c:v>
                </c:pt>
              </c:numCache>
            </c:numRef>
          </c:val>
          <c:smooth val="0"/>
        </c:ser>
        <c:ser>
          <c:idx val="10"/>
          <c:order val="10"/>
          <c:tx>
            <c:strRef>
              <c:f>CO2_data_4alt!$A$15</c:f>
              <c:strCache>
                <c:ptCount val="1"/>
                <c:pt idx="0">
                  <c:v>SWZ</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CO2_data_4alt!$B$15:$K$15</c:f>
              <c:numCache>
                <c:formatCode>General</c:formatCode>
                <c:ptCount val="10"/>
                <c:pt idx="0">
                  <c:v>1</c:v>
                </c:pt>
                <c:pt idx="1">
                  <c:v>1</c:v>
                </c:pt>
                <c:pt idx="2" formatCode="0.00">
                  <c:v>0.98461538461538456</c:v>
                </c:pt>
                <c:pt idx="3" formatCode="0.00">
                  <c:v>0.94475138121546953</c:v>
                </c:pt>
                <c:pt idx="4" formatCode="0.00">
                  <c:v>0.8299120234604106</c:v>
                </c:pt>
                <c:pt idx="5" formatCode="0.00">
                  <c:v>0.71076923076923082</c:v>
                </c:pt>
                <c:pt idx="6" formatCode="0.00">
                  <c:v>0.6019417475728156</c:v>
                </c:pt>
                <c:pt idx="7" formatCode="0.00">
                  <c:v>0.55102040816326536</c:v>
                </c:pt>
                <c:pt idx="8" formatCode="0.00">
                  <c:v>0.49647887323943662</c:v>
                </c:pt>
                <c:pt idx="9" formatCode="0.00">
                  <c:v>0.46125461254612549</c:v>
                </c:pt>
              </c:numCache>
            </c:numRef>
          </c:val>
          <c:smooth val="0"/>
        </c:ser>
        <c:ser>
          <c:idx val="11"/>
          <c:order val="11"/>
          <c:tx>
            <c:strRef>
              <c:f>CO2_data_4alt!$A$12</c:f>
              <c:strCache>
                <c:ptCount val="1"/>
                <c:pt idx="0">
                  <c:v>OEC</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CO2_data_4alt!$B$12:$K$12</c:f>
              <c:numCache>
                <c:formatCode>General</c:formatCode>
                <c:ptCount val="10"/>
                <c:pt idx="0">
                  <c:v>1</c:v>
                </c:pt>
                <c:pt idx="1">
                  <c:v>1</c:v>
                </c:pt>
                <c:pt idx="2" formatCode="0.00">
                  <c:v>0.98558558558558562</c:v>
                </c:pt>
                <c:pt idx="3" formatCode="0.00">
                  <c:v>0.9236363636363637</c:v>
                </c:pt>
                <c:pt idx="4" formatCode="0.00">
                  <c:v>0.80303030303030298</c:v>
                </c:pt>
                <c:pt idx="5" formatCode="0.00">
                  <c:v>0.65909090909090906</c:v>
                </c:pt>
                <c:pt idx="6" formatCode="0.00">
                  <c:v>0.54285714285714293</c:v>
                </c:pt>
                <c:pt idx="7" formatCode="0.00">
                  <c:v>0.43636363636363629</c:v>
                </c:pt>
                <c:pt idx="8" formatCode="0.00">
                  <c:v>0.30963302752293576</c:v>
                </c:pt>
                <c:pt idx="9" formatCode="0.00">
                  <c:v>0.25986078886310909</c:v>
                </c:pt>
              </c:numCache>
            </c:numRef>
          </c:val>
          <c:smooth val="0"/>
        </c:ser>
        <c:ser>
          <c:idx val="12"/>
          <c:order val="12"/>
          <c:tx>
            <c:strRef>
              <c:f>CO2_data_4alt!$A$10</c:f>
              <c:strCache>
                <c:ptCount val="1"/>
                <c:pt idx="0">
                  <c:v>BRZ</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CO2_data_4alt!$B$10:$K$10</c:f>
              <c:numCache>
                <c:formatCode>General</c:formatCode>
                <c:ptCount val="10"/>
                <c:pt idx="0">
                  <c:v>1</c:v>
                </c:pt>
                <c:pt idx="1">
                  <c:v>1</c:v>
                </c:pt>
                <c:pt idx="2" formatCode="0.00">
                  <c:v>0.92857142857142849</c:v>
                </c:pt>
                <c:pt idx="3" formatCode="0.00">
                  <c:v>0.83606557377049184</c:v>
                </c:pt>
                <c:pt idx="4" formatCode="0.00">
                  <c:v>0.765625</c:v>
                </c:pt>
                <c:pt idx="5" formatCode="0.00">
                  <c:v>0.69230769230769229</c:v>
                </c:pt>
                <c:pt idx="6" formatCode="0.00">
                  <c:v>0.61194029850746257</c:v>
                </c:pt>
                <c:pt idx="7" formatCode="0.00">
                  <c:v>0.56521739130434789</c:v>
                </c:pt>
                <c:pt idx="8" formatCode="0.00">
                  <c:v>0.52857142857142858</c:v>
                </c:pt>
                <c:pt idx="9" formatCode="0.00">
                  <c:v>0.4861111111111111</c:v>
                </c:pt>
              </c:numCache>
            </c:numRef>
          </c:val>
          <c:smooth val="0"/>
        </c:ser>
        <c:ser>
          <c:idx val="13"/>
          <c:order val="13"/>
          <c:tx>
            <c:strRef>
              <c:f>CO2_data_4alt!$A$16</c:f>
              <c:strCache>
                <c:ptCount val="1"/>
                <c:pt idx="0">
                  <c:v>CHI</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CO2_data_4alt!$B$16:$K$16</c:f>
              <c:numCache>
                <c:formatCode>General</c:formatCode>
                <c:ptCount val="10"/>
                <c:pt idx="0">
                  <c:v>1</c:v>
                </c:pt>
                <c:pt idx="1">
                  <c:v>1</c:v>
                </c:pt>
                <c:pt idx="2" formatCode="0.00">
                  <c:v>1</c:v>
                </c:pt>
                <c:pt idx="3" formatCode="0.00">
                  <c:v>1</c:v>
                </c:pt>
                <c:pt idx="4" formatCode="0.00">
                  <c:v>0.83333333333333337</c:v>
                </c:pt>
                <c:pt idx="5" formatCode="0.00">
                  <c:v>0.7533333333333333</c:v>
                </c:pt>
                <c:pt idx="6" formatCode="0.00">
                  <c:v>0.61916666666666664</c:v>
                </c:pt>
                <c:pt idx="7" formatCode="0.00">
                  <c:v>0.49</c:v>
                </c:pt>
                <c:pt idx="8" formatCode="0.00">
                  <c:v>0.45272727272727276</c:v>
                </c:pt>
                <c:pt idx="9" formatCode="0.00">
                  <c:v>0.43600000000000005</c:v>
                </c:pt>
              </c:numCache>
            </c:numRef>
          </c:val>
          <c:smooth val="0"/>
        </c:ser>
        <c:ser>
          <c:idx val="14"/>
          <c:order val="14"/>
          <c:tx>
            <c:strRef>
              <c:f>CO2_data_4alt!$A$17</c:f>
              <c:strCache>
                <c:ptCount val="1"/>
                <c:pt idx="0">
                  <c:v>RSA</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CO2_data_4alt!$B$17:$K$17</c:f>
              <c:numCache>
                <c:formatCode>General</c:formatCode>
                <c:ptCount val="10"/>
                <c:pt idx="0">
                  <c:v>1</c:v>
                </c:pt>
                <c:pt idx="1">
                  <c:v>1</c:v>
                </c:pt>
                <c:pt idx="2" formatCode="0.00">
                  <c:v>0.97916666666666663</c:v>
                </c:pt>
                <c:pt idx="3" formatCode="0.00">
                  <c:v>0.94</c:v>
                </c:pt>
                <c:pt idx="4" formatCode="0.00">
                  <c:v>0.84</c:v>
                </c:pt>
                <c:pt idx="5" formatCode="0.00">
                  <c:v>0.64</c:v>
                </c:pt>
                <c:pt idx="6" formatCode="0.00">
                  <c:v>0.42</c:v>
                </c:pt>
                <c:pt idx="7" formatCode="0.00">
                  <c:v>0.28000000000000003</c:v>
                </c:pt>
                <c:pt idx="8" formatCode="0.00">
                  <c:v>0.23529411764705882</c:v>
                </c:pt>
                <c:pt idx="9" formatCode="0.00">
                  <c:v>0.19230769230769232</c:v>
                </c:pt>
              </c:numCache>
            </c:numRef>
          </c:val>
          <c:smooth val="0"/>
        </c:ser>
        <c:ser>
          <c:idx val="15"/>
          <c:order val="15"/>
          <c:tx>
            <c:strRef>
              <c:f>CO2_data_4alt!$A$19</c:f>
              <c:strCache>
                <c:ptCount val="1"/>
                <c:pt idx="0">
                  <c:v>ARB</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CO2_data_4alt!$B$19:$K$19</c:f>
              <c:numCache>
                <c:formatCode>General</c:formatCode>
                <c:ptCount val="10"/>
                <c:pt idx="0">
                  <c:v>1</c:v>
                </c:pt>
                <c:pt idx="1">
                  <c:v>1</c:v>
                </c:pt>
                <c:pt idx="2" formatCode="0.00">
                  <c:v>0.97222222222222221</c:v>
                </c:pt>
                <c:pt idx="3" formatCode="0.00">
                  <c:v>0.92105263157894735</c:v>
                </c:pt>
                <c:pt idx="4" formatCode="0.00">
                  <c:v>0.82051282051282048</c:v>
                </c:pt>
                <c:pt idx="5" formatCode="0.00">
                  <c:v>0.71794871794871795</c:v>
                </c:pt>
                <c:pt idx="6" formatCode="0.00">
                  <c:v>0.57499999999999996</c:v>
                </c:pt>
                <c:pt idx="7" formatCode="0.00">
                  <c:v>0.48780487804878048</c:v>
                </c:pt>
                <c:pt idx="8" formatCode="0.00">
                  <c:v>0.41463414634146339</c:v>
                </c:pt>
                <c:pt idx="9" formatCode="0.00">
                  <c:v>0.36585365853658536</c:v>
                </c:pt>
              </c:numCache>
            </c:numRef>
          </c:val>
          <c:smooth val="0"/>
        </c:ser>
        <c:ser>
          <c:idx val="16"/>
          <c:order val="16"/>
          <c:tx>
            <c:strRef>
              <c:f>CO2_data_4alt!$A$18</c:f>
              <c:strCache>
                <c:ptCount val="1"/>
                <c:pt idx="0">
                  <c:v>OPE</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CO2_data_4alt!$B$18:$K$18</c:f>
              <c:numCache>
                <c:formatCode>General</c:formatCode>
                <c:ptCount val="10"/>
                <c:pt idx="0">
                  <c:v>1</c:v>
                </c:pt>
                <c:pt idx="1">
                  <c:v>1</c:v>
                </c:pt>
                <c:pt idx="2" formatCode="0.00">
                  <c:v>0.97222222222222221</c:v>
                </c:pt>
                <c:pt idx="3" formatCode="0.00">
                  <c:v>0.92105263157894735</c:v>
                </c:pt>
                <c:pt idx="4" formatCode="0.00">
                  <c:v>0.82051282051282048</c:v>
                </c:pt>
                <c:pt idx="5" formatCode="0.00">
                  <c:v>0.71794871794871795</c:v>
                </c:pt>
                <c:pt idx="6" formatCode="0.00">
                  <c:v>0.57499999999999996</c:v>
                </c:pt>
                <c:pt idx="7" formatCode="0.00">
                  <c:v>0.48780487804878048</c:v>
                </c:pt>
                <c:pt idx="8" formatCode="0.00">
                  <c:v>0.41463414634146339</c:v>
                </c:pt>
                <c:pt idx="9" formatCode="0.00">
                  <c:v>0.36585365853658536</c:v>
                </c:pt>
              </c:numCache>
            </c:numRef>
          </c:val>
          <c:smooth val="0"/>
        </c:ser>
        <c:ser>
          <c:idx val="17"/>
          <c:order val="17"/>
          <c:tx>
            <c:strRef>
              <c:f>CO2_data_4alt!$A$20</c:f>
              <c:strCache>
                <c:ptCount val="1"/>
                <c:pt idx="0">
                  <c:v>ROW</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CO2_data_4alt!$B$20:$K$20</c:f>
              <c:numCache>
                <c:formatCode>General</c:formatCode>
                <c:ptCount val="10"/>
                <c:pt idx="0">
                  <c:v>1</c:v>
                </c:pt>
                <c:pt idx="1">
                  <c:v>1</c:v>
                </c:pt>
                <c:pt idx="2" formatCode="0.00">
                  <c:v>0.98795180722891562</c:v>
                </c:pt>
                <c:pt idx="3" formatCode="0.00">
                  <c:v>0.89528795811518325</c:v>
                </c:pt>
                <c:pt idx="4" formatCode="0.00">
                  <c:v>0.79906542056074759</c:v>
                </c:pt>
                <c:pt idx="5" formatCode="0.00">
                  <c:v>0.69037656903765687</c:v>
                </c:pt>
                <c:pt idx="6" formatCode="0.00">
                  <c:v>0.59845559845559848</c:v>
                </c:pt>
                <c:pt idx="7" formatCode="0.00">
                  <c:v>0.49275362318840588</c:v>
                </c:pt>
                <c:pt idx="8" formatCode="0.00">
                  <c:v>0.42372881355932202</c:v>
                </c:pt>
                <c:pt idx="9" formatCode="0.00">
                  <c:v>0.35350318471337583</c:v>
                </c:pt>
              </c:numCache>
            </c:numRef>
          </c:val>
          <c:smooth val="0"/>
        </c:ser>
        <c:dLbls>
          <c:showLegendKey val="0"/>
          <c:showVal val="0"/>
          <c:showCatName val="0"/>
          <c:showSerName val="0"/>
          <c:showPercent val="0"/>
          <c:showBubbleSize val="0"/>
        </c:dLbls>
        <c:marker val="1"/>
        <c:smooth val="0"/>
        <c:axId val="122477056"/>
        <c:axId val="122376704"/>
      </c:lineChart>
      <c:catAx>
        <c:axId val="122477056"/>
        <c:scaling>
          <c:orientation val="minMax"/>
        </c:scaling>
        <c:delete val="0"/>
        <c:axPos val="b"/>
        <c:numFmt formatCode="General" sourceLinked="1"/>
        <c:majorTickMark val="out"/>
        <c:minorTickMark val="none"/>
        <c:tickLblPos val="nextTo"/>
        <c:crossAx val="122376704"/>
        <c:crosses val="autoZero"/>
        <c:auto val="1"/>
        <c:lblAlgn val="ctr"/>
        <c:lblOffset val="100"/>
        <c:noMultiLvlLbl val="0"/>
      </c:catAx>
      <c:valAx>
        <c:axId val="122376704"/>
        <c:scaling>
          <c:orientation val="minMax"/>
        </c:scaling>
        <c:delete val="0"/>
        <c:axPos val="l"/>
        <c:majorGridlines/>
        <c:numFmt formatCode="General" sourceLinked="1"/>
        <c:majorTickMark val="out"/>
        <c:minorTickMark val="none"/>
        <c:tickLblPos val="nextTo"/>
        <c:crossAx val="122477056"/>
        <c:crosses val="autoZero"/>
        <c:crossBetween val="between"/>
      </c:valAx>
    </c:plotArea>
    <c:legend>
      <c:legendPos val="r"/>
      <c:layout>
        <c:manualLayout>
          <c:xMode val="edge"/>
          <c:yMode val="edge"/>
          <c:x val="0.8401542754524105"/>
          <c:y val="1.669425507115125E-2"/>
          <c:w val="0.14300361928443156"/>
          <c:h val="0.94531223533160591"/>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CO2_data_4alt!$A$31</c:f>
              <c:strCache>
                <c:ptCount val="1"/>
                <c:pt idx="0">
                  <c:v>BRZ</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CO2_data_4alt!$B$31:$K$31</c:f>
              <c:numCache>
                <c:formatCode>0.00</c:formatCode>
                <c:ptCount val="10"/>
                <c:pt idx="0">
                  <c:v>1.0963173064942606</c:v>
                </c:pt>
                <c:pt idx="1">
                  <c:v>1.2447763360089736</c:v>
                </c:pt>
                <c:pt idx="2">
                  <c:v>1.447757401523474</c:v>
                </c:pt>
                <c:pt idx="3">
                  <c:v>1.6167600044998505</c:v>
                </c:pt>
                <c:pt idx="4">
                  <c:v>1.837540016927186</c:v>
                </c:pt>
                <c:pt idx="5">
                  <c:v>2.0503881386547667</c:v>
                </c:pt>
                <c:pt idx="6">
                  <c:v>2.2470005360969463</c:v>
                </c:pt>
                <c:pt idx="7">
                  <c:v>2.4428288795421107</c:v>
                </c:pt>
                <c:pt idx="8">
                  <c:v>2.6065895162209953</c:v>
                </c:pt>
                <c:pt idx="9">
                  <c:v>2.8728698057191355</c:v>
                </c:pt>
              </c:numCache>
            </c:numRef>
          </c:val>
          <c:smooth val="0"/>
        </c:ser>
        <c:ser>
          <c:idx val="1"/>
          <c:order val="1"/>
          <c:tx>
            <c:strRef>
              <c:f>CO2_data_4alt!$A$32</c:f>
              <c:strCache>
                <c:ptCount val="1"/>
                <c:pt idx="0">
                  <c:v>USA</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CO2_data_4alt!$B$32:$K$32</c:f>
              <c:numCache>
                <c:formatCode>0.00</c:formatCode>
                <c:ptCount val="10"/>
                <c:pt idx="0">
                  <c:v>4.7940856832191017</c:v>
                </c:pt>
                <c:pt idx="1">
                  <c:v>4.7166156606943463</c:v>
                </c:pt>
                <c:pt idx="2">
                  <c:v>4.7834407893060344</c:v>
                </c:pt>
                <c:pt idx="3">
                  <c:v>4.793778957858617</c:v>
                </c:pt>
                <c:pt idx="4">
                  <c:v>4.9068689784570552</c:v>
                </c:pt>
                <c:pt idx="5">
                  <c:v>4.9659839807281783</c:v>
                </c:pt>
                <c:pt idx="6">
                  <c:v>5.0134377138891377</c:v>
                </c:pt>
                <c:pt idx="7">
                  <c:v>5.0646637131045127</c:v>
                </c:pt>
                <c:pt idx="8">
                  <c:v>5.0756276826414819</c:v>
                </c:pt>
                <c:pt idx="9">
                  <c:v>5.2492402612634805</c:v>
                </c:pt>
              </c:numCache>
            </c:numRef>
          </c:val>
          <c:smooth val="0"/>
        </c:ser>
        <c:ser>
          <c:idx val="2"/>
          <c:order val="2"/>
          <c:tx>
            <c:strRef>
              <c:f>CO2_data_4alt!$A$33</c:f>
              <c:strCache>
                <c:ptCount val="1"/>
                <c:pt idx="0">
                  <c:v>OEC</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CO2_data_4alt!$B$33:$K$33</c:f>
              <c:numCache>
                <c:formatCode>0.00</c:formatCode>
                <c:ptCount val="10"/>
                <c:pt idx="0">
                  <c:v>1.3266039660288789</c:v>
                </c:pt>
                <c:pt idx="1">
                  <c:v>1.4065568092897718</c:v>
                </c:pt>
                <c:pt idx="2">
                  <c:v>1.6142116179597825</c:v>
                </c:pt>
                <c:pt idx="3">
                  <c:v>1.7358078676319688</c:v>
                </c:pt>
                <c:pt idx="4">
                  <c:v>2.0360330312235484</c:v>
                </c:pt>
                <c:pt idx="5">
                  <c:v>2.3024088571080457</c:v>
                </c:pt>
                <c:pt idx="6">
                  <c:v>2.6272162611424377</c:v>
                </c:pt>
                <c:pt idx="7">
                  <c:v>2.9380133249369718</c:v>
                </c:pt>
                <c:pt idx="8">
                  <c:v>3.2598815198181037</c:v>
                </c:pt>
                <c:pt idx="9">
                  <c:v>3.8016887123885126</c:v>
                </c:pt>
              </c:numCache>
            </c:numRef>
          </c:val>
          <c:smooth val="0"/>
        </c:ser>
        <c:ser>
          <c:idx val="3"/>
          <c:order val="3"/>
          <c:tx>
            <c:strRef>
              <c:f>CO2_data_4alt!$A$34</c:f>
              <c:strCache>
                <c:ptCount val="1"/>
                <c:pt idx="0">
                  <c:v>IND</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CO2_data_4alt!$B$34:$K$34</c:f>
              <c:numCache>
                <c:formatCode>0.00</c:formatCode>
                <c:ptCount val="10"/>
                <c:pt idx="0">
                  <c:v>3.4262024729983923E-2</c:v>
                </c:pt>
                <c:pt idx="1">
                  <c:v>3.3693352167365416E-2</c:v>
                </c:pt>
                <c:pt idx="2">
                  <c:v>3.4912650032582794E-2</c:v>
                </c:pt>
                <c:pt idx="3">
                  <c:v>3.5299052418673656E-2</c:v>
                </c:pt>
                <c:pt idx="4">
                  <c:v>3.6041665734831106E-2</c:v>
                </c:pt>
                <c:pt idx="5">
                  <c:v>3.6698420296098364E-2</c:v>
                </c:pt>
                <c:pt idx="6">
                  <c:v>3.731336062282662E-2</c:v>
                </c:pt>
                <c:pt idx="7">
                  <c:v>3.8136644914399033E-2</c:v>
                </c:pt>
                <c:pt idx="8">
                  <c:v>3.8892509104168652E-2</c:v>
                </c:pt>
                <c:pt idx="9">
                  <c:v>4.1914414205157471E-2</c:v>
                </c:pt>
              </c:numCache>
            </c:numRef>
          </c:val>
          <c:smooth val="0"/>
        </c:ser>
        <c:ser>
          <c:idx val="4"/>
          <c:order val="4"/>
          <c:tx>
            <c:strRef>
              <c:f>CO2_data_4alt!$A$35</c:f>
              <c:strCache>
                <c:ptCount val="1"/>
                <c:pt idx="0">
                  <c:v>RUS</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CO2_data_4alt!$B$35:$K$35</c:f>
              <c:numCache>
                <c:formatCode>0.00</c:formatCode>
                <c:ptCount val="10"/>
                <c:pt idx="0">
                  <c:v>2.9133459256740326</c:v>
                </c:pt>
                <c:pt idx="1">
                  <c:v>2.9365834331460183</c:v>
                </c:pt>
                <c:pt idx="2">
                  <c:v>3.0543526792333493</c:v>
                </c:pt>
                <c:pt idx="3">
                  <c:v>3.0662735203449794</c:v>
                </c:pt>
                <c:pt idx="4">
                  <c:v>3.2347975956357007</c:v>
                </c:pt>
                <c:pt idx="5">
                  <c:v>3.3926302749451418</c:v>
                </c:pt>
                <c:pt idx="6">
                  <c:v>3.5497921878204406</c:v>
                </c:pt>
                <c:pt idx="7">
                  <c:v>3.7042343161819029</c:v>
                </c:pt>
                <c:pt idx="8">
                  <c:v>3.8243915473940469</c:v>
                </c:pt>
                <c:pt idx="9">
                  <c:v>4.1135539199583988</c:v>
                </c:pt>
              </c:numCache>
            </c:numRef>
          </c:val>
          <c:smooth val="0"/>
        </c:ser>
        <c:ser>
          <c:idx val="5"/>
          <c:order val="5"/>
          <c:tx>
            <c:strRef>
              <c:f>CO2_data_4alt!$A$36</c:f>
              <c:strCache>
                <c:ptCount val="1"/>
                <c:pt idx="0">
                  <c:v>SWZ</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CO2_data_4alt!$B$36:$K$36</c:f>
              <c:numCache>
                <c:formatCode>0.00</c:formatCode>
                <c:ptCount val="10"/>
                <c:pt idx="0">
                  <c:v>0.32380339607597497</c:v>
                </c:pt>
                <c:pt idx="1">
                  <c:v>0.31187474694885736</c:v>
                </c:pt>
                <c:pt idx="2">
                  <c:v>0.31129462987058837</c:v>
                </c:pt>
                <c:pt idx="3">
                  <c:v>0.31995050436896577</c:v>
                </c:pt>
                <c:pt idx="4">
                  <c:v>0.34367086773072231</c:v>
                </c:pt>
                <c:pt idx="5">
                  <c:v>0.36426653311048168</c:v>
                </c:pt>
                <c:pt idx="6">
                  <c:v>0.38645893898787426</c:v>
                </c:pt>
                <c:pt idx="7">
                  <c:v>0.40831380129760603</c:v>
                </c:pt>
                <c:pt idx="8">
                  <c:v>0.42814643825532295</c:v>
                </c:pt>
                <c:pt idx="9">
                  <c:v>0.47530193236474683</c:v>
                </c:pt>
              </c:numCache>
            </c:numRef>
          </c:val>
          <c:smooth val="0"/>
        </c:ser>
        <c:ser>
          <c:idx val="6"/>
          <c:order val="6"/>
          <c:tx>
            <c:strRef>
              <c:f>CO2_data_4alt!$A$37</c:f>
              <c:strCache>
                <c:ptCount val="1"/>
                <c:pt idx="0">
                  <c:v>CHI</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CO2_data_4alt!$B$37:$K$37</c:f>
              <c:numCache>
                <c:formatCode>0.00</c:formatCode>
                <c:ptCount val="10"/>
                <c:pt idx="0">
                  <c:v>5.2532006919148575</c:v>
                </c:pt>
                <c:pt idx="1">
                  <c:v>6.2160929744385065</c:v>
                </c:pt>
                <c:pt idx="2">
                  <c:v>6.7870084323981343</c:v>
                </c:pt>
                <c:pt idx="3">
                  <c:v>7.0952533163375309</c:v>
                </c:pt>
                <c:pt idx="4">
                  <c:v>7.4915620456104612</c:v>
                </c:pt>
                <c:pt idx="5">
                  <c:v>7.7897812263408772</c:v>
                </c:pt>
                <c:pt idx="6">
                  <c:v>7.9653340428746331</c:v>
                </c:pt>
                <c:pt idx="7">
                  <c:v>8.0971841753926714</c:v>
                </c:pt>
                <c:pt idx="8">
                  <c:v>8.0995987807786332</c:v>
                </c:pt>
                <c:pt idx="9">
                  <c:v>8.1521850764300154</c:v>
                </c:pt>
              </c:numCache>
            </c:numRef>
          </c:val>
          <c:smooth val="0"/>
        </c:ser>
        <c:dLbls>
          <c:showLegendKey val="0"/>
          <c:showVal val="0"/>
          <c:showCatName val="0"/>
          <c:showSerName val="0"/>
          <c:showPercent val="0"/>
          <c:showBubbleSize val="0"/>
        </c:dLbls>
        <c:marker val="1"/>
        <c:smooth val="0"/>
        <c:axId val="122474496"/>
        <c:axId val="121937920"/>
      </c:lineChart>
      <c:catAx>
        <c:axId val="122474496"/>
        <c:scaling>
          <c:orientation val="minMax"/>
        </c:scaling>
        <c:delete val="0"/>
        <c:axPos val="b"/>
        <c:numFmt formatCode="General" sourceLinked="1"/>
        <c:majorTickMark val="out"/>
        <c:minorTickMark val="none"/>
        <c:tickLblPos val="nextTo"/>
        <c:crossAx val="121937920"/>
        <c:crosses val="autoZero"/>
        <c:auto val="1"/>
        <c:lblAlgn val="ctr"/>
        <c:lblOffset val="100"/>
        <c:noMultiLvlLbl val="0"/>
      </c:catAx>
      <c:valAx>
        <c:axId val="121937920"/>
        <c:scaling>
          <c:orientation val="minMax"/>
        </c:scaling>
        <c:delete val="0"/>
        <c:axPos val="l"/>
        <c:majorGridlines/>
        <c:numFmt formatCode="0.00" sourceLinked="1"/>
        <c:majorTickMark val="out"/>
        <c:minorTickMark val="none"/>
        <c:tickLblPos val="nextTo"/>
        <c:crossAx val="122474496"/>
        <c:crosses val="autoZero"/>
        <c:crossBetween val="between"/>
      </c:valAx>
    </c:plotArea>
    <c:legend>
      <c:legendPos val="r"/>
      <c:layout>
        <c:manualLayout>
          <c:xMode val="edge"/>
          <c:yMode val="edge"/>
          <c:x val="0.85836570428696413"/>
          <c:y val="3.5219705229154061E-2"/>
          <c:w val="0.12594802120323195"/>
          <c:h val="0.84750930749040987"/>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CO2_data_4alt!$A$52</c:f>
              <c:strCache>
                <c:ptCount val="1"/>
                <c:pt idx="0">
                  <c:v>BRZ</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CO2_data_4alt!$B$52:$K$52</c:f>
              <c:numCache>
                <c:formatCode>0.00</c:formatCode>
                <c:ptCount val="10"/>
                <c:pt idx="0">
                  <c:v>1.0963173064942606</c:v>
                </c:pt>
                <c:pt idx="1">
                  <c:v>1.2447763360089736</c:v>
                </c:pt>
                <c:pt idx="2">
                  <c:v>1.3443461585575114</c:v>
                </c:pt>
                <c:pt idx="3">
                  <c:v>1.3517173808113505</c:v>
                </c:pt>
                <c:pt idx="4">
                  <c:v>1.4068665754598768</c:v>
                </c:pt>
                <c:pt idx="5">
                  <c:v>1.4194994806071461</c:v>
                </c:pt>
                <c:pt idx="6">
                  <c:v>1.3750301788055936</c:v>
                </c:pt>
                <c:pt idx="7">
                  <c:v>1.380729366697715</c:v>
                </c:pt>
                <c:pt idx="8">
                  <c:v>1.3777687442882405</c:v>
                </c:pt>
                <c:pt idx="9">
                  <c:v>1.3965339333356908</c:v>
                </c:pt>
              </c:numCache>
            </c:numRef>
          </c:val>
          <c:smooth val="0"/>
        </c:ser>
        <c:ser>
          <c:idx val="1"/>
          <c:order val="1"/>
          <c:tx>
            <c:strRef>
              <c:f>CO2_data_4alt!$A$53</c:f>
              <c:strCache>
                <c:ptCount val="1"/>
                <c:pt idx="0">
                  <c:v>USA</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CO2_data_4alt!$B$53:$K$53</c:f>
              <c:numCache>
                <c:formatCode>0.00</c:formatCode>
                <c:ptCount val="10"/>
                <c:pt idx="0">
                  <c:v>4.7940856832191017</c:v>
                </c:pt>
                <c:pt idx="1">
                  <c:v>4.7166156606943463</c:v>
                </c:pt>
                <c:pt idx="2">
                  <c:v>4.7144902914421642</c:v>
                </c:pt>
                <c:pt idx="3">
                  <c:v>4.4277085647130505</c:v>
                </c:pt>
                <c:pt idx="4">
                  <c:v>3.9403644827003621</c:v>
                </c:pt>
                <c:pt idx="5">
                  <c:v>3.2730348963890266</c:v>
                </c:pt>
                <c:pt idx="6">
                  <c:v>2.7215804732541038</c:v>
                </c:pt>
                <c:pt idx="7">
                  <c:v>2.2100350748092414</c:v>
                </c:pt>
                <c:pt idx="8">
                  <c:v>1.5715819659555046</c:v>
                </c:pt>
                <c:pt idx="9">
                  <c:v>1.364071715223921</c:v>
                </c:pt>
              </c:numCache>
            </c:numRef>
          </c:val>
          <c:smooth val="0"/>
        </c:ser>
        <c:ser>
          <c:idx val="2"/>
          <c:order val="2"/>
          <c:tx>
            <c:strRef>
              <c:f>CO2_data_4alt!$A$54</c:f>
              <c:strCache>
                <c:ptCount val="1"/>
                <c:pt idx="0">
                  <c:v>OEC</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CO2_data_4alt!$B$54:$K$54</c:f>
              <c:numCache>
                <c:formatCode>0.00</c:formatCode>
                <c:ptCount val="10"/>
                <c:pt idx="0">
                  <c:v>1.3266039660288789</c:v>
                </c:pt>
                <c:pt idx="1">
                  <c:v>1.4065568092897718</c:v>
                </c:pt>
                <c:pt idx="2">
                  <c:v>1.5909437027459479</c:v>
                </c:pt>
                <c:pt idx="3">
                  <c:v>1.6032552668309823</c:v>
                </c:pt>
                <c:pt idx="4">
                  <c:v>1.6349962220431524</c:v>
                </c:pt>
                <c:pt idx="5">
                  <c:v>1.5174967467303027</c:v>
                </c:pt>
                <c:pt idx="6">
                  <c:v>1.4262031131916093</c:v>
                </c:pt>
                <c:pt idx="7">
                  <c:v>1.2820421781543148</c:v>
                </c:pt>
                <c:pt idx="8">
                  <c:v>1.0093669843473485</c:v>
                </c:pt>
                <c:pt idx="9">
                  <c:v>0.98790982781325631</c:v>
                </c:pt>
              </c:numCache>
            </c:numRef>
          </c:val>
          <c:smooth val="0"/>
        </c:ser>
        <c:ser>
          <c:idx val="3"/>
          <c:order val="3"/>
          <c:tx>
            <c:strRef>
              <c:f>CO2_data_4alt!$A$55</c:f>
              <c:strCache>
                <c:ptCount val="1"/>
                <c:pt idx="0">
                  <c:v>IND</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CO2_data_4alt!$B$55:$K$55</c:f>
              <c:numCache>
                <c:formatCode>0.00</c:formatCode>
                <c:ptCount val="10"/>
                <c:pt idx="0">
                  <c:v>3.4262024729983923E-2</c:v>
                </c:pt>
                <c:pt idx="1">
                  <c:v>3.3693352167365416E-2</c:v>
                </c:pt>
                <c:pt idx="2">
                  <c:v>3.4315852596128384E-2</c:v>
                </c:pt>
                <c:pt idx="3">
                  <c:v>3.1993897697824063E-2</c:v>
                </c:pt>
                <c:pt idx="4">
                  <c:v>2.7427934301349457E-2</c:v>
                </c:pt>
                <c:pt idx="5">
                  <c:v>2.3698979864237909E-2</c:v>
                </c:pt>
                <c:pt idx="6">
                  <c:v>1.947575408118268E-2</c:v>
                </c:pt>
                <c:pt idx="7">
                  <c:v>1.6610627562716022E-2</c:v>
                </c:pt>
                <c:pt idx="8">
                  <c:v>1.4891632813816101E-2</c:v>
                </c:pt>
                <c:pt idx="9">
                  <c:v>1.4505753290886237E-2</c:v>
                </c:pt>
              </c:numCache>
            </c:numRef>
          </c:val>
          <c:smooth val="0"/>
        </c:ser>
        <c:ser>
          <c:idx val="4"/>
          <c:order val="4"/>
          <c:tx>
            <c:strRef>
              <c:f>CO2_data_4alt!$A$56</c:f>
              <c:strCache>
                <c:ptCount val="1"/>
                <c:pt idx="0">
                  <c:v>RUS</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CO2_data_4alt!$B$56:$K$56</c:f>
              <c:numCache>
                <c:formatCode>0.00</c:formatCode>
                <c:ptCount val="10"/>
                <c:pt idx="0">
                  <c:v>2.9133459256740326</c:v>
                </c:pt>
                <c:pt idx="1">
                  <c:v>2.9365834331460183</c:v>
                </c:pt>
                <c:pt idx="2">
                  <c:v>3.0034468012461266</c:v>
                </c:pt>
                <c:pt idx="3">
                  <c:v>2.8223653994084472</c:v>
                </c:pt>
                <c:pt idx="4">
                  <c:v>2.533924783247965</c:v>
                </c:pt>
                <c:pt idx="5">
                  <c:v>2.1518969172509186</c:v>
                </c:pt>
                <c:pt idx="6">
                  <c:v>1.6024776162160848</c:v>
                </c:pt>
                <c:pt idx="7">
                  <c:v>1.3509560447251645</c:v>
                </c:pt>
                <c:pt idx="8">
                  <c:v>1.1382117700577521</c:v>
                </c:pt>
                <c:pt idx="9">
                  <c:v>1.0798079039890796</c:v>
                </c:pt>
              </c:numCache>
            </c:numRef>
          </c:val>
          <c:smooth val="0"/>
        </c:ser>
        <c:ser>
          <c:idx val="5"/>
          <c:order val="5"/>
          <c:tx>
            <c:strRef>
              <c:f>CO2_data_4alt!$A$57</c:f>
              <c:strCache>
                <c:ptCount val="1"/>
                <c:pt idx="0">
                  <c:v>SWZ</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CO2_data_4alt!$B$57:$K$57</c:f>
              <c:numCache>
                <c:formatCode>0.00</c:formatCode>
                <c:ptCount val="10"/>
                <c:pt idx="0">
                  <c:v>0.32380339607597497</c:v>
                </c:pt>
                <c:pt idx="1">
                  <c:v>0.31187474694885736</c:v>
                </c:pt>
                <c:pt idx="2">
                  <c:v>0.30650548171873315</c:v>
                </c:pt>
                <c:pt idx="3">
                  <c:v>0.30227368092316653</c:v>
                </c:pt>
                <c:pt idx="4">
                  <c:v>0.28521658524279886</c:v>
                </c:pt>
                <c:pt idx="5">
                  <c:v>0.2589094435339116</c:v>
                </c:pt>
                <c:pt idx="6">
                  <c:v>0.23262576909949714</c:v>
                </c:pt>
                <c:pt idx="7">
                  <c:v>0.22498923744970131</c:v>
                </c:pt>
                <c:pt idx="8">
                  <c:v>0.21256566124648077</c:v>
                </c:pt>
                <c:pt idx="9">
                  <c:v>0.21923520865532603</c:v>
                </c:pt>
              </c:numCache>
            </c:numRef>
          </c:val>
          <c:smooth val="0"/>
        </c:ser>
        <c:ser>
          <c:idx val="6"/>
          <c:order val="6"/>
          <c:tx>
            <c:strRef>
              <c:f>CO2_data_4alt!$A$58</c:f>
              <c:strCache>
                <c:ptCount val="1"/>
                <c:pt idx="0">
                  <c:v>CHI</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CO2_data_4alt!$B$58:$K$58</c:f>
              <c:numCache>
                <c:formatCode>0.00</c:formatCode>
                <c:ptCount val="10"/>
                <c:pt idx="0">
                  <c:v>5.2532006919148575</c:v>
                </c:pt>
                <c:pt idx="1">
                  <c:v>6.2160929744385065</c:v>
                </c:pt>
                <c:pt idx="2">
                  <c:v>6.7870084323981343</c:v>
                </c:pt>
                <c:pt idx="3">
                  <c:v>7.0952533163375309</c:v>
                </c:pt>
                <c:pt idx="4">
                  <c:v>6.2429683713420516</c:v>
                </c:pt>
                <c:pt idx="5">
                  <c:v>5.8683018571767942</c:v>
                </c:pt>
                <c:pt idx="6">
                  <c:v>4.9318693282132102</c:v>
                </c:pt>
                <c:pt idx="7">
                  <c:v>3.9676202459424088</c:v>
                </c:pt>
                <c:pt idx="8">
                  <c:v>3.6669092662070542</c:v>
                </c:pt>
                <c:pt idx="9">
                  <c:v>3.5543526933234872</c:v>
                </c:pt>
              </c:numCache>
            </c:numRef>
          </c:val>
          <c:smooth val="0"/>
        </c:ser>
        <c:ser>
          <c:idx val="7"/>
          <c:order val="7"/>
          <c:tx>
            <c:strRef>
              <c:f>CO2_data_4alt!$A$59</c:f>
              <c:strCache>
                <c:ptCount val="1"/>
                <c:pt idx="0">
                  <c:v>RSA</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CO2_data_4alt!$B$59:$K$59</c:f>
              <c:numCache>
                <c:formatCode>0.00</c:formatCode>
                <c:ptCount val="10"/>
                <c:pt idx="0">
                  <c:v>0.33473741629501452</c:v>
                </c:pt>
                <c:pt idx="1">
                  <c:v>0.32960304775325744</c:v>
                </c:pt>
                <c:pt idx="2">
                  <c:v>0.31064614418456549</c:v>
                </c:pt>
                <c:pt idx="3">
                  <c:v>0.29922655587536323</c:v>
                </c:pt>
                <c:pt idx="4">
                  <c:v>0.27092295454607707</c:v>
                </c:pt>
                <c:pt idx="5">
                  <c:v>0.20946361897955734</c:v>
                </c:pt>
                <c:pt idx="6">
                  <c:v>0.13995634453598477</c:v>
                </c:pt>
                <c:pt idx="7">
                  <c:v>9.475117685190132E-2</c:v>
                </c:pt>
                <c:pt idx="8">
                  <c:v>8.0657314075435138E-2</c:v>
                </c:pt>
                <c:pt idx="9">
                  <c:v>6.8318879859972828E-2</c:v>
                </c:pt>
              </c:numCache>
            </c:numRef>
          </c:val>
          <c:smooth val="0"/>
        </c:ser>
        <c:dLbls>
          <c:showLegendKey val="0"/>
          <c:showVal val="0"/>
          <c:showCatName val="0"/>
          <c:showSerName val="0"/>
          <c:showPercent val="0"/>
          <c:showBubbleSize val="0"/>
        </c:dLbls>
        <c:marker val="1"/>
        <c:smooth val="0"/>
        <c:axId val="122572800"/>
        <c:axId val="121940224"/>
      </c:lineChart>
      <c:catAx>
        <c:axId val="122572800"/>
        <c:scaling>
          <c:orientation val="minMax"/>
        </c:scaling>
        <c:delete val="0"/>
        <c:axPos val="b"/>
        <c:numFmt formatCode="General" sourceLinked="1"/>
        <c:majorTickMark val="out"/>
        <c:minorTickMark val="none"/>
        <c:tickLblPos val="nextTo"/>
        <c:crossAx val="121940224"/>
        <c:crosses val="autoZero"/>
        <c:auto val="1"/>
        <c:lblAlgn val="ctr"/>
        <c:lblOffset val="100"/>
        <c:noMultiLvlLbl val="0"/>
      </c:catAx>
      <c:valAx>
        <c:axId val="121940224"/>
        <c:scaling>
          <c:orientation val="minMax"/>
        </c:scaling>
        <c:delete val="0"/>
        <c:axPos val="l"/>
        <c:majorGridlines/>
        <c:numFmt formatCode="0.00" sourceLinked="1"/>
        <c:majorTickMark val="out"/>
        <c:minorTickMark val="none"/>
        <c:tickLblPos val="nextTo"/>
        <c:crossAx val="122572800"/>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CO2_data_4alt!$A$74</c:f>
              <c:strCache>
                <c:ptCount val="1"/>
                <c:pt idx="0">
                  <c:v>BRZ</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CO2_data_4alt!$B$74:$K$74</c:f>
              <c:numCache>
                <c:formatCode>0.00</c:formatCode>
                <c:ptCount val="10"/>
                <c:pt idx="0" formatCode="General">
                  <c:v>1</c:v>
                </c:pt>
                <c:pt idx="1">
                  <c:v>1.1354161141444046</c:v>
                </c:pt>
                <c:pt idx="2">
                  <c:v>1.2262381981876971</c:v>
                </c:pt>
                <c:pt idx="3">
                  <c:v>1.2329618193603029</c:v>
                </c:pt>
                <c:pt idx="4">
                  <c:v>1.2832658639300993</c:v>
                </c:pt>
                <c:pt idx="5">
                  <c:v>1.2947889011679827</c:v>
                </c:pt>
                <c:pt idx="6">
                  <c:v>1.2542264640540837</c:v>
                </c:pt>
                <c:pt idx="7">
                  <c:v>1.2594249479769051</c:v>
                </c:pt>
                <c:pt idx="8">
                  <c:v>1.2567244319931323</c:v>
                </c:pt>
                <c:pt idx="9">
                  <c:v>1.2738409993740274</c:v>
                </c:pt>
              </c:numCache>
            </c:numRef>
          </c:val>
          <c:smooth val="0"/>
        </c:ser>
        <c:ser>
          <c:idx val="1"/>
          <c:order val="1"/>
          <c:tx>
            <c:strRef>
              <c:f>CO2_data_4alt!$A$75</c:f>
              <c:strCache>
                <c:ptCount val="1"/>
                <c:pt idx="0">
                  <c:v>USA</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CO2_data_4alt!$B$75:$K$75</c:f>
              <c:numCache>
                <c:formatCode>0.00</c:formatCode>
                <c:ptCount val="10"/>
                <c:pt idx="0" formatCode="General">
                  <c:v>1</c:v>
                </c:pt>
                <c:pt idx="1">
                  <c:v>0.98384050105822551</c:v>
                </c:pt>
                <c:pt idx="2">
                  <c:v>0.98339716954672962</c:v>
                </c:pt>
                <c:pt idx="3">
                  <c:v>0.92357726942835139</c:v>
                </c:pt>
                <c:pt idx="4">
                  <c:v>0.82192199786769593</c:v>
                </c:pt>
                <c:pt idx="5">
                  <c:v>0.68272348736814192</c:v>
                </c:pt>
                <c:pt idx="6">
                  <c:v>0.56769541745583374</c:v>
                </c:pt>
                <c:pt idx="7">
                  <c:v>0.46099198488360377</c:v>
                </c:pt>
                <c:pt idx="8">
                  <c:v>0.32781682885989405</c:v>
                </c:pt>
                <c:pt idx="9">
                  <c:v>0.28453219348970477</c:v>
                </c:pt>
              </c:numCache>
            </c:numRef>
          </c:val>
          <c:smooth val="0"/>
        </c:ser>
        <c:ser>
          <c:idx val="2"/>
          <c:order val="2"/>
          <c:tx>
            <c:strRef>
              <c:f>CO2_data_4alt!$A$76</c:f>
              <c:strCache>
                <c:ptCount val="1"/>
                <c:pt idx="0">
                  <c:v>OEC</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CO2_data_4alt!$B$76:$K$76</c:f>
              <c:numCache>
                <c:formatCode>0.00</c:formatCode>
                <c:ptCount val="10"/>
                <c:pt idx="0" formatCode="General">
                  <c:v>1</c:v>
                </c:pt>
                <c:pt idx="1">
                  <c:v>1.0602688106686637</c:v>
                </c:pt>
                <c:pt idx="2">
                  <c:v>1.1992604752331297</c:v>
                </c:pt>
                <c:pt idx="3">
                  <c:v>1.2085409872776463</c:v>
                </c:pt>
                <c:pt idx="4">
                  <c:v>1.2324674612103188</c:v>
                </c:pt>
                <c:pt idx="5">
                  <c:v>1.1438958314536414</c:v>
                </c:pt>
                <c:pt idx="6">
                  <c:v>1.0750782823760698</c:v>
                </c:pt>
                <c:pt idx="7">
                  <c:v>0.96640912509257937</c:v>
                </c:pt>
                <c:pt idx="8">
                  <c:v>0.76086534504252756</c:v>
                </c:pt>
                <c:pt idx="9">
                  <c:v>0.74469084452575085</c:v>
                </c:pt>
              </c:numCache>
            </c:numRef>
          </c:val>
          <c:smooth val="0"/>
        </c:ser>
        <c:ser>
          <c:idx val="3"/>
          <c:order val="3"/>
          <c:tx>
            <c:strRef>
              <c:f>CO2_data_4alt!$A$77</c:f>
              <c:strCache>
                <c:ptCount val="1"/>
                <c:pt idx="0">
                  <c:v>IND</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CO2_data_4alt!$B$77:$K$77</c:f>
              <c:numCache>
                <c:formatCode>0.00</c:formatCode>
                <c:ptCount val="10"/>
                <c:pt idx="0" formatCode="General">
                  <c:v>1</c:v>
                </c:pt>
                <c:pt idx="1">
                  <c:v>0.98340224878418114</c:v>
                </c:pt>
                <c:pt idx="2">
                  <c:v>1.0015710649492746</c:v>
                </c:pt>
                <c:pt idx="3">
                  <c:v>0.9338005546947451</c:v>
                </c:pt>
                <c:pt idx="4">
                  <c:v>0.80053454276291769</c:v>
                </c:pt>
                <c:pt idx="5">
                  <c:v>0.69169817169322412</c:v>
                </c:pt>
                <c:pt idx="6">
                  <c:v>0.56843558530674787</c:v>
                </c:pt>
                <c:pt idx="7">
                  <c:v>0.48481161558964925</c:v>
                </c:pt>
                <c:pt idx="8">
                  <c:v>0.4346396026264</c:v>
                </c:pt>
                <c:pt idx="9">
                  <c:v>0.42337700136535522</c:v>
                </c:pt>
              </c:numCache>
            </c:numRef>
          </c:val>
          <c:smooth val="0"/>
        </c:ser>
        <c:ser>
          <c:idx val="4"/>
          <c:order val="4"/>
          <c:tx>
            <c:strRef>
              <c:f>CO2_data_4alt!$A$78</c:f>
              <c:strCache>
                <c:ptCount val="1"/>
                <c:pt idx="0">
                  <c:v>RUS</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CO2_data_4alt!$B$78:$K$78</c:f>
              <c:numCache>
                <c:formatCode>0.00</c:formatCode>
                <c:ptCount val="10"/>
                <c:pt idx="0" formatCode="General">
                  <c:v>1</c:v>
                </c:pt>
                <c:pt idx="1">
                  <c:v>1.0079762266702363</c:v>
                </c:pt>
                <c:pt idx="2">
                  <c:v>1.0309269403190588</c:v>
                </c:pt>
                <c:pt idx="3">
                  <c:v>0.96877112138870491</c:v>
                </c:pt>
                <c:pt idx="4">
                  <c:v>0.86976447284121106</c:v>
                </c:pt>
                <c:pt idx="5">
                  <c:v>0.73863419317534529</c:v>
                </c:pt>
                <c:pt idx="6">
                  <c:v>0.55004714754061867</c:v>
                </c:pt>
                <c:pt idx="7">
                  <c:v>0.46371288518118797</c:v>
                </c:pt>
                <c:pt idx="8">
                  <c:v>0.3906888502416393</c:v>
                </c:pt>
                <c:pt idx="9">
                  <c:v>0.37064184327484379</c:v>
                </c:pt>
              </c:numCache>
            </c:numRef>
          </c:val>
          <c:smooth val="0"/>
        </c:ser>
        <c:ser>
          <c:idx val="5"/>
          <c:order val="5"/>
          <c:tx>
            <c:strRef>
              <c:f>CO2_data_4alt!$A$79</c:f>
              <c:strCache>
                <c:ptCount val="1"/>
                <c:pt idx="0">
                  <c:v>SWZ</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CO2_data_4alt!$B$79:$K$79</c:f>
              <c:numCache>
                <c:formatCode>0.00</c:formatCode>
                <c:ptCount val="10"/>
                <c:pt idx="0" formatCode="General">
                  <c:v>1</c:v>
                </c:pt>
                <c:pt idx="1">
                  <c:v>0.963160827614301</c:v>
                </c:pt>
                <c:pt idx="2">
                  <c:v>0.94657895943381909</c:v>
                </c:pt>
                <c:pt idx="3">
                  <c:v>0.93350991554221729</c:v>
                </c:pt>
                <c:pt idx="4">
                  <c:v>0.88083259378748957</c:v>
                </c:pt>
                <c:pt idx="5">
                  <c:v>0.79958841281937298</c:v>
                </c:pt>
                <c:pt idx="6">
                  <c:v>0.7184167056880264</c:v>
                </c:pt>
                <c:pt idx="7">
                  <c:v>0.69483285282440765</c:v>
                </c:pt>
                <c:pt idx="8">
                  <c:v>0.65646520024949284</c:v>
                </c:pt>
                <c:pt idx="9">
                  <c:v>0.6770627217383669</c:v>
                </c:pt>
              </c:numCache>
            </c:numRef>
          </c:val>
          <c:smooth val="0"/>
        </c:ser>
        <c:ser>
          <c:idx val="6"/>
          <c:order val="6"/>
          <c:tx>
            <c:strRef>
              <c:f>CO2_data_4alt!$A$80</c:f>
              <c:strCache>
                <c:ptCount val="1"/>
                <c:pt idx="0">
                  <c:v>CHI</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CO2_data_4alt!$B$80:$K$80</c:f>
              <c:numCache>
                <c:formatCode>0.00</c:formatCode>
                <c:ptCount val="10"/>
                <c:pt idx="0" formatCode="General">
                  <c:v>1</c:v>
                </c:pt>
                <c:pt idx="1">
                  <c:v>1.1832963061939792</c:v>
                </c:pt>
                <c:pt idx="2">
                  <c:v>1.2919758506169283</c:v>
                </c:pt>
                <c:pt idx="3">
                  <c:v>1.3506533887535948</c:v>
                </c:pt>
                <c:pt idx="4">
                  <c:v>1.1884123104130657</c:v>
                </c:pt>
                <c:pt idx="5">
                  <c:v>1.1170907416898486</c:v>
                </c:pt>
                <c:pt idx="6">
                  <c:v>0.93883131779141715</c:v>
                </c:pt>
                <c:pt idx="7">
                  <c:v>0.75527673101256698</c:v>
                </c:pt>
                <c:pt idx="8">
                  <c:v>0.69803334790744875</c:v>
                </c:pt>
                <c:pt idx="9">
                  <c:v>0.67660706334596199</c:v>
                </c:pt>
              </c:numCache>
            </c:numRef>
          </c:val>
          <c:smooth val="0"/>
        </c:ser>
        <c:ser>
          <c:idx val="7"/>
          <c:order val="7"/>
          <c:tx>
            <c:strRef>
              <c:f>CO2_data_4alt!$A$81</c:f>
              <c:strCache>
                <c:ptCount val="1"/>
                <c:pt idx="0">
                  <c:v>RSA</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CO2_data_4alt!$B$81:$K$81</c:f>
              <c:numCache>
                <c:formatCode>0.00</c:formatCode>
                <c:ptCount val="10"/>
                <c:pt idx="0" formatCode="General">
                  <c:v>1</c:v>
                </c:pt>
                <c:pt idx="1">
                  <c:v>0.98466150393766561</c:v>
                </c:pt>
                <c:pt idx="2">
                  <c:v>0.92802934199260045</c:v>
                </c:pt>
                <c:pt idx="3">
                  <c:v>0.89391427820439873</c:v>
                </c:pt>
                <c:pt idx="4">
                  <c:v>0.80935963939957112</c:v>
                </c:pt>
                <c:pt idx="5">
                  <c:v>0.6257550210489482</c:v>
                </c:pt>
                <c:pt idx="6">
                  <c:v>0.41810785924402571</c:v>
                </c:pt>
                <c:pt idx="7">
                  <c:v>0.28306120630504644</c:v>
                </c:pt>
                <c:pt idx="8">
                  <c:v>0.24095697149179562</c:v>
                </c:pt>
                <c:pt idx="9">
                  <c:v>0.20409693250353964</c:v>
                </c:pt>
              </c:numCache>
            </c:numRef>
          </c:val>
          <c:smooth val="0"/>
        </c:ser>
        <c:ser>
          <c:idx val="8"/>
          <c:order val="8"/>
          <c:tx>
            <c:strRef>
              <c:f>CO2_data_4alt!$A$82</c:f>
              <c:strCache>
                <c:ptCount val="1"/>
                <c:pt idx="0">
                  <c:v>OPE</c:v>
                </c:pt>
              </c:strCache>
            </c:strRef>
          </c:tx>
          <c:marker>
            <c:symbol val="none"/>
          </c:marker>
          <c:cat>
            <c:numRef>
              <c:f>CO2_data_4alt!$B$2:$K$2</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CO2_data_4alt!$B$82:$K$82</c:f>
              <c:numCache>
                <c:formatCode>0.00</c:formatCode>
                <c:ptCount val="10"/>
                <c:pt idx="0" formatCode="General">
                  <c:v>1</c:v>
                </c:pt>
                <c:pt idx="1">
                  <c:v>1.1123292666835944</c:v>
                </c:pt>
                <c:pt idx="2">
                  <c:v>1.2161985294302344</c:v>
                </c:pt>
                <c:pt idx="3">
                  <c:v>1.2147622626375498</c:v>
                </c:pt>
                <c:pt idx="4">
                  <c:v>1.2115069745726312</c:v>
                </c:pt>
                <c:pt idx="5">
                  <c:v>1.1858156499132531</c:v>
                </c:pt>
                <c:pt idx="6">
                  <c:v>1.0411994579901764</c:v>
                </c:pt>
                <c:pt idx="7">
                  <c:v>0.96568366573814413</c:v>
                </c:pt>
                <c:pt idx="8">
                  <c:v>0.87069542163028257</c:v>
                </c:pt>
                <c:pt idx="9">
                  <c:v>0.85387845733411794</c:v>
                </c:pt>
              </c:numCache>
            </c:numRef>
          </c:val>
          <c:smooth val="0"/>
        </c:ser>
        <c:dLbls>
          <c:showLegendKey val="0"/>
          <c:showVal val="0"/>
          <c:showCatName val="0"/>
          <c:showSerName val="0"/>
          <c:showPercent val="0"/>
          <c:showBubbleSize val="0"/>
        </c:dLbls>
        <c:marker val="1"/>
        <c:smooth val="0"/>
        <c:axId val="122573312"/>
        <c:axId val="121942528"/>
      </c:lineChart>
      <c:catAx>
        <c:axId val="122573312"/>
        <c:scaling>
          <c:orientation val="minMax"/>
        </c:scaling>
        <c:delete val="0"/>
        <c:axPos val="b"/>
        <c:numFmt formatCode="General" sourceLinked="1"/>
        <c:majorTickMark val="out"/>
        <c:minorTickMark val="none"/>
        <c:tickLblPos val="nextTo"/>
        <c:crossAx val="121942528"/>
        <c:crosses val="autoZero"/>
        <c:auto val="1"/>
        <c:lblAlgn val="ctr"/>
        <c:lblOffset val="100"/>
        <c:noMultiLvlLbl val="0"/>
      </c:catAx>
      <c:valAx>
        <c:axId val="121942528"/>
        <c:scaling>
          <c:orientation val="minMax"/>
        </c:scaling>
        <c:delete val="0"/>
        <c:axPos val="l"/>
        <c:majorGridlines/>
        <c:numFmt formatCode="General" sourceLinked="1"/>
        <c:majorTickMark val="out"/>
        <c:minorTickMark val="none"/>
        <c:tickLblPos val="nextTo"/>
        <c:crossAx val="122573312"/>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cat>
            <c:numRef>
              <c:f>Tabelle1!$B$3:$B$8</c:f>
              <c:numCache>
                <c:formatCode>General</c:formatCode>
                <c:ptCount val="6"/>
                <c:pt idx="0">
                  <c:v>2005</c:v>
                </c:pt>
                <c:pt idx="1">
                  <c:v>2010</c:v>
                </c:pt>
                <c:pt idx="2">
                  <c:v>2020</c:v>
                </c:pt>
                <c:pt idx="3">
                  <c:v>2030</c:v>
                </c:pt>
                <c:pt idx="4">
                  <c:v>2040</c:v>
                </c:pt>
                <c:pt idx="5">
                  <c:v>2050</c:v>
                </c:pt>
              </c:numCache>
            </c:numRef>
          </c:cat>
          <c:val>
            <c:numRef>
              <c:f>Tabelle1!$C$3:$C$8</c:f>
              <c:numCache>
                <c:formatCode>General</c:formatCode>
                <c:ptCount val="6"/>
                <c:pt idx="0">
                  <c:v>100</c:v>
                </c:pt>
                <c:pt idx="2">
                  <c:v>90</c:v>
                </c:pt>
                <c:pt idx="3">
                  <c:v>70</c:v>
                </c:pt>
                <c:pt idx="4">
                  <c:v>50</c:v>
                </c:pt>
                <c:pt idx="5">
                  <c:v>30</c:v>
                </c:pt>
              </c:numCache>
            </c:numRef>
          </c:val>
          <c:smooth val="0"/>
        </c:ser>
        <c:dLbls>
          <c:showLegendKey val="0"/>
          <c:showVal val="0"/>
          <c:showCatName val="0"/>
          <c:showSerName val="0"/>
          <c:showPercent val="0"/>
          <c:showBubbleSize val="0"/>
        </c:dLbls>
        <c:marker val="1"/>
        <c:smooth val="0"/>
        <c:axId val="122573824"/>
        <c:axId val="121944832"/>
      </c:lineChart>
      <c:catAx>
        <c:axId val="122573824"/>
        <c:scaling>
          <c:orientation val="minMax"/>
        </c:scaling>
        <c:delete val="0"/>
        <c:axPos val="b"/>
        <c:numFmt formatCode="General" sourceLinked="1"/>
        <c:majorTickMark val="out"/>
        <c:minorTickMark val="none"/>
        <c:tickLblPos val="nextTo"/>
        <c:crossAx val="121944832"/>
        <c:crosses val="autoZero"/>
        <c:auto val="1"/>
        <c:lblAlgn val="ctr"/>
        <c:lblOffset val="100"/>
        <c:noMultiLvlLbl val="0"/>
      </c:catAx>
      <c:valAx>
        <c:axId val="121944832"/>
        <c:scaling>
          <c:orientation val="minMax"/>
        </c:scaling>
        <c:delete val="0"/>
        <c:axPos val="l"/>
        <c:majorGridlines/>
        <c:numFmt formatCode="General" sourceLinked="1"/>
        <c:majorTickMark val="out"/>
        <c:minorTickMark val="none"/>
        <c:tickLblPos val="nextTo"/>
        <c:crossAx val="122573824"/>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Tabelle1!$C$26</c:f>
              <c:strCache>
                <c:ptCount val="1"/>
                <c:pt idx="0">
                  <c:v>ppm</c:v>
                </c:pt>
              </c:strCache>
            </c:strRef>
          </c:tx>
          <c:cat>
            <c:numRef>
              <c:f>Tabelle1!$B$27:$B$31</c:f>
              <c:numCache>
                <c:formatCode>General</c:formatCode>
                <c:ptCount val="5"/>
                <c:pt idx="0">
                  <c:v>2</c:v>
                </c:pt>
                <c:pt idx="1">
                  <c:v>3</c:v>
                </c:pt>
                <c:pt idx="2">
                  <c:v>4</c:v>
                </c:pt>
                <c:pt idx="3">
                  <c:v>5</c:v>
                </c:pt>
                <c:pt idx="4">
                  <c:v>6</c:v>
                </c:pt>
              </c:numCache>
            </c:numRef>
          </c:cat>
          <c:val>
            <c:numRef>
              <c:f>Tabelle1!$C$27:$C$31</c:f>
              <c:numCache>
                <c:formatCode>General</c:formatCode>
                <c:ptCount val="5"/>
                <c:pt idx="0">
                  <c:v>450</c:v>
                </c:pt>
                <c:pt idx="1">
                  <c:v>560</c:v>
                </c:pt>
                <c:pt idx="2">
                  <c:v>710</c:v>
                </c:pt>
                <c:pt idx="3">
                  <c:v>900</c:v>
                </c:pt>
                <c:pt idx="4">
                  <c:v>1100</c:v>
                </c:pt>
              </c:numCache>
            </c:numRef>
          </c:val>
          <c:smooth val="0"/>
        </c:ser>
        <c:dLbls>
          <c:showLegendKey val="0"/>
          <c:showVal val="0"/>
          <c:showCatName val="0"/>
          <c:showSerName val="0"/>
          <c:showPercent val="0"/>
          <c:showBubbleSize val="0"/>
        </c:dLbls>
        <c:marker val="1"/>
        <c:smooth val="0"/>
        <c:axId val="122576384"/>
        <c:axId val="145556032"/>
      </c:lineChart>
      <c:catAx>
        <c:axId val="122576384"/>
        <c:scaling>
          <c:orientation val="minMax"/>
        </c:scaling>
        <c:delete val="0"/>
        <c:axPos val="b"/>
        <c:numFmt formatCode="General" sourceLinked="1"/>
        <c:majorTickMark val="out"/>
        <c:minorTickMark val="none"/>
        <c:tickLblPos val="nextTo"/>
        <c:crossAx val="145556032"/>
        <c:crosses val="autoZero"/>
        <c:auto val="1"/>
        <c:lblAlgn val="ctr"/>
        <c:lblOffset val="100"/>
        <c:noMultiLvlLbl val="0"/>
      </c:catAx>
      <c:valAx>
        <c:axId val="145556032"/>
        <c:scaling>
          <c:orientation val="minMax"/>
        </c:scaling>
        <c:delete val="0"/>
        <c:axPos val="l"/>
        <c:majorGridlines/>
        <c:numFmt formatCode="General" sourceLinked="1"/>
        <c:majorTickMark val="out"/>
        <c:minorTickMark val="none"/>
        <c:tickLblPos val="nextTo"/>
        <c:crossAx val="122576384"/>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Tabelle1!$C$26</c:f>
              <c:strCache>
                <c:ptCount val="1"/>
                <c:pt idx="0">
                  <c:v>ppm</c:v>
                </c:pt>
              </c:strCache>
            </c:strRef>
          </c:tx>
          <c:cat>
            <c:numRef>
              <c:f>Tabelle1!$B$27:$B$31</c:f>
              <c:numCache>
                <c:formatCode>General</c:formatCode>
                <c:ptCount val="5"/>
                <c:pt idx="0">
                  <c:v>2</c:v>
                </c:pt>
                <c:pt idx="1">
                  <c:v>3</c:v>
                </c:pt>
                <c:pt idx="2">
                  <c:v>4</c:v>
                </c:pt>
                <c:pt idx="3">
                  <c:v>5</c:v>
                </c:pt>
                <c:pt idx="4">
                  <c:v>6</c:v>
                </c:pt>
              </c:numCache>
            </c:numRef>
          </c:cat>
          <c:val>
            <c:numRef>
              <c:f>Tabelle1!$C$27:$C$31</c:f>
              <c:numCache>
                <c:formatCode>General</c:formatCode>
                <c:ptCount val="5"/>
                <c:pt idx="0">
                  <c:v>450</c:v>
                </c:pt>
                <c:pt idx="1">
                  <c:v>560</c:v>
                </c:pt>
                <c:pt idx="2">
                  <c:v>710</c:v>
                </c:pt>
                <c:pt idx="3">
                  <c:v>900</c:v>
                </c:pt>
                <c:pt idx="4">
                  <c:v>1100</c:v>
                </c:pt>
              </c:numCache>
            </c:numRef>
          </c:val>
          <c:smooth val="0"/>
        </c:ser>
        <c:ser>
          <c:idx val="2"/>
          <c:order val="1"/>
          <c:tx>
            <c:strRef>
              <c:f>Tabelle1!$D$26</c:f>
              <c:strCache>
                <c:ptCount val="1"/>
                <c:pt idx="0">
                  <c:v>ppm linear</c:v>
                </c:pt>
              </c:strCache>
            </c:strRef>
          </c:tx>
          <c:cat>
            <c:numRef>
              <c:f>Tabelle1!$B$27:$B$31</c:f>
              <c:numCache>
                <c:formatCode>General</c:formatCode>
                <c:ptCount val="5"/>
                <c:pt idx="0">
                  <c:v>2</c:v>
                </c:pt>
                <c:pt idx="1">
                  <c:v>3</c:v>
                </c:pt>
                <c:pt idx="2">
                  <c:v>4</c:v>
                </c:pt>
                <c:pt idx="3">
                  <c:v>5</c:v>
                </c:pt>
                <c:pt idx="4">
                  <c:v>6</c:v>
                </c:pt>
              </c:numCache>
            </c:numRef>
          </c:cat>
          <c:val>
            <c:numRef>
              <c:f>Tabelle1!$D$27:$D$31</c:f>
              <c:numCache>
                <c:formatCode>General</c:formatCode>
                <c:ptCount val="5"/>
                <c:pt idx="0">
                  <c:v>450</c:v>
                </c:pt>
                <c:pt idx="1">
                  <c:v>612.5</c:v>
                </c:pt>
                <c:pt idx="2">
                  <c:v>775</c:v>
                </c:pt>
                <c:pt idx="3">
                  <c:v>937.5</c:v>
                </c:pt>
                <c:pt idx="4">
                  <c:v>1100</c:v>
                </c:pt>
              </c:numCache>
            </c:numRef>
          </c:val>
          <c:smooth val="0"/>
        </c:ser>
        <c:dLbls>
          <c:showLegendKey val="0"/>
          <c:showVal val="0"/>
          <c:showCatName val="0"/>
          <c:showSerName val="0"/>
          <c:showPercent val="0"/>
          <c:showBubbleSize val="0"/>
        </c:dLbls>
        <c:marker val="1"/>
        <c:smooth val="0"/>
        <c:axId val="145534976"/>
        <c:axId val="145557760"/>
      </c:lineChart>
      <c:catAx>
        <c:axId val="145534976"/>
        <c:scaling>
          <c:orientation val="minMax"/>
        </c:scaling>
        <c:delete val="0"/>
        <c:axPos val="b"/>
        <c:numFmt formatCode="General" sourceLinked="1"/>
        <c:majorTickMark val="out"/>
        <c:minorTickMark val="none"/>
        <c:tickLblPos val="nextTo"/>
        <c:crossAx val="145557760"/>
        <c:crosses val="autoZero"/>
        <c:auto val="1"/>
        <c:lblAlgn val="ctr"/>
        <c:lblOffset val="100"/>
        <c:noMultiLvlLbl val="0"/>
      </c:catAx>
      <c:valAx>
        <c:axId val="145557760"/>
        <c:scaling>
          <c:orientation val="minMax"/>
        </c:scaling>
        <c:delete val="0"/>
        <c:axPos val="l"/>
        <c:majorGridlines/>
        <c:numFmt formatCode="General" sourceLinked="1"/>
        <c:majorTickMark val="out"/>
        <c:minorTickMark val="none"/>
        <c:tickLblPos val="nextTo"/>
        <c:crossAx val="145534976"/>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5" Type="http://schemas.openxmlformats.org/officeDocument/2006/relationships/chart" Target="../charts/chart29.xml"/><Relationship Id="rId4" Type="http://schemas.openxmlformats.org/officeDocument/2006/relationships/chart" Target="../charts/chart28.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33.xml"/><Relationship Id="rId2" Type="http://schemas.openxmlformats.org/officeDocument/2006/relationships/chart" Target="../charts/chart32.xml"/><Relationship Id="rId1" Type="http://schemas.openxmlformats.org/officeDocument/2006/relationships/chart" Target="../charts/chart31.xml"/><Relationship Id="rId4" Type="http://schemas.openxmlformats.org/officeDocument/2006/relationships/chart" Target="../charts/chart34.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37.xml"/><Relationship Id="rId2" Type="http://schemas.openxmlformats.org/officeDocument/2006/relationships/chart" Target="../charts/chart36.xml"/><Relationship Id="rId1" Type="http://schemas.openxmlformats.org/officeDocument/2006/relationships/chart" Target="../charts/chart35.xml"/><Relationship Id="rId4" Type="http://schemas.openxmlformats.org/officeDocument/2006/relationships/chart" Target="../charts/chart38.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41.xml"/><Relationship Id="rId2" Type="http://schemas.openxmlformats.org/officeDocument/2006/relationships/chart" Target="../charts/chart40.xml"/><Relationship Id="rId1" Type="http://schemas.openxmlformats.org/officeDocument/2006/relationships/chart" Target="../charts/chart39.xml"/></Relationships>
</file>

<file path=xl/drawings/drawing1.xml><?xml version="1.0" encoding="utf-8"?>
<xdr:wsDr xmlns:xdr="http://schemas.openxmlformats.org/drawingml/2006/spreadsheetDrawing" xmlns:a="http://schemas.openxmlformats.org/drawingml/2006/main">
  <xdr:twoCellAnchor>
    <xdr:from>
      <xdr:col>14</xdr:col>
      <xdr:colOff>68922</xdr:colOff>
      <xdr:row>0</xdr:row>
      <xdr:rowOff>190501</xdr:rowOff>
    </xdr:from>
    <xdr:to>
      <xdr:col>19</xdr:col>
      <xdr:colOff>605117</xdr:colOff>
      <xdr:row>11</xdr:row>
      <xdr:rowOff>150720</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66675</xdr:colOff>
      <xdr:row>11</xdr:row>
      <xdr:rowOff>66675</xdr:rowOff>
    </xdr:from>
    <xdr:to>
      <xdr:col>20</xdr:col>
      <xdr:colOff>190495</xdr:colOff>
      <xdr:row>22</xdr:row>
      <xdr:rowOff>28575</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22</xdr:row>
      <xdr:rowOff>0</xdr:rowOff>
    </xdr:from>
    <xdr:to>
      <xdr:col>20</xdr:col>
      <xdr:colOff>123820</xdr:colOff>
      <xdr:row>32</xdr:row>
      <xdr:rowOff>161925</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756396</xdr:colOff>
      <xdr:row>36</xdr:row>
      <xdr:rowOff>141194</xdr:rowOff>
    </xdr:from>
    <xdr:to>
      <xdr:col>10</xdr:col>
      <xdr:colOff>442631</xdr:colOff>
      <xdr:row>50</xdr:row>
      <xdr:rowOff>60512</xdr:rowOff>
    </xdr:to>
    <xdr:graphicFrame macro="">
      <xdr:nvGraphicFramePr>
        <xdr:cNvPr id="5" name="Diagramm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78441</xdr:colOff>
      <xdr:row>36</xdr:row>
      <xdr:rowOff>123265</xdr:rowOff>
    </xdr:from>
    <xdr:to>
      <xdr:col>18</xdr:col>
      <xdr:colOff>549088</xdr:colOff>
      <xdr:row>50</xdr:row>
      <xdr:rowOff>42583</xdr:rowOff>
    </xdr:to>
    <xdr:graphicFrame macro="">
      <xdr:nvGraphicFramePr>
        <xdr:cNvPr id="6" name="Diagram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400056</xdr:colOff>
      <xdr:row>2</xdr:row>
      <xdr:rowOff>85730</xdr:rowOff>
    </xdr:from>
    <xdr:to>
      <xdr:col>20</xdr:col>
      <xdr:colOff>647700</xdr:colOff>
      <xdr:row>15</xdr:row>
      <xdr:rowOff>5405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333380</xdr:colOff>
      <xdr:row>2</xdr:row>
      <xdr:rowOff>95255</xdr:rowOff>
    </xdr:from>
    <xdr:to>
      <xdr:col>19</xdr:col>
      <xdr:colOff>171449</xdr:colOff>
      <xdr:row>23</xdr:row>
      <xdr:rowOff>76199</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161930</xdr:colOff>
      <xdr:row>1</xdr:row>
      <xdr:rowOff>85730</xdr:rowOff>
    </xdr:from>
    <xdr:to>
      <xdr:col>18</xdr:col>
      <xdr:colOff>685799</xdr:colOff>
      <xdr:row>22</xdr:row>
      <xdr:rowOff>66674</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333380</xdr:colOff>
      <xdr:row>2</xdr:row>
      <xdr:rowOff>95255</xdr:rowOff>
    </xdr:from>
    <xdr:to>
      <xdr:col>19</xdr:col>
      <xdr:colOff>171449</xdr:colOff>
      <xdr:row>23</xdr:row>
      <xdr:rowOff>76199</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238124</xdr:colOff>
      <xdr:row>2</xdr:row>
      <xdr:rowOff>123826</xdr:rowOff>
    </xdr:from>
    <xdr:to>
      <xdr:col>17</xdr:col>
      <xdr:colOff>571499</xdr:colOff>
      <xdr:row>19</xdr:row>
      <xdr:rowOff>95251</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200025</xdr:colOff>
      <xdr:row>3</xdr:row>
      <xdr:rowOff>57150</xdr:rowOff>
    </xdr:from>
    <xdr:to>
      <xdr:col>17</xdr:col>
      <xdr:colOff>295275</xdr:colOff>
      <xdr:row>20</xdr:row>
      <xdr:rowOff>166687</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11</xdr:col>
      <xdr:colOff>200025</xdr:colOff>
      <xdr:row>3</xdr:row>
      <xdr:rowOff>57150</xdr:rowOff>
    </xdr:from>
    <xdr:to>
      <xdr:col>17</xdr:col>
      <xdr:colOff>295275</xdr:colOff>
      <xdr:row>20</xdr:row>
      <xdr:rowOff>166687</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11</xdr:col>
      <xdr:colOff>457200</xdr:colOff>
      <xdr:row>1</xdr:row>
      <xdr:rowOff>57150</xdr:rowOff>
    </xdr:from>
    <xdr:to>
      <xdr:col>18</xdr:col>
      <xdr:colOff>295275</xdr:colOff>
      <xdr:row>19</xdr:row>
      <xdr:rowOff>85725</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114301</xdr:colOff>
      <xdr:row>24</xdr:row>
      <xdr:rowOff>85725</xdr:rowOff>
    </xdr:from>
    <xdr:to>
      <xdr:col>19</xdr:col>
      <xdr:colOff>400051</xdr:colOff>
      <xdr:row>43</xdr:row>
      <xdr:rowOff>28575</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76200</xdr:colOff>
      <xdr:row>49</xdr:row>
      <xdr:rowOff>85726</xdr:rowOff>
    </xdr:from>
    <xdr:to>
      <xdr:col>19</xdr:col>
      <xdr:colOff>352425</xdr:colOff>
      <xdr:row>68</xdr:row>
      <xdr:rowOff>38101</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295276</xdr:colOff>
      <xdr:row>99</xdr:row>
      <xdr:rowOff>133350</xdr:rowOff>
    </xdr:from>
    <xdr:to>
      <xdr:col>19</xdr:col>
      <xdr:colOff>466726</xdr:colOff>
      <xdr:row>118</xdr:row>
      <xdr:rowOff>57150</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47625</xdr:colOff>
      <xdr:row>123</xdr:row>
      <xdr:rowOff>66676</xdr:rowOff>
    </xdr:from>
    <xdr:to>
      <xdr:col>19</xdr:col>
      <xdr:colOff>95250</xdr:colOff>
      <xdr:row>142</xdr:row>
      <xdr:rowOff>1</xdr:rowOff>
    </xdr:to>
    <xdr:graphicFrame macro="">
      <xdr:nvGraphicFramePr>
        <xdr:cNvPr id="6" name="Diagram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295276</xdr:colOff>
      <xdr:row>75</xdr:row>
      <xdr:rowOff>0</xdr:rowOff>
    </xdr:from>
    <xdr:to>
      <xdr:col>19</xdr:col>
      <xdr:colOff>200026</xdr:colOff>
      <xdr:row>93</xdr:row>
      <xdr:rowOff>66675</xdr:rowOff>
    </xdr:to>
    <xdr:graphicFrame macro="">
      <xdr:nvGraphicFramePr>
        <xdr:cNvPr id="7" name="Diagram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457200</xdr:colOff>
      <xdr:row>1</xdr:row>
      <xdr:rowOff>57150</xdr:rowOff>
    </xdr:from>
    <xdr:to>
      <xdr:col>18</xdr:col>
      <xdr:colOff>295275</xdr:colOff>
      <xdr:row>19</xdr:row>
      <xdr:rowOff>85725</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114301</xdr:colOff>
      <xdr:row>24</xdr:row>
      <xdr:rowOff>85725</xdr:rowOff>
    </xdr:from>
    <xdr:to>
      <xdr:col>19</xdr:col>
      <xdr:colOff>400051</xdr:colOff>
      <xdr:row>43</xdr:row>
      <xdr:rowOff>28575</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277906</xdr:colOff>
      <xdr:row>49</xdr:row>
      <xdr:rowOff>96932</xdr:rowOff>
    </xdr:from>
    <xdr:to>
      <xdr:col>19</xdr:col>
      <xdr:colOff>554131</xdr:colOff>
      <xdr:row>68</xdr:row>
      <xdr:rowOff>49307</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295276</xdr:colOff>
      <xdr:row>99</xdr:row>
      <xdr:rowOff>133350</xdr:rowOff>
    </xdr:from>
    <xdr:to>
      <xdr:col>19</xdr:col>
      <xdr:colOff>466726</xdr:colOff>
      <xdr:row>118</xdr:row>
      <xdr:rowOff>57150</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47625</xdr:colOff>
      <xdr:row>123</xdr:row>
      <xdr:rowOff>66676</xdr:rowOff>
    </xdr:from>
    <xdr:to>
      <xdr:col>19</xdr:col>
      <xdr:colOff>95250</xdr:colOff>
      <xdr:row>142</xdr:row>
      <xdr:rowOff>1</xdr:rowOff>
    </xdr:to>
    <xdr:graphicFrame macro="">
      <xdr:nvGraphicFramePr>
        <xdr:cNvPr id="6" name="Diagram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272865</xdr:colOff>
      <xdr:row>74</xdr:row>
      <xdr:rowOff>134470</xdr:rowOff>
    </xdr:from>
    <xdr:to>
      <xdr:col>19</xdr:col>
      <xdr:colOff>177615</xdr:colOff>
      <xdr:row>92</xdr:row>
      <xdr:rowOff>156321</xdr:rowOff>
    </xdr:to>
    <xdr:graphicFrame macro="">
      <xdr:nvGraphicFramePr>
        <xdr:cNvPr id="7" name="Diagram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11</xdr:col>
      <xdr:colOff>457200</xdr:colOff>
      <xdr:row>1</xdr:row>
      <xdr:rowOff>57150</xdr:rowOff>
    </xdr:from>
    <xdr:to>
      <xdr:col>18</xdr:col>
      <xdr:colOff>295275</xdr:colOff>
      <xdr:row>19</xdr:row>
      <xdr:rowOff>85725</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114301</xdr:colOff>
      <xdr:row>24</xdr:row>
      <xdr:rowOff>85725</xdr:rowOff>
    </xdr:from>
    <xdr:to>
      <xdr:col>19</xdr:col>
      <xdr:colOff>400051</xdr:colOff>
      <xdr:row>43</xdr:row>
      <xdr:rowOff>28575</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76200</xdr:colOff>
      <xdr:row>49</xdr:row>
      <xdr:rowOff>85726</xdr:rowOff>
    </xdr:from>
    <xdr:to>
      <xdr:col>19</xdr:col>
      <xdr:colOff>352425</xdr:colOff>
      <xdr:row>68</xdr:row>
      <xdr:rowOff>38101</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295276</xdr:colOff>
      <xdr:row>99</xdr:row>
      <xdr:rowOff>133350</xdr:rowOff>
    </xdr:from>
    <xdr:to>
      <xdr:col>19</xdr:col>
      <xdr:colOff>466726</xdr:colOff>
      <xdr:row>118</xdr:row>
      <xdr:rowOff>57150</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47625</xdr:colOff>
      <xdr:row>123</xdr:row>
      <xdr:rowOff>66676</xdr:rowOff>
    </xdr:from>
    <xdr:to>
      <xdr:col>19</xdr:col>
      <xdr:colOff>95250</xdr:colOff>
      <xdr:row>142</xdr:row>
      <xdr:rowOff>1</xdr:rowOff>
    </xdr:to>
    <xdr:graphicFrame macro="">
      <xdr:nvGraphicFramePr>
        <xdr:cNvPr id="6" name="Diagram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295276</xdr:colOff>
      <xdr:row>75</xdr:row>
      <xdr:rowOff>0</xdr:rowOff>
    </xdr:from>
    <xdr:to>
      <xdr:col>19</xdr:col>
      <xdr:colOff>200026</xdr:colOff>
      <xdr:row>93</xdr:row>
      <xdr:rowOff>66675</xdr:rowOff>
    </xdr:to>
    <xdr:graphicFrame macro="">
      <xdr:nvGraphicFramePr>
        <xdr:cNvPr id="7" name="Diagram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457200</xdr:colOff>
      <xdr:row>1</xdr:row>
      <xdr:rowOff>57150</xdr:rowOff>
    </xdr:from>
    <xdr:to>
      <xdr:col>18</xdr:col>
      <xdr:colOff>295275</xdr:colOff>
      <xdr:row>19</xdr:row>
      <xdr:rowOff>85725</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114301</xdr:colOff>
      <xdr:row>21</xdr:row>
      <xdr:rowOff>85725</xdr:rowOff>
    </xdr:from>
    <xdr:to>
      <xdr:col>19</xdr:col>
      <xdr:colOff>400051</xdr:colOff>
      <xdr:row>40</xdr:row>
      <xdr:rowOff>28575</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438150</xdr:colOff>
      <xdr:row>42</xdr:row>
      <xdr:rowOff>85726</xdr:rowOff>
    </xdr:from>
    <xdr:to>
      <xdr:col>18</xdr:col>
      <xdr:colOff>600075</xdr:colOff>
      <xdr:row>61</xdr:row>
      <xdr:rowOff>38101</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xdr:colOff>
      <xdr:row>65</xdr:row>
      <xdr:rowOff>0</xdr:rowOff>
    </xdr:from>
    <xdr:to>
      <xdr:col>18</xdr:col>
      <xdr:colOff>381001</xdr:colOff>
      <xdr:row>83</xdr:row>
      <xdr:rowOff>66675</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457200</xdr:colOff>
      <xdr:row>1</xdr:row>
      <xdr:rowOff>57150</xdr:rowOff>
    </xdr:from>
    <xdr:to>
      <xdr:col>18</xdr:col>
      <xdr:colOff>295275</xdr:colOff>
      <xdr:row>19</xdr:row>
      <xdr:rowOff>85725</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114301</xdr:colOff>
      <xdr:row>21</xdr:row>
      <xdr:rowOff>85725</xdr:rowOff>
    </xdr:from>
    <xdr:to>
      <xdr:col>19</xdr:col>
      <xdr:colOff>400051</xdr:colOff>
      <xdr:row>40</xdr:row>
      <xdr:rowOff>28575</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438150</xdr:colOff>
      <xdr:row>42</xdr:row>
      <xdr:rowOff>85726</xdr:rowOff>
    </xdr:from>
    <xdr:to>
      <xdr:col>18</xdr:col>
      <xdr:colOff>600075</xdr:colOff>
      <xdr:row>61</xdr:row>
      <xdr:rowOff>38101</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xdr:colOff>
      <xdr:row>65</xdr:row>
      <xdr:rowOff>0</xdr:rowOff>
    </xdr:from>
    <xdr:to>
      <xdr:col>18</xdr:col>
      <xdr:colOff>381001</xdr:colOff>
      <xdr:row>83</xdr:row>
      <xdr:rowOff>66675</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4</xdr:col>
      <xdr:colOff>254000</xdr:colOff>
      <xdr:row>8</xdr:row>
      <xdr:rowOff>1587</xdr:rowOff>
    </xdr:from>
    <xdr:to>
      <xdr:col>10</xdr:col>
      <xdr:colOff>254000</xdr:colOff>
      <xdr:row>22</xdr:row>
      <xdr:rowOff>77787</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444500</xdr:colOff>
      <xdr:row>23</xdr:row>
      <xdr:rowOff>65087</xdr:rowOff>
    </xdr:from>
    <xdr:to>
      <xdr:col>11</xdr:col>
      <xdr:colOff>444500</xdr:colOff>
      <xdr:row>37</xdr:row>
      <xdr:rowOff>141287</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23</xdr:row>
      <xdr:rowOff>0</xdr:rowOff>
    </xdr:from>
    <xdr:to>
      <xdr:col>18</xdr:col>
      <xdr:colOff>0</xdr:colOff>
      <xdr:row>37</xdr:row>
      <xdr:rowOff>76200</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ETP2014\Web\dataviz\Emissions_da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AMS/GTAP8inGAMS/Rutherford%20-%20EnHH%20-%206%20-%20KLIMOPASS/results/REF/report_pivot_dias_RE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ators"/>
      <sheetName val="Historic.csv"/>
      <sheetName val="historic.pull"/>
      <sheetName val="Total.csv"/>
      <sheetName val="Total.pull"/>
      <sheetName val="EmissionsSector.csv"/>
      <sheetName val="EmissionsSector.pull"/>
      <sheetName val="EmissionsTech.csv"/>
      <sheetName val="EmissionsTech.pull"/>
      <sheetName val="Information web"/>
      <sheetName val="Historic web"/>
      <sheetName val="Total web"/>
      <sheetName val="EmissionsSector web"/>
      <sheetName val="EmissionsTech web"/>
    </sheetNames>
    <sheetDataSet>
      <sheetData sheetId="0"/>
      <sheetData sheetId="1"/>
      <sheetData sheetId="2">
        <row r="3">
          <cell r="B3">
            <v>20989524.655099999</v>
          </cell>
          <cell r="C3">
            <v>21144002.6908</v>
          </cell>
          <cell r="D3">
            <v>21074841.056499999</v>
          </cell>
          <cell r="E3">
            <v>21170721.5722</v>
          </cell>
          <cell r="F3">
            <v>21302379.937899999</v>
          </cell>
          <cell r="G3">
            <v>21851907.463599999</v>
          </cell>
          <cell r="H3">
            <v>22423784.529300001</v>
          </cell>
          <cell r="I3">
            <v>22666970.965</v>
          </cell>
          <cell r="J3">
            <v>22779079.470699999</v>
          </cell>
          <cell r="K3">
            <v>22929224.626400001</v>
          </cell>
          <cell r="L3">
            <v>23759625.7421</v>
          </cell>
          <cell r="M3">
            <v>23980938.937199999</v>
          </cell>
          <cell r="N3">
            <v>24359653.892299999</v>
          </cell>
          <cell r="O3">
            <v>25440408.707400002</v>
          </cell>
          <cell r="P3">
            <v>26628841.672499999</v>
          </cell>
          <cell r="Q3">
            <v>27502687.8576</v>
          </cell>
          <cell r="R3">
            <v>28333881.258700002</v>
          </cell>
          <cell r="S3">
            <v>29269652.399800003</v>
          </cell>
          <cell r="T3">
            <v>29479392.560899999</v>
          </cell>
          <cell r="U3">
            <v>28968003.591450002</v>
          </cell>
          <cell r="V3">
            <v>30511177.302000001</v>
          </cell>
        </row>
        <row r="4">
          <cell r="B4">
            <v>421391.5172</v>
          </cell>
          <cell r="C4">
            <v>450309.59427999996</v>
          </cell>
          <cell r="D4">
            <v>485911.60235999996</v>
          </cell>
          <cell r="E4">
            <v>528617.19944</v>
          </cell>
          <cell r="F4">
            <v>571112.22852</v>
          </cell>
          <cell r="G4">
            <v>639140.29859999998</v>
          </cell>
          <cell r="H4">
            <v>700089.57368000003</v>
          </cell>
          <cell r="I4">
            <v>753445.63676000002</v>
          </cell>
          <cell r="J4">
            <v>748358.32783999993</v>
          </cell>
          <cell r="K4">
            <v>790501.14292000001</v>
          </cell>
          <cell r="L4">
            <v>805664.85800000001</v>
          </cell>
          <cell r="M4">
            <v>847439.76443999994</v>
          </cell>
          <cell r="N4">
            <v>881009.32887999993</v>
          </cell>
          <cell r="O4">
            <v>937458.54232000001</v>
          </cell>
          <cell r="P4">
            <v>1001712.2617599999</v>
          </cell>
          <cell r="Q4">
            <v>1035831.1692</v>
          </cell>
          <cell r="R4">
            <v>1076072.4288999999</v>
          </cell>
          <cell r="S4">
            <v>1135138.1436000001</v>
          </cell>
          <cell r="T4">
            <v>1167217.2493</v>
          </cell>
          <cell r="U4">
            <v>1179743.6986500002</v>
          </cell>
          <cell r="V4">
            <v>1295430.939</v>
          </cell>
        </row>
        <row r="5">
          <cell r="B5">
            <v>195530.32750000001</v>
          </cell>
          <cell r="C5">
            <v>203182.86465</v>
          </cell>
          <cell r="D5">
            <v>207111.26879999999</v>
          </cell>
          <cell r="E5">
            <v>215403.27295000001</v>
          </cell>
          <cell r="F5">
            <v>224458.30610000002</v>
          </cell>
          <cell r="G5">
            <v>241287.60925000001</v>
          </cell>
          <cell r="H5">
            <v>260571.6734</v>
          </cell>
          <cell r="I5">
            <v>280167.57354999997</v>
          </cell>
          <cell r="J5">
            <v>288348.34669999999</v>
          </cell>
          <cell r="K5">
            <v>301037.58985000005</v>
          </cell>
          <cell r="L5">
            <v>314757.364</v>
          </cell>
          <cell r="M5">
            <v>320950.24988000002</v>
          </cell>
          <cell r="N5">
            <v>322185.13675999996</v>
          </cell>
          <cell r="O5">
            <v>316103.52964000002</v>
          </cell>
          <cell r="P5">
            <v>334106.81052</v>
          </cell>
          <cell r="Q5">
            <v>336924.14039999997</v>
          </cell>
          <cell r="R5">
            <v>342234.89540000004</v>
          </cell>
          <cell r="S5">
            <v>358062.37239999999</v>
          </cell>
          <cell r="T5">
            <v>380924.41440000001</v>
          </cell>
          <cell r="U5">
            <v>354989.79469999997</v>
          </cell>
          <cell r="V5">
            <v>406938.61799999996</v>
          </cell>
        </row>
        <row r="6">
          <cell r="B6">
            <v>2293668.8060000003</v>
          </cell>
          <cell r="C6">
            <v>2405659.6394499997</v>
          </cell>
          <cell r="D6">
            <v>2524892.2429</v>
          </cell>
          <cell r="E6">
            <v>2725874.55235</v>
          </cell>
          <cell r="F6">
            <v>2835906.5898000002</v>
          </cell>
          <cell r="G6">
            <v>3085357.2402499998</v>
          </cell>
          <cell r="H6">
            <v>3154854.2876999998</v>
          </cell>
          <cell r="I6">
            <v>3122250.4351499998</v>
          </cell>
          <cell r="J6">
            <v>3209472.0116000003</v>
          </cell>
          <cell r="K6">
            <v>3114731.0350500001</v>
          </cell>
          <cell r="L6">
            <v>3382069.8674999997</v>
          </cell>
          <cell r="M6">
            <v>3472503.4687000001</v>
          </cell>
          <cell r="N6">
            <v>3687994.8298999998</v>
          </cell>
          <cell r="O6">
            <v>4262677.7801000001</v>
          </cell>
          <cell r="P6">
            <v>4937851.3073000005</v>
          </cell>
          <cell r="Q6">
            <v>5503526.1305</v>
          </cell>
          <cell r="R6">
            <v>6023523.5127666667</v>
          </cell>
          <cell r="S6">
            <v>6435240.216033333</v>
          </cell>
          <cell r="T6">
            <v>6602143.7713000001</v>
          </cell>
          <cell r="U6">
            <v>6921977.9156499999</v>
          </cell>
          <cell r="V6">
            <v>7393883.6239999998</v>
          </cell>
        </row>
        <row r="7">
          <cell r="B7">
            <v>586540.60759999999</v>
          </cell>
          <cell r="C7">
            <v>627358.41070000001</v>
          </cell>
          <cell r="D7">
            <v>658671.30480000004</v>
          </cell>
          <cell r="E7">
            <v>684293.63089999999</v>
          </cell>
          <cell r="F7">
            <v>723036.87800000003</v>
          </cell>
          <cell r="G7">
            <v>781531.33010000002</v>
          </cell>
          <cell r="H7">
            <v>823190.1862</v>
          </cell>
          <cell r="I7">
            <v>866549.06830000004</v>
          </cell>
          <cell r="J7">
            <v>876830.85939999996</v>
          </cell>
          <cell r="K7">
            <v>943587.3175</v>
          </cell>
          <cell r="L7">
            <v>977413.55260000005</v>
          </cell>
          <cell r="M7">
            <v>988807.20961999998</v>
          </cell>
          <cell r="N7">
            <v>1019522.4516400001</v>
          </cell>
          <cell r="O7">
            <v>1045970.8006600001</v>
          </cell>
          <cell r="P7">
            <v>1124651.6286800001</v>
          </cell>
          <cell r="Q7">
            <v>1171791.1087</v>
          </cell>
          <cell r="R7">
            <v>1266506.7133333331</v>
          </cell>
          <cell r="S7">
            <v>1366834.7579666667</v>
          </cell>
          <cell r="T7">
            <v>1462204.9326000002</v>
          </cell>
          <cell r="U7">
            <v>1651277.0728</v>
          </cell>
          <cell r="V7">
            <v>1722092.8539999998</v>
          </cell>
        </row>
        <row r="8">
          <cell r="B8">
            <v>2211112.9698000001</v>
          </cell>
          <cell r="C8">
            <v>2191398.3918400002</v>
          </cell>
          <cell r="D8">
            <v>2011027.49688</v>
          </cell>
          <cell r="E8">
            <v>1846272.5059199999</v>
          </cell>
          <cell r="F8">
            <v>1626670.1079599999</v>
          </cell>
          <cell r="G8">
            <v>1572746.4679999999</v>
          </cell>
          <cell r="H8">
            <v>1539950.2870400001</v>
          </cell>
          <cell r="I8">
            <v>1439455.92808</v>
          </cell>
          <cell r="J8">
            <v>1428786.6531199999</v>
          </cell>
          <cell r="K8">
            <v>1468834.0541600001</v>
          </cell>
          <cell r="L8">
            <v>1510012.8352000001</v>
          </cell>
          <cell r="M8">
            <v>1511777.59118</v>
          </cell>
          <cell r="N8">
            <v>1501412.3341600001</v>
          </cell>
          <cell r="O8">
            <v>1532298.8541400002</v>
          </cell>
          <cell r="P8">
            <v>1523413.56712</v>
          </cell>
          <cell r="Q8">
            <v>1527138.2461000001</v>
          </cell>
          <cell r="R8">
            <v>1582736.8092</v>
          </cell>
          <cell r="S8">
            <v>1582674.5422999999</v>
          </cell>
          <cell r="T8">
            <v>1602734.7563999998</v>
          </cell>
          <cell r="U8">
            <v>1495771.5817</v>
          </cell>
          <cell r="V8">
            <v>1599883.1189999999</v>
          </cell>
        </row>
        <row r="9">
          <cell r="B9">
            <v>270505.9546</v>
          </cell>
          <cell r="C9">
            <v>295491.44198</v>
          </cell>
          <cell r="D9">
            <v>298370.10536000005</v>
          </cell>
          <cell r="E9">
            <v>297081.35874</v>
          </cell>
          <cell r="F9">
            <v>320158.88511999999</v>
          </cell>
          <cell r="G9">
            <v>306273.10949999996</v>
          </cell>
          <cell r="H9">
            <v>318816.94887999998</v>
          </cell>
          <cell r="I9">
            <v>329323.48826000001</v>
          </cell>
          <cell r="J9">
            <v>349392.48463999998</v>
          </cell>
          <cell r="K9">
            <v>346134.44302000001</v>
          </cell>
          <cell r="L9">
            <v>361456.87040000001</v>
          </cell>
          <cell r="M9">
            <v>361716.49331999995</v>
          </cell>
          <cell r="N9">
            <v>367177.57923999999</v>
          </cell>
          <cell r="O9">
            <v>373890.15016000002</v>
          </cell>
          <cell r="P9">
            <v>379830.70607999997</v>
          </cell>
          <cell r="Q9">
            <v>397002.94799999997</v>
          </cell>
          <cell r="R9">
            <v>406623.44106666668</v>
          </cell>
          <cell r="S9">
            <v>422648.06913333334</v>
          </cell>
          <cell r="T9">
            <v>416636.64720000001</v>
          </cell>
          <cell r="U9">
            <v>410305.29959999997</v>
          </cell>
          <cell r="V9">
            <v>428534.44199999998</v>
          </cell>
        </row>
        <row r="10">
          <cell r="B10">
            <v>260703.84169999999</v>
          </cell>
          <cell r="C10">
            <v>257564.04105999999</v>
          </cell>
          <cell r="D10">
            <v>255102.75742000001</v>
          </cell>
          <cell r="E10">
            <v>261125.38577999998</v>
          </cell>
          <cell r="F10">
            <v>267473.37614000001</v>
          </cell>
          <cell r="G10">
            <v>286377.04850000003</v>
          </cell>
          <cell r="H10">
            <v>296879.65485999995</v>
          </cell>
          <cell r="I10">
            <v>309277.08421999996</v>
          </cell>
          <cell r="J10">
            <v>318133.97457999998</v>
          </cell>
          <cell r="K10">
            <v>302552.46794</v>
          </cell>
          <cell r="L10">
            <v>307959.5123</v>
          </cell>
          <cell r="M10">
            <v>293698.58506000001</v>
          </cell>
          <cell r="N10">
            <v>303889.93881999998</v>
          </cell>
          <cell r="O10">
            <v>330642.74557999999</v>
          </cell>
          <cell r="P10">
            <v>346179.61034000001</v>
          </cell>
          <cell r="Q10">
            <v>339898.12309999997</v>
          </cell>
          <cell r="R10">
            <v>340202.34933333338</v>
          </cell>
          <cell r="S10">
            <v>365982.19256666669</v>
          </cell>
          <cell r="T10">
            <v>394124.95280000003</v>
          </cell>
          <cell r="U10">
            <v>372287.54840000003</v>
          </cell>
          <cell r="V10">
            <v>382734.81200000003</v>
          </cell>
        </row>
        <row r="11">
          <cell r="B11">
            <v>4998196.7084999997</v>
          </cell>
          <cell r="C11">
            <v>4970725.4794600001</v>
          </cell>
          <cell r="D11">
            <v>5032734.8644200005</v>
          </cell>
          <cell r="E11">
            <v>5138386.0673799999</v>
          </cell>
          <cell r="F11">
            <v>5216741.6563400002</v>
          </cell>
          <cell r="G11">
            <v>5275266.9852999998</v>
          </cell>
          <cell r="H11">
            <v>5437036.78926</v>
          </cell>
          <cell r="I11">
            <v>5607601.3542200001</v>
          </cell>
          <cell r="J11">
            <v>5604701.2661799993</v>
          </cell>
          <cell r="K11">
            <v>5644905.2861400004</v>
          </cell>
          <cell r="L11">
            <v>5844235.3890999993</v>
          </cell>
          <cell r="M11">
            <v>5790832.4714400005</v>
          </cell>
          <cell r="N11">
            <v>5742662.95878</v>
          </cell>
          <cell r="O11">
            <v>5802301.0151200006</v>
          </cell>
          <cell r="P11">
            <v>5903401.7434600005</v>
          </cell>
          <cell r="Q11">
            <v>5921704.0508000003</v>
          </cell>
          <cell r="R11">
            <v>5841690.0504999999</v>
          </cell>
          <cell r="S11">
            <v>5929160.2231999999</v>
          </cell>
          <cell r="T11">
            <v>5739369.4669000003</v>
          </cell>
          <cell r="U11">
            <v>5324638.87445</v>
          </cell>
          <cell r="V11">
            <v>5576709.6850000005</v>
          </cell>
        </row>
        <row r="12">
          <cell r="B12">
            <v>4235129.1935999999</v>
          </cell>
          <cell r="C12">
            <v>4214159.5177799994</v>
          </cell>
          <cell r="D12">
            <v>4090708.39396</v>
          </cell>
          <cell r="E12">
            <v>4016246.6941400003</v>
          </cell>
          <cell r="F12">
            <v>3998802.8053199998</v>
          </cell>
          <cell r="G12">
            <v>4046048.7895</v>
          </cell>
          <cell r="H12">
            <v>4172098.5896799997</v>
          </cell>
          <cell r="I12">
            <v>4099091.65986</v>
          </cell>
          <cell r="J12">
            <v>4115178.5190399997</v>
          </cell>
          <cell r="K12">
            <v>4048966.5882199998</v>
          </cell>
          <cell r="L12">
            <v>4081742.3624</v>
          </cell>
          <cell r="M12">
            <v>4157836.5144799999</v>
          </cell>
          <cell r="N12">
            <v>4132120.9565600003</v>
          </cell>
          <cell r="O12">
            <v>4235858.2956400001</v>
          </cell>
          <cell r="P12">
            <v>4274709.4907200001</v>
          </cell>
          <cell r="Q12">
            <v>4258159.2498000003</v>
          </cell>
          <cell r="R12">
            <v>4279302.4634666666</v>
          </cell>
          <cell r="S12">
            <v>4237787.1201333329</v>
          </cell>
          <cell r="T12">
            <v>4168990.9848000002</v>
          </cell>
          <cell r="U12">
            <v>3841966.0589000001</v>
          </cell>
          <cell r="V12">
            <v>3948896.139</v>
          </cell>
        </row>
      </sheetData>
      <sheetData sheetId="3"/>
      <sheetData sheetId="4">
        <row r="2">
          <cell r="C2">
            <v>33826.468332103672</v>
          </cell>
          <cell r="D2">
            <v>35391.449181948818</v>
          </cell>
          <cell r="E2">
            <v>34740.093037869578</v>
          </cell>
          <cell r="F2">
            <v>32069.632660588395</v>
          </cell>
          <cell r="G2">
            <v>27804.894924179564</v>
          </cell>
          <cell r="H2">
            <v>23377.903985699057</v>
          </cell>
          <cell r="I2">
            <v>19616.646942364769</v>
          </cell>
          <cell r="J2">
            <v>16785.820126277751</v>
          </cell>
          <cell r="K2">
            <v>14950.438757693246</v>
          </cell>
        </row>
        <row r="3">
          <cell r="C3">
            <v>33826.468332103672</v>
          </cell>
          <cell r="D3">
            <v>35963.840553516391</v>
          </cell>
          <cell r="E3">
            <v>37783.753632135646</v>
          </cell>
          <cell r="F3">
            <v>38853.926338808989</v>
          </cell>
          <cell r="G3">
            <v>39396.3016394757</v>
          </cell>
          <cell r="H3">
            <v>40070.401038504206</v>
          </cell>
          <cell r="I3">
            <v>40654.926230826735</v>
          </cell>
          <cell r="J3">
            <v>40980.204114618711</v>
          </cell>
          <cell r="K3">
            <v>40709.00906931702</v>
          </cell>
        </row>
        <row r="4">
          <cell r="C4">
            <v>33826.468332103672</v>
          </cell>
          <cell r="D4">
            <v>36208.435072706212</v>
          </cell>
          <cell r="E4">
            <v>39673.979717373266</v>
          </cell>
          <cell r="F4">
            <v>42663.512848249811</v>
          </cell>
          <cell r="G4">
            <v>45132.681613248744</v>
          </cell>
          <cell r="H4">
            <v>47718.449763901124</v>
          </cell>
          <cell r="I4">
            <v>50099.828845947748</v>
          </cell>
          <cell r="J4">
            <v>52389.314464896408</v>
          </cell>
          <cell r="K4">
            <v>54554.508033902486</v>
          </cell>
        </row>
        <row r="5">
          <cell r="C5">
            <v>1444.2768206552269</v>
          </cell>
          <cell r="D5">
            <v>1636.9196613400122</v>
          </cell>
          <cell r="E5">
            <v>1714.5814604866932</v>
          </cell>
          <cell r="F5">
            <v>1708.4245423887546</v>
          </cell>
          <cell r="G5">
            <v>1654.6610204629317</v>
          </cell>
          <cell r="H5">
            <v>1550.218580196889</v>
          </cell>
          <cell r="I5">
            <v>1363.1682757875478</v>
          </cell>
          <cell r="J5">
            <v>1247.5765716008759</v>
          </cell>
          <cell r="K5">
            <v>1114.9535006250553</v>
          </cell>
        </row>
        <row r="6">
          <cell r="C6">
            <v>1444.2768206552269</v>
          </cell>
          <cell r="D6">
            <v>1662.4867759641525</v>
          </cell>
          <cell r="E6">
            <v>1908.469739131951</v>
          </cell>
          <cell r="F6">
            <v>2144.0582171002743</v>
          </cell>
          <cell r="G6">
            <v>2389.9492238651474</v>
          </cell>
          <cell r="H6">
            <v>2586.8878241336261</v>
          </cell>
          <cell r="I6">
            <v>2764.6859866041736</v>
          </cell>
          <cell r="J6">
            <v>2954.633168176033</v>
          </cell>
          <cell r="K6">
            <v>3139.7086614404684</v>
          </cell>
        </row>
        <row r="7">
          <cell r="C7">
            <v>1444.2768206552269</v>
          </cell>
          <cell r="D7">
            <v>1678.0454489685335</v>
          </cell>
          <cell r="E7">
            <v>1989.3461327111168</v>
          </cell>
          <cell r="F7">
            <v>2318.2099254440591</v>
          </cell>
          <cell r="G7">
            <v>2679.3476488924516</v>
          </cell>
          <cell r="H7">
            <v>3005.6900805908708</v>
          </cell>
          <cell r="I7">
            <v>3344.5615437801648</v>
          </cell>
          <cell r="J7">
            <v>3669.8273620488126</v>
          </cell>
          <cell r="K7">
            <v>4023.1925781123973</v>
          </cell>
        </row>
        <row r="8">
          <cell r="C8">
            <v>476.937061298</v>
          </cell>
          <cell r="D8">
            <v>515.1041609029254</v>
          </cell>
          <cell r="E8">
            <v>506.27800058705662</v>
          </cell>
          <cell r="F8">
            <v>488.30105415126781</v>
          </cell>
          <cell r="G8">
            <v>446.478279425712</v>
          </cell>
          <cell r="H8">
            <v>407.9232664405971</v>
          </cell>
          <cell r="I8">
            <v>393.38085649921754</v>
          </cell>
          <cell r="J8">
            <v>371.44403145165427</v>
          </cell>
          <cell r="K8">
            <v>349.57077841003866</v>
          </cell>
        </row>
        <row r="9">
          <cell r="C9">
            <v>476.937061298</v>
          </cell>
          <cell r="D9">
            <v>556.04270330790928</v>
          </cell>
          <cell r="E9">
            <v>605.6304784346105</v>
          </cell>
          <cell r="F9">
            <v>643.70676520774305</v>
          </cell>
          <cell r="G9">
            <v>646.20382877242116</v>
          </cell>
          <cell r="H9">
            <v>665.15738292384049</v>
          </cell>
          <cell r="I9">
            <v>686.02358974186939</v>
          </cell>
          <cell r="J9">
            <v>704.29997299036131</v>
          </cell>
          <cell r="K9">
            <v>722.37302833883462</v>
          </cell>
        </row>
        <row r="10">
          <cell r="C10">
            <v>476.937061298</v>
          </cell>
          <cell r="D10">
            <v>560.41257158068481</v>
          </cell>
          <cell r="E10">
            <v>606.24340619075019</v>
          </cell>
          <cell r="F10">
            <v>672.91113764260979</v>
          </cell>
          <cell r="G10">
            <v>694.21723926602306</v>
          </cell>
          <cell r="H10">
            <v>757.38746935878248</v>
          </cell>
          <cell r="I10">
            <v>799.93383840443198</v>
          </cell>
          <cell r="J10">
            <v>854.87062355937906</v>
          </cell>
          <cell r="K10">
            <v>900.4527225316823</v>
          </cell>
        </row>
        <row r="11">
          <cell r="C11">
            <v>9290.4746019999984</v>
          </cell>
          <cell r="D11">
            <v>10232.755249467657</v>
          </cell>
          <cell r="E11">
            <v>10615.801235213568</v>
          </cell>
          <cell r="F11">
            <v>10383.672230059527</v>
          </cell>
          <cell r="G11">
            <v>9040.9179923433967</v>
          </cell>
          <cell r="H11">
            <v>7433.6755619935175</v>
          </cell>
          <cell r="I11">
            <v>5879.2354078252574</v>
          </cell>
          <cell r="J11">
            <v>4984.2823516571043</v>
          </cell>
          <cell r="K11">
            <v>4358.6046783678839</v>
          </cell>
        </row>
        <row r="12">
          <cell r="C12">
            <v>9290.4746019999984</v>
          </cell>
          <cell r="D12">
            <v>10295.851068502445</v>
          </cell>
          <cell r="E12">
            <v>11343.845322819998</v>
          </cell>
          <cell r="F12">
            <v>11808.164908665782</v>
          </cell>
          <cell r="G12">
            <v>11902.929041148633</v>
          </cell>
          <cell r="H12">
            <v>11946.018762291485</v>
          </cell>
          <cell r="I12">
            <v>11702.31183174832</v>
          </cell>
          <cell r="J12">
            <v>11098.897945812805</v>
          </cell>
          <cell r="K12">
            <v>10136.229182323212</v>
          </cell>
        </row>
        <row r="13">
          <cell r="C13">
            <v>9290.4746019999984</v>
          </cell>
          <cell r="D13">
            <v>10401.603707869348</v>
          </cell>
          <cell r="E13">
            <v>12029.610886612658</v>
          </cell>
          <cell r="F13">
            <v>13200.431426998968</v>
          </cell>
          <cell r="G13">
            <v>13919.50916531644</v>
          </cell>
          <cell r="H13">
            <v>14667.115043432459</v>
          </cell>
          <cell r="I13">
            <v>15160.432747242274</v>
          </cell>
          <cell r="J13">
            <v>15508.261613930445</v>
          </cell>
          <cell r="K13">
            <v>15821.465240791978</v>
          </cell>
        </row>
        <row r="14">
          <cell r="C14">
            <v>1902.506187</v>
          </cell>
          <cell r="D14">
            <v>2304.3546152302915</v>
          </cell>
          <cell r="E14">
            <v>2423.6821773152906</v>
          </cell>
          <cell r="F14">
            <v>2423.830162624839</v>
          </cell>
          <cell r="G14">
            <v>2365.9333841078956</v>
          </cell>
          <cell r="H14">
            <v>2135.0389102481686</v>
          </cell>
          <cell r="I14">
            <v>1956.1411263048581</v>
          </cell>
          <cell r="J14">
            <v>1875.4371993282743</v>
          </cell>
          <cell r="K14">
            <v>1807.5480341675138</v>
          </cell>
        </row>
        <row r="15">
          <cell r="C15">
            <v>1902.506187</v>
          </cell>
          <cell r="D15">
            <v>2340.5645249555646</v>
          </cell>
          <cell r="E15">
            <v>2666.5563384916622</v>
          </cell>
          <cell r="F15">
            <v>3178.4760934937467</v>
          </cell>
          <cell r="G15">
            <v>3667.5227765085256</v>
          </cell>
          <cell r="H15">
            <v>4097.5460061442063</v>
          </cell>
          <cell r="I15">
            <v>4504.5985885808132</v>
          </cell>
          <cell r="J15">
            <v>4909.8631084056906</v>
          </cell>
          <cell r="K15">
            <v>5234.9877511531749</v>
          </cell>
        </row>
        <row r="16">
          <cell r="C16">
            <v>1902.506187</v>
          </cell>
          <cell r="D16">
            <v>2345.1409951493206</v>
          </cell>
          <cell r="E16">
            <v>2874.8739507766059</v>
          </cell>
          <cell r="F16">
            <v>3599.4328079574552</v>
          </cell>
          <cell r="G16">
            <v>4295.8621387588228</v>
          </cell>
          <cell r="H16">
            <v>4936.509201734928</v>
          </cell>
          <cell r="I16">
            <v>5545.4914687341843</v>
          </cell>
          <cell r="J16">
            <v>6137.5451805797256</v>
          </cell>
          <cell r="K16">
            <v>6684.0203983514784</v>
          </cell>
        </row>
        <row r="17">
          <cell r="C17">
            <v>1813.5227816056286</v>
          </cell>
          <cell r="D17">
            <v>1773.3604092676101</v>
          </cell>
          <cell r="E17">
            <v>1618.7448233527996</v>
          </cell>
          <cell r="F17">
            <v>1409.8416783623354</v>
          </cell>
          <cell r="G17">
            <v>1106.0384069182237</v>
          </cell>
          <cell r="H17">
            <v>790.16934213162051</v>
          </cell>
          <cell r="I17">
            <v>623.91356774049132</v>
          </cell>
          <cell r="J17">
            <v>495.80650534455793</v>
          </cell>
          <cell r="K17">
            <v>415.19450448514465</v>
          </cell>
        </row>
        <row r="18">
          <cell r="C18">
            <v>1813.5227816056286</v>
          </cell>
          <cell r="D18">
            <v>1798.3379002730285</v>
          </cell>
          <cell r="E18">
            <v>1758.9698252907619</v>
          </cell>
          <cell r="F18">
            <v>1801.4972896064228</v>
          </cell>
          <cell r="G18">
            <v>1753.3880369471526</v>
          </cell>
          <cell r="H18">
            <v>1746.0693968562512</v>
          </cell>
          <cell r="I18">
            <v>1701.9023837320783</v>
          </cell>
          <cell r="J18">
            <v>1683.7448376931184</v>
          </cell>
          <cell r="K18">
            <v>1600.501186150404</v>
          </cell>
        </row>
        <row r="19">
          <cell r="C19">
            <v>1813.5227816056286</v>
          </cell>
          <cell r="D19">
            <v>1847.7566113071048</v>
          </cell>
          <cell r="E19">
            <v>1895.2955160293354</v>
          </cell>
          <cell r="F19">
            <v>1947.1281344809991</v>
          </cell>
          <cell r="G19">
            <v>1937.66505553773</v>
          </cell>
          <cell r="H19">
            <v>1969.4805249761209</v>
          </cell>
          <cell r="I19">
            <v>1951.5572726175487</v>
          </cell>
          <cell r="J19">
            <v>1972.6980332182293</v>
          </cell>
          <cell r="K19">
            <v>1950.9091864699938</v>
          </cell>
        </row>
        <row r="20">
          <cell r="C20">
            <v>492.90453400000007</v>
          </cell>
          <cell r="D20">
            <v>473.59143275129293</v>
          </cell>
          <cell r="E20">
            <v>456.04040941417122</v>
          </cell>
          <cell r="F20">
            <v>429.91741208780297</v>
          </cell>
          <cell r="G20">
            <v>365.89720193331613</v>
          </cell>
          <cell r="H20">
            <v>312.5443116322561</v>
          </cell>
          <cell r="I20">
            <v>267.56349438929675</v>
          </cell>
          <cell r="J20">
            <v>216.72436819295885</v>
          </cell>
          <cell r="K20">
            <v>180.92473580784167</v>
          </cell>
        </row>
        <row r="21">
          <cell r="C21">
            <v>492.90453400000007</v>
          </cell>
          <cell r="D21">
            <v>486.31923106552512</v>
          </cell>
          <cell r="E21">
            <v>493.25396208286651</v>
          </cell>
          <cell r="F21">
            <v>488.29403557951787</v>
          </cell>
          <cell r="G21">
            <v>493.51754140671494</v>
          </cell>
          <cell r="H21">
            <v>502.51355224372719</v>
          </cell>
          <cell r="I21">
            <v>495.31608850874511</v>
          </cell>
          <cell r="J21">
            <v>478.61037993062655</v>
          </cell>
          <cell r="K21">
            <v>456.86377133630305</v>
          </cell>
        </row>
        <row r="22">
          <cell r="C22">
            <v>492.90453400000007</v>
          </cell>
          <cell r="D22">
            <v>478.89985286188551</v>
          </cell>
          <cell r="E22">
            <v>503.42136156761745</v>
          </cell>
          <cell r="F22">
            <v>520.72100671197563</v>
          </cell>
          <cell r="G22">
            <v>541.17490369177472</v>
          </cell>
          <cell r="H22">
            <v>574.47210241554922</v>
          </cell>
          <cell r="I22">
            <v>594.08367669812526</v>
          </cell>
          <cell r="J22">
            <v>605.64259989663913</v>
          </cell>
          <cell r="K22">
            <v>620.27224497901761</v>
          </cell>
        </row>
        <row r="23">
          <cell r="C23">
            <v>529.87128812900005</v>
          </cell>
          <cell r="D23">
            <v>472.51084905572014</v>
          </cell>
          <cell r="E23">
            <v>469.89841176190248</v>
          </cell>
          <cell r="F23">
            <v>421.43315699779765</v>
          </cell>
          <cell r="G23">
            <v>320.36721756430404</v>
          </cell>
          <cell r="H23">
            <v>207.49838225560143</v>
          </cell>
          <cell r="I23">
            <v>141.23850707700839</v>
          </cell>
          <cell r="J23">
            <v>117.29427696207566</v>
          </cell>
          <cell r="K23">
            <v>103.56405223850111</v>
          </cell>
        </row>
        <row r="24">
          <cell r="C24">
            <v>529.87128812900005</v>
          </cell>
          <cell r="D24">
            <v>476.88938942230857</v>
          </cell>
          <cell r="E24">
            <v>503.20210791912189</v>
          </cell>
          <cell r="F24">
            <v>501.15024626409939</v>
          </cell>
          <cell r="G24">
            <v>500.91418355276176</v>
          </cell>
          <cell r="H24">
            <v>502.35970386872458</v>
          </cell>
          <cell r="I24">
            <v>499.34593678747513</v>
          </cell>
          <cell r="J24">
            <v>506.6161203963008</v>
          </cell>
          <cell r="K24">
            <v>521.57428788703749</v>
          </cell>
        </row>
        <row r="25">
          <cell r="C25">
            <v>529.87128812900005</v>
          </cell>
          <cell r="D25">
            <v>477.55953094861712</v>
          </cell>
          <cell r="E25">
            <v>519.82797753941918</v>
          </cell>
          <cell r="F25">
            <v>564.60196040981589</v>
          </cell>
          <cell r="G25">
            <v>595.14186154421623</v>
          </cell>
          <cell r="H25">
            <v>627.52255065774307</v>
          </cell>
          <cell r="I25">
            <v>659.98791385847062</v>
          </cell>
          <cell r="J25">
            <v>698.34786473933423</v>
          </cell>
          <cell r="K25">
            <v>737.88822324343619</v>
          </cell>
        </row>
        <row r="26">
          <cell r="C26">
            <v>5385.0987111728009</v>
          </cell>
          <cell r="D26">
            <v>5470.3582663852521</v>
          </cell>
          <cell r="E26">
            <v>5080.0366047987209</v>
          </cell>
          <cell r="F26">
            <v>4235.0825405785463</v>
          </cell>
          <cell r="G26">
            <v>3191.002220055891</v>
          </cell>
          <cell r="H26">
            <v>2471.6922726563757</v>
          </cell>
          <cell r="I26">
            <v>1920.3358767436225</v>
          </cell>
          <cell r="J26">
            <v>1354.7250382453055</v>
          </cell>
          <cell r="K26">
            <v>1116.2412753905203</v>
          </cell>
        </row>
        <row r="27">
          <cell r="C27">
            <v>5385.0987111728009</v>
          </cell>
          <cell r="D27">
            <v>5546.18321461088</v>
          </cell>
          <cell r="E27">
            <v>5499.2555099549436</v>
          </cell>
          <cell r="F27">
            <v>5276.0715898550616</v>
          </cell>
          <cell r="G27">
            <v>4841.4225392757608</v>
          </cell>
          <cell r="H27">
            <v>4546.400475391164</v>
          </cell>
          <cell r="I27">
            <v>4404.2657922889121</v>
          </cell>
          <cell r="J27">
            <v>4363.1144516291042</v>
          </cell>
          <cell r="K27">
            <v>4310.9489141868908</v>
          </cell>
        </row>
        <row r="28">
          <cell r="C28">
            <v>5385.0987111728009</v>
          </cell>
          <cell r="D28">
            <v>5620.1604164531</v>
          </cell>
          <cell r="E28">
            <v>5854.2376949553782</v>
          </cell>
          <cell r="F28">
            <v>5807.8619696089872</v>
          </cell>
          <cell r="G28">
            <v>5719.610964358797</v>
          </cell>
          <cell r="H28">
            <v>5785.3684175655353</v>
          </cell>
          <cell r="I28">
            <v>5870.6447637236242</v>
          </cell>
          <cell r="J28">
            <v>5961.7632009791223</v>
          </cell>
          <cell r="K28">
            <v>6074.6903194578554</v>
          </cell>
        </row>
        <row r="29">
          <cell r="C29">
            <v>4032.6649942653999</v>
          </cell>
          <cell r="D29">
            <v>3841.8762462113623</v>
          </cell>
          <cell r="E29">
            <v>3421.6230192012981</v>
          </cell>
          <cell r="F29">
            <v>2832.1930683593978</v>
          </cell>
          <cell r="G29">
            <v>2310.1705156059206</v>
          </cell>
          <cell r="H29">
            <v>1859.9608789821268</v>
          </cell>
          <cell r="I29">
            <v>1617.2154805979603</v>
          </cell>
          <cell r="J29">
            <v>1409.4296424306099</v>
          </cell>
          <cell r="K29">
            <v>1252.2041639360582</v>
          </cell>
        </row>
        <row r="30">
          <cell r="C30">
            <v>4032.6649942653999</v>
          </cell>
          <cell r="D30">
            <v>3899.076098341523</v>
          </cell>
          <cell r="E30">
            <v>3623.7925741620861</v>
          </cell>
          <cell r="F30">
            <v>3411.3677373925916</v>
          </cell>
          <cell r="G30">
            <v>3245.1854709106292</v>
          </cell>
          <cell r="H30">
            <v>3085.2006068350784</v>
          </cell>
          <cell r="I30">
            <v>2944.9442291015171</v>
          </cell>
          <cell r="J30">
            <v>2836.3152319411834</v>
          </cell>
          <cell r="K30">
            <v>2714.0250332824457</v>
          </cell>
        </row>
        <row r="31">
          <cell r="C31">
            <v>4032.6649942653999</v>
          </cell>
          <cell r="D31">
            <v>3888.518279729275</v>
          </cell>
          <cell r="E31">
            <v>3802.7396470110803</v>
          </cell>
          <cell r="F31">
            <v>3768.8611494321385</v>
          </cell>
          <cell r="G31">
            <v>3725.3262413577913</v>
          </cell>
          <cell r="H31">
            <v>3693.7761402359424</v>
          </cell>
          <cell r="I31">
            <v>3685.9137128019647</v>
          </cell>
          <cell r="J31">
            <v>3677.4478006716636</v>
          </cell>
          <cell r="K31">
            <v>3641.2992778794292</v>
          </cell>
        </row>
      </sheetData>
      <sheetData sheetId="5">
        <row r="2">
          <cell r="F2">
            <v>1.61E-2</v>
          </cell>
          <cell r="G2">
            <v>0</v>
          </cell>
          <cell r="H2">
            <v>4.7999999999999996E-3</v>
          </cell>
          <cell r="I2">
            <v>1.44E-2</v>
          </cell>
          <cell r="J2">
            <v>2.7900000000000001E-2</v>
          </cell>
          <cell r="K2">
            <v>4.1700000000000001E-2</v>
          </cell>
          <cell r="L2">
            <v>5.7599999999999998E-2</v>
          </cell>
          <cell r="M2">
            <v>7.3800000000000004E-2</v>
          </cell>
        </row>
        <row r="3">
          <cell r="F3">
            <v>1.9E-3</v>
          </cell>
          <cell r="G3">
            <v>6.3600000000000004E-2</v>
          </cell>
          <cell r="H3">
            <v>0.14319999999999999</v>
          </cell>
          <cell r="I3">
            <v>0.22720000000000001</v>
          </cell>
          <cell r="J3">
            <v>0.27300000000000002</v>
          </cell>
          <cell r="K3">
            <v>0.3201</v>
          </cell>
          <cell r="L3">
            <v>0.3644</v>
          </cell>
          <cell r="M3">
            <v>0.39900000000000002</v>
          </cell>
        </row>
        <row r="4">
          <cell r="F4">
            <v>2.7099999999999999E-2</v>
          </cell>
          <cell r="G4">
            <v>0.18190000000000001</v>
          </cell>
          <cell r="H4">
            <v>0.34360000000000002</v>
          </cell>
          <cell r="I4">
            <v>0.50329999999999997</v>
          </cell>
          <cell r="J4">
            <v>0.58260000000000001</v>
          </cell>
          <cell r="K4">
            <v>0.66110000000000002</v>
          </cell>
          <cell r="L4">
            <v>0.73499999999999999</v>
          </cell>
          <cell r="M4">
            <v>0.8135</v>
          </cell>
        </row>
        <row r="5">
          <cell r="F5">
            <v>0.2762</v>
          </cell>
          <cell r="G5">
            <v>0.87080000000000002</v>
          </cell>
          <cell r="H5">
            <v>1.6902999999999999</v>
          </cell>
          <cell r="I5">
            <v>2.5571999999999999</v>
          </cell>
          <cell r="J5">
            <v>3.5329999999999999</v>
          </cell>
          <cell r="K5">
            <v>4.5044000000000004</v>
          </cell>
          <cell r="L5">
            <v>5.6376999999999997</v>
          </cell>
          <cell r="M5">
            <v>6.7374999999999998</v>
          </cell>
        </row>
        <row r="6">
          <cell r="F6">
            <v>0</v>
          </cell>
          <cell r="G6">
            <v>0.434</v>
          </cell>
          <cell r="H6">
            <v>1.0229999999999999</v>
          </cell>
          <cell r="I6">
            <v>1.6943999999999999</v>
          </cell>
          <cell r="J6">
            <v>2.2467000000000001</v>
          </cell>
          <cell r="K6">
            <v>2.8329</v>
          </cell>
          <cell r="L6">
            <v>3.4624000000000001</v>
          </cell>
          <cell r="M6">
            <v>4.0987</v>
          </cell>
        </row>
        <row r="7">
          <cell r="F7">
            <v>2.4E-2</v>
          </cell>
          <cell r="G7">
            <v>8.1799999999999998E-2</v>
          </cell>
          <cell r="H7">
            <v>8.6199999999999999E-2</v>
          </cell>
          <cell r="I7">
            <v>0.45319999999999999</v>
          </cell>
          <cell r="J7">
            <v>0.92459999999999998</v>
          </cell>
          <cell r="K7">
            <v>1.3643000000000001</v>
          </cell>
          <cell r="L7">
            <v>1.8458000000000001</v>
          </cell>
          <cell r="M7">
            <v>2.0817000000000001</v>
          </cell>
        </row>
        <row r="8">
          <cell r="F8">
            <v>0.2268</v>
          </cell>
          <cell r="G8">
            <v>1.4244000000000001</v>
          </cell>
          <cell r="H8">
            <v>3.4929000000000001</v>
          </cell>
          <cell r="I8">
            <v>6.1414</v>
          </cell>
          <cell r="J8">
            <v>9.1044</v>
          </cell>
          <cell r="K8">
            <v>11.313499999999999</v>
          </cell>
          <cell r="L8">
            <v>12.091100000000001</v>
          </cell>
          <cell r="M8">
            <v>11.5541</v>
          </cell>
        </row>
        <row r="9">
          <cell r="F9">
            <v>2.3900000000000001E-2</v>
          </cell>
          <cell r="G9">
            <v>2.86E-2</v>
          </cell>
          <cell r="H9">
            <v>3.5700000000000003E-2</v>
          </cell>
          <cell r="I9">
            <v>4.1799999999999997E-2</v>
          </cell>
          <cell r="J9">
            <v>4.19E-2</v>
          </cell>
          <cell r="K9">
            <v>4.2500000000000003E-2</v>
          </cell>
          <cell r="L9">
            <v>4.2700000000000002E-2</v>
          </cell>
          <cell r="M9">
            <v>4.3099999999999999E-2</v>
          </cell>
        </row>
        <row r="10">
          <cell r="F10">
            <v>0</v>
          </cell>
          <cell r="G10">
            <v>1.9599999999999999E-2</v>
          </cell>
          <cell r="H10">
            <v>4.41E-2</v>
          </cell>
          <cell r="I10">
            <v>7.3300000000000004E-2</v>
          </cell>
          <cell r="J10">
            <v>9.5799999999999996E-2</v>
          </cell>
          <cell r="K10">
            <v>0.1211</v>
          </cell>
          <cell r="L10">
            <v>0.14799999999999999</v>
          </cell>
          <cell r="M10">
            <v>0.1749</v>
          </cell>
        </row>
        <row r="11">
          <cell r="F11">
            <v>0</v>
          </cell>
          <cell r="G11">
            <v>5.0299999999999997E-2</v>
          </cell>
          <cell r="H11">
            <v>0.10489999999999999</v>
          </cell>
          <cell r="I11">
            <v>0.16059999999999999</v>
          </cell>
          <cell r="J11">
            <v>0.2099</v>
          </cell>
          <cell r="K11">
            <v>0.2601</v>
          </cell>
          <cell r="L11">
            <v>0.30880000000000002</v>
          </cell>
          <cell r="M11">
            <v>0.35820000000000002</v>
          </cell>
        </row>
        <row r="12">
          <cell r="F12">
            <v>4.07E-2</v>
          </cell>
          <cell r="G12">
            <v>0.20680000000000001</v>
          </cell>
          <cell r="H12">
            <v>0.47220000000000001</v>
          </cell>
          <cell r="I12">
            <v>0.75180000000000002</v>
          </cell>
          <cell r="J12">
            <v>0.97970000000000002</v>
          </cell>
          <cell r="K12">
            <v>1.1114999999999999</v>
          </cell>
          <cell r="L12">
            <v>1.1463000000000001</v>
          </cell>
          <cell r="M12">
            <v>1.2253000000000001</v>
          </cell>
        </row>
        <row r="13">
          <cell r="F13">
            <v>0</v>
          </cell>
          <cell r="G13">
            <v>0.2455</v>
          </cell>
          <cell r="H13">
            <v>0.4975</v>
          </cell>
          <cell r="I13">
            <v>0.80610000000000004</v>
          </cell>
          <cell r="J13">
            <v>1.1201000000000001</v>
          </cell>
          <cell r="K13">
            <v>1.3580000000000001</v>
          </cell>
          <cell r="L13">
            <v>1.5866</v>
          </cell>
          <cell r="M13">
            <v>1.8117000000000001</v>
          </cell>
        </row>
        <row r="14">
          <cell r="F14">
            <v>3.3000000000000002E-2</v>
          </cell>
          <cell r="G14">
            <v>0.16500000000000001</v>
          </cell>
          <cell r="H14">
            <v>0.48670000000000002</v>
          </cell>
          <cell r="I14">
            <v>0.57420000000000004</v>
          </cell>
          <cell r="J14">
            <v>0.75470000000000004</v>
          </cell>
          <cell r="K14">
            <v>0.94820000000000004</v>
          </cell>
          <cell r="L14">
            <v>1.228</v>
          </cell>
          <cell r="M14">
            <v>1.5496000000000001</v>
          </cell>
        </row>
        <row r="15">
          <cell r="F15">
            <v>0.15049999999999999</v>
          </cell>
          <cell r="G15">
            <v>1.1739999999999999</v>
          </cell>
          <cell r="H15">
            <v>2.1680999999999999</v>
          </cell>
          <cell r="I15">
            <v>3.3281000000000001</v>
          </cell>
          <cell r="J15">
            <v>4.4455</v>
          </cell>
          <cell r="K15">
            <v>5.6032000000000002</v>
          </cell>
          <cell r="L15">
            <v>6.9484000000000004</v>
          </cell>
          <cell r="M15">
            <v>8.6824999999999992</v>
          </cell>
        </row>
        <row r="16">
          <cell r="F16">
            <v>1.2999999999999999E-3</v>
          </cell>
          <cell r="G16">
            <v>2.9999999999999997E-4</v>
          </cell>
          <cell r="H16">
            <v>5.0000000000000001E-4</v>
          </cell>
          <cell r="I16">
            <v>8.9999999999999998E-4</v>
          </cell>
          <cell r="J16">
            <v>1.1999999999999999E-3</v>
          </cell>
          <cell r="K16">
            <v>1.6000000000000001E-3</v>
          </cell>
          <cell r="L16">
            <v>1.6999999999999999E-3</v>
          </cell>
          <cell r="M16">
            <v>1.5E-3</v>
          </cell>
        </row>
        <row r="17">
          <cell r="F17">
            <v>0</v>
          </cell>
          <cell r="G17">
            <v>1.4E-3</v>
          </cell>
          <cell r="H17">
            <v>3.3999999999999998E-3</v>
          </cell>
          <cell r="I17">
            <v>5.7000000000000002E-3</v>
          </cell>
          <cell r="J17">
            <v>7.4000000000000003E-3</v>
          </cell>
          <cell r="K17">
            <v>0.01</v>
          </cell>
          <cell r="L17">
            <v>1.2999999999999999E-2</v>
          </cell>
          <cell r="M17">
            <v>1.66E-2</v>
          </cell>
        </row>
        <row r="18">
          <cell r="F18">
            <v>0</v>
          </cell>
          <cell r="G18">
            <v>4.1999999999999997E-3</v>
          </cell>
          <cell r="H18">
            <v>8.8000000000000005E-3</v>
          </cell>
          <cell r="I18">
            <v>1.3599999999999999E-2</v>
          </cell>
          <cell r="J18">
            <v>1.83E-2</v>
          </cell>
          <cell r="K18">
            <v>2.3099999999999999E-2</v>
          </cell>
          <cell r="L18">
            <v>2.7900000000000001E-2</v>
          </cell>
          <cell r="M18">
            <v>3.27E-2</v>
          </cell>
        </row>
        <row r="19">
          <cell r="F19">
            <v>1.6799999999999999E-2</v>
          </cell>
          <cell r="G19">
            <v>5.5E-2</v>
          </cell>
          <cell r="H19">
            <v>0.1108</v>
          </cell>
          <cell r="I19">
            <v>0.1734</v>
          </cell>
          <cell r="J19">
            <v>0.23810000000000001</v>
          </cell>
          <cell r="K19">
            <v>0.3145</v>
          </cell>
          <cell r="L19">
            <v>0.41210000000000002</v>
          </cell>
          <cell r="M19">
            <v>0.53259999999999996</v>
          </cell>
        </row>
        <row r="20">
          <cell r="F20">
            <v>0</v>
          </cell>
          <cell r="G20">
            <v>2.4799999999999999E-2</v>
          </cell>
          <cell r="H20">
            <v>5.1999999999999998E-2</v>
          </cell>
          <cell r="I20">
            <v>8.8599999999999998E-2</v>
          </cell>
          <cell r="J20">
            <v>0.1229</v>
          </cell>
          <cell r="K20">
            <v>0.14849999999999999</v>
          </cell>
          <cell r="L20">
            <v>0.17449999999999999</v>
          </cell>
          <cell r="M20">
            <v>0.20499999999999999</v>
          </cell>
        </row>
        <row r="21">
          <cell r="F21">
            <v>0</v>
          </cell>
          <cell r="G21">
            <v>1.6999999999999999E-3</v>
          </cell>
          <cell r="H21">
            <v>2.7000000000000001E-3</v>
          </cell>
          <cell r="I21">
            <v>9.7999999999999997E-3</v>
          </cell>
          <cell r="J21">
            <v>2.92E-2</v>
          </cell>
          <cell r="K21">
            <v>4.0500000000000001E-2</v>
          </cell>
          <cell r="L21">
            <v>4.9799999999999997E-2</v>
          </cell>
          <cell r="M21">
            <v>4.48E-2</v>
          </cell>
        </row>
        <row r="22">
          <cell r="F22">
            <v>8.6999999999999994E-3</v>
          </cell>
          <cell r="G22">
            <v>0.1061</v>
          </cell>
          <cell r="H22">
            <v>0.25719999999999998</v>
          </cell>
          <cell r="I22">
            <v>0.443</v>
          </cell>
          <cell r="J22">
            <v>0.61919999999999997</v>
          </cell>
          <cell r="K22">
            <v>0.86309999999999998</v>
          </cell>
          <cell r="L22">
            <v>1.0277000000000001</v>
          </cell>
          <cell r="M22">
            <v>1.1913</v>
          </cell>
        </row>
        <row r="23">
          <cell r="F23">
            <v>0</v>
          </cell>
          <cell r="G23">
            <v>0</v>
          </cell>
          <cell r="H23">
            <v>0</v>
          </cell>
          <cell r="I23">
            <v>0</v>
          </cell>
          <cell r="J23">
            <v>0</v>
          </cell>
          <cell r="K23">
            <v>0</v>
          </cell>
          <cell r="L23">
            <v>0</v>
          </cell>
          <cell r="M23">
            <v>0</v>
          </cell>
        </row>
        <row r="24">
          <cell r="F24">
            <v>0</v>
          </cell>
          <cell r="G24">
            <v>8.0000000000000004E-4</v>
          </cell>
          <cell r="H24">
            <v>2E-3</v>
          </cell>
          <cell r="I24">
            <v>3.3E-3</v>
          </cell>
          <cell r="J24">
            <v>4.3E-3</v>
          </cell>
          <cell r="K24">
            <v>5.7000000000000002E-3</v>
          </cell>
          <cell r="L24">
            <v>7.1000000000000004E-3</v>
          </cell>
          <cell r="M24">
            <v>8.6999999999999994E-3</v>
          </cell>
        </row>
        <row r="25">
          <cell r="F25">
            <v>0</v>
          </cell>
          <cell r="G25">
            <v>1.4E-3</v>
          </cell>
          <cell r="H25">
            <v>2.8999999999999998E-3</v>
          </cell>
          <cell r="I25">
            <v>4.4999999999999997E-3</v>
          </cell>
          <cell r="J25">
            <v>5.3E-3</v>
          </cell>
          <cell r="K25">
            <v>6.0000000000000001E-3</v>
          </cell>
          <cell r="L25">
            <v>6.7999999999999996E-3</v>
          </cell>
          <cell r="M25">
            <v>7.6E-3</v>
          </cell>
        </row>
        <row r="26">
          <cell r="F26">
            <v>3.0000000000000001E-3</v>
          </cell>
          <cell r="G26">
            <v>9.7000000000000003E-3</v>
          </cell>
          <cell r="H26">
            <v>1.78E-2</v>
          </cell>
          <cell r="I26">
            <v>2.9100000000000001E-2</v>
          </cell>
          <cell r="J26">
            <v>4.0399999999999998E-2</v>
          </cell>
          <cell r="K26">
            <v>5.3499999999999999E-2</v>
          </cell>
          <cell r="L26">
            <v>6.1699999999999998E-2</v>
          </cell>
          <cell r="M26">
            <v>7.1599999999999997E-2</v>
          </cell>
        </row>
        <row r="27">
          <cell r="F27">
            <v>0</v>
          </cell>
          <cell r="G27">
            <v>2.0400000000000001E-2</v>
          </cell>
          <cell r="H27">
            <v>3.78E-2</v>
          </cell>
          <cell r="I27">
            <v>5.5100000000000003E-2</v>
          </cell>
          <cell r="J27">
            <v>6.8900000000000003E-2</v>
          </cell>
          <cell r="K27">
            <v>8.09E-2</v>
          </cell>
          <cell r="L27">
            <v>9.1999999999999998E-2</v>
          </cell>
          <cell r="M27">
            <v>0.1022</v>
          </cell>
        </row>
        <row r="28">
          <cell r="F28">
            <v>4.5999999999999999E-3</v>
          </cell>
          <cell r="G28">
            <v>1.0500000000000001E-2</v>
          </cell>
          <cell r="H28">
            <v>2.35E-2</v>
          </cell>
          <cell r="I28">
            <v>3.1899999999999998E-2</v>
          </cell>
          <cell r="J28">
            <v>4.3999999999999997E-2</v>
          </cell>
          <cell r="K28">
            <v>6.0600000000000001E-2</v>
          </cell>
          <cell r="L28">
            <v>6.6100000000000006E-2</v>
          </cell>
          <cell r="M28">
            <v>8.0299999999999996E-2</v>
          </cell>
        </row>
        <row r="29">
          <cell r="F29">
            <v>7.7999999999999996E-3</v>
          </cell>
          <cell r="G29">
            <v>3.7900000000000003E-2</v>
          </cell>
          <cell r="H29">
            <v>8.9899999999999994E-2</v>
          </cell>
          <cell r="I29">
            <v>0.16539999999999999</v>
          </cell>
          <cell r="J29">
            <v>0.25600000000000001</v>
          </cell>
          <cell r="K29">
            <v>0.3735</v>
          </cell>
          <cell r="L29">
            <v>0.4819</v>
          </cell>
          <cell r="M29">
            <v>0.61370000000000002</v>
          </cell>
        </row>
        <row r="30">
          <cell r="F30">
            <v>2.9999999999999997E-4</v>
          </cell>
          <cell r="G30">
            <v>1E-4</v>
          </cell>
          <cell r="H30">
            <v>5.9999999999999995E-4</v>
          </cell>
          <cell r="I30">
            <v>1.4E-3</v>
          </cell>
          <cell r="J30">
            <v>2.8999999999999998E-3</v>
          </cell>
          <cell r="K30">
            <v>5.0000000000000001E-3</v>
          </cell>
          <cell r="L30">
            <v>7.7999999999999996E-3</v>
          </cell>
          <cell r="M30">
            <v>1.1599999999999999E-2</v>
          </cell>
        </row>
        <row r="31">
          <cell r="F31">
            <v>0</v>
          </cell>
          <cell r="G31">
            <v>1E-4</v>
          </cell>
          <cell r="H31">
            <v>2.9999999999999997E-4</v>
          </cell>
          <cell r="I31">
            <v>5.0000000000000001E-4</v>
          </cell>
          <cell r="J31">
            <v>1.1000000000000001E-3</v>
          </cell>
          <cell r="K31">
            <v>1.8E-3</v>
          </cell>
          <cell r="L31">
            <v>2.5999999999999999E-3</v>
          </cell>
          <cell r="M31">
            <v>3.5000000000000001E-3</v>
          </cell>
        </row>
        <row r="32">
          <cell r="F32">
            <v>0</v>
          </cell>
          <cell r="G32">
            <v>5.9999999999999995E-4</v>
          </cell>
          <cell r="H32">
            <v>1.5E-3</v>
          </cell>
          <cell r="I32">
            <v>2.3999999999999998E-3</v>
          </cell>
          <cell r="J32">
            <v>3.8999999999999998E-3</v>
          </cell>
          <cell r="K32">
            <v>5.4999999999999997E-3</v>
          </cell>
          <cell r="L32">
            <v>7.0000000000000001E-3</v>
          </cell>
          <cell r="M32">
            <v>8.3999999999999995E-3</v>
          </cell>
        </row>
        <row r="33">
          <cell r="F33">
            <v>3.0700000000000002E-2</v>
          </cell>
          <cell r="G33">
            <v>5.96E-2</v>
          </cell>
          <cell r="H33">
            <v>8.5900000000000004E-2</v>
          </cell>
          <cell r="I33">
            <v>0.109</v>
          </cell>
          <cell r="J33">
            <v>0.1283</v>
          </cell>
          <cell r="K33">
            <v>0.14899999999999999</v>
          </cell>
          <cell r="L33">
            <v>0.17280000000000001</v>
          </cell>
          <cell r="M33">
            <v>0.1918</v>
          </cell>
        </row>
        <row r="34">
          <cell r="F34">
            <v>0</v>
          </cell>
          <cell r="G34">
            <v>1.3100000000000001E-2</v>
          </cell>
          <cell r="H34">
            <v>2.9100000000000001E-2</v>
          </cell>
          <cell r="I34">
            <v>3.5999999999999997E-2</v>
          </cell>
          <cell r="J34">
            <v>4.8300000000000003E-2</v>
          </cell>
          <cell r="K34">
            <v>6.08E-2</v>
          </cell>
          <cell r="L34">
            <v>7.3800000000000004E-2</v>
          </cell>
          <cell r="M34">
            <v>8.7300000000000003E-2</v>
          </cell>
        </row>
        <row r="35">
          <cell r="F35">
            <v>3.2000000000000002E-3</v>
          </cell>
          <cell r="G35">
            <v>8.8000000000000005E-3</v>
          </cell>
          <cell r="H35">
            <v>8.0999999999999996E-3</v>
          </cell>
          <cell r="I35">
            <v>1.8100000000000002E-2</v>
          </cell>
          <cell r="J35">
            <v>3.2399999999999998E-2</v>
          </cell>
          <cell r="K35">
            <v>2.52E-2</v>
          </cell>
          <cell r="L35">
            <v>2.2499999999999999E-2</v>
          </cell>
          <cell r="M35">
            <v>2.3599999999999999E-2</v>
          </cell>
        </row>
        <row r="36">
          <cell r="F36">
            <v>6.4999999999999997E-3</v>
          </cell>
          <cell r="G36">
            <v>1.66E-2</v>
          </cell>
          <cell r="H36">
            <v>2.9499999999999998E-2</v>
          </cell>
          <cell r="I36">
            <v>3.2000000000000001E-2</v>
          </cell>
          <cell r="J36">
            <v>3.9899999999999998E-2</v>
          </cell>
          <cell r="K36">
            <v>4.4999999999999998E-2</v>
          </cell>
          <cell r="L36">
            <v>4.6100000000000002E-2</v>
          </cell>
          <cell r="M36">
            <v>4.6199999999999998E-2</v>
          </cell>
        </row>
        <row r="37">
          <cell r="F37">
            <v>2.0000000000000001E-4</v>
          </cell>
          <cell r="G37">
            <v>2.9999999999999997E-4</v>
          </cell>
          <cell r="H37">
            <v>5.9999999999999995E-4</v>
          </cell>
          <cell r="I37">
            <v>8.9999999999999998E-4</v>
          </cell>
          <cell r="J37">
            <v>6.9999999999999999E-4</v>
          </cell>
          <cell r="K37">
            <v>5.0000000000000001E-4</v>
          </cell>
          <cell r="L37">
            <v>4.0000000000000002E-4</v>
          </cell>
          <cell r="M37">
            <v>2.0000000000000001E-4</v>
          </cell>
        </row>
        <row r="38">
          <cell r="F38">
            <v>0</v>
          </cell>
          <cell r="G38">
            <v>0</v>
          </cell>
          <cell r="H38">
            <v>1E-4</v>
          </cell>
          <cell r="I38">
            <v>2.0000000000000001E-4</v>
          </cell>
          <cell r="J38">
            <v>2.9999999999999997E-4</v>
          </cell>
          <cell r="K38">
            <v>4.0000000000000002E-4</v>
          </cell>
          <cell r="L38">
            <v>5.9999999999999995E-4</v>
          </cell>
          <cell r="M38">
            <v>6.9999999999999999E-4</v>
          </cell>
        </row>
        <row r="39">
          <cell r="F39">
            <v>0</v>
          </cell>
          <cell r="G39">
            <v>2.9999999999999997E-4</v>
          </cell>
          <cell r="H39">
            <v>6.9999999999999999E-4</v>
          </cell>
          <cell r="I39">
            <v>1.1000000000000001E-3</v>
          </cell>
          <cell r="J39">
            <v>2.0999999999999999E-3</v>
          </cell>
          <cell r="K39">
            <v>3.0999999999999999E-3</v>
          </cell>
          <cell r="L39">
            <v>4.1000000000000003E-3</v>
          </cell>
          <cell r="M39">
            <v>5.0000000000000001E-3</v>
          </cell>
        </row>
        <row r="40">
          <cell r="F40">
            <v>2.0000000000000001E-4</v>
          </cell>
          <cell r="G40">
            <v>6.9999999999999999E-4</v>
          </cell>
          <cell r="H40">
            <v>2.5999999999999999E-3</v>
          </cell>
          <cell r="I40">
            <v>9.7999999999999997E-3</v>
          </cell>
          <cell r="J40">
            <v>2.0799999999999999E-2</v>
          </cell>
          <cell r="K40">
            <v>2.2700000000000001E-2</v>
          </cell>
          <cell r="L40">
            <v>2.3099999999999999E-2</v>
          </cell>
          <cell r="M40">
            <v>2.3E-2</v>
          </cell>
        </row>
        <row r="41">
          <cell r="F41">
            <v>0</v>
          </cell>
          <cell r="G41">
            <v>8.0000000000000004E-4</v>
          </cell>
          <cell r="H41">
            <v>1.0999999999999999E-2</v>
          </cell>
          <cell r="I41">
            <v>1.4500000000000001E-2</v>
          </cell>
          <cell r="J41">
            <v>2.24E-2</v>
          </cell>
          <cell r="K41">
            <v>2.6100000000000002E-2</v>
          </cell>
          <cell r="L41">
            <v>2.9700000000000001E-2</v>
          </cell>
          <cell r="M41">
            <v>3.3099999999999997E-2</v>
          </cell>
        </row>
        <row r="42">
          <cell r="F42">
            <v>1.1000000000000001E-3</v>
          </cell>
          <cell r="G42">
            <v>0</v>
          </cell>
          <cell r="H42">
            <v>7.0000000000000001E-3</v>
          </cell>
          <cell r="I42">
            <v>8.9999999999999993E-3</v>
          </cell>
          <cell r="J42">
            <v>1.4999999999999999E-2</v>
          </cell>
          <cell r="K42">
            <v>1.6899999999999998E-2</v>
          </cell>
          <cell r="L42">
            <v>1.78E-2</v>
          </cell>
          <cell r="M42">
            <v>1.8100000000000002E-2</v>
          </cell>
        </row>
        <row r="43">
          <cell r="F43">
            <v>2.5999999999999999E-3</v>
          </cell>
          <cell r="G43">
            <v>0</v>
          </cell>
          <cell r="H43">
            <v>6.8999999999999999E-3</v>
          </cell>
          <cell r="I43">
            <v>1.2200000000000001E-2</v>
          </cell>
          <cell r="J43">
            <v>3.0700000000000002E-2</v>
          </cell>
          <cell r="K43">
            <v>4.3700000000000003E-2</v>
          </cell>
          <cell r="L43">
            <v>7.46E-2</v>
          </cell>
          <cell r="M43">
            <v>9.7600000000000006E-2</v>
          </cell>
        </row>
        <row r="44">
          <cell r="F44">
            <v>8.0999999999999996E-3</v>
          </cell>
          <cell r="G44">
            <v>2.8999999999999998E-3</v>
          </cell>
          <cell r="H44">
            <v>1.41E-2</v>
          </cell>
          <cell r="I44">
            <v>2.3599999999999999E-2</v>
          </cell>
          <cell r="J44">
            <v>2.7300000000000001E-2</v>
          </cell>
          <cell r="K44">
            <v>2.63E-2</v>
          </cell>
          <cell r="L44">
            <v>2.5399999999999999E-2</v>
          </cell>
          <cell r="M44">
            <v>2.4299999999999999E-2</v>
          </cell>
        </row>
        <row r="45">
          <cell r="F45">
            <v>4.0000000000000002E-4</v>
          </cell>
          <cell r="G45">
            <v>1.72E-2</v>
          </cell>
          <cell r="H45">
            <v>3.8399999999999997E-2</v>
          </cell>
          <cell r="I45">
            <v>6.3399999999999998E-2</v>
          </cell>
          <cell r="J45">
            <v>6.5799999999999997E-2</v>
          </cell>
          <cell r="K45">
            <v>6.6100000000000006E-2</v>
          </cell>
          <cell r="L45">
            <v>6.1800000000000001E-2</v>
          </cell>
          <cell r="M45">
            <v>4.9700000000000001E-2</v>
          </cell>
        </row>
        <row r="46">
          <cell r="F46">
            <v>0</v>
          </cell>
          <cell r="G46">
            <v>4.2099999999999999E-2</v>
          </cell>
          <cell r="H46">
            <v>0.09</v>
          </cell>
          <cell r="I46">
            <v>0.1376</v>
          </cell>
          <cell r="J46">
            <v>0.14330000000000001</v>
          </cell>
          <cell r="K46">
            <v>0.151</v>
          </cell>
          <cell r="L46">
            <v>0.155</v>
          </cell>
          <cell r="M46">
            <v>0.1658</v>
          </cell>
        </row>
        <row r="47">
          <cell r="F47">
            <v>5.0200000000000002E-2</v>
          </cell>
          <cell r="G47">
            <v>0.1656</v>
          </cell>
          <cell r="H47">
            <v>0.33360000000000001</v>
          </cell>
          <cell r="I47">
            <v>0.51839999999999997</v>
          </cell>
          <cell r="J47">
            <v>0.69240000000000002</v>
          </cell>
          <cell r="K47">
            <v>0.86229999999999996</v>
          </cell>
          <cell r="L47">
            <v>1.0399</v>
          </cell>
          <cell r="M47">
            <v>1.2110000000000001</v>
          </cell>
        </row>
        <row r="48">
          <cell r="F48">
            <v>0</v>
          </cell>
          <cell r="G48">
            <v>9.1200000000000003E-2</v>
          </cell>
          <cell r="H48">
            <v>0.21490000000000001</v>
          </cell>
          <cell r="I48">
            <v>0.37659999999999999</v>
          </cell>
          <cell r="J48">
            <v>0.50560000000000005</v>
          </cell>
          <cell r="K48">
            <v>0.65890000000000004</v>
          </cell>
          <cell r="L48">
            <v>0.82799999999999996</v>
          </cell>
          <cell r="M48">
            <v>1.0103</v>
          </cell>
        </row>
        <row r="49">
          <cell r="F49">
            <v>7.1000000000000004E-3</v>
          </cell>
          <cell r="G49">
            <v>0</v>
          </cell>
          <cell r="H49">
            <v>5.7000000000000002E-3</v>
          </cell>
          <cell r="I49">
            <v>3.3099999999999997E-2</v>
          </cell>
          <cell r="J49">
            <v>8.77E-2</v>
          </cell>
          <cell r="K49">
            <v>0.1361</v>
          </cell>
          <cell r="L49">
            <v>0.1857</v>
          </cell>
          <cell r="M49">
            <v>0.2737</v>
          </cell>
        </row>
        <row r="50">
          <cell r="F50">
            <v>0</v>
          </cell>
          <cell r="G50">
            <v>0.40970000000000001</v>
          </cell>
          <cell r="H50">
            <v>0.72750000000000004</v>
          </cell>
          <cell r="I50">
            <v>1.7091000000000001</v>
          </cell>
          <cell r="J50">
            <v>2.9899</v>
          </cell>
          <cell r="K50">
            <v>3.9220000000000002</v>
          </cell>
          <cell r="L50">
            <v>3.8184999999999998</v>
          </cell>
          <cell r="M50">
            <v>3.0425</v>
          </cell>
        </row>
        <row r="51">
          <cell r="F51">
            <v>1.06E-2</v>
          </cell>
          <cell r="G51">
            <v>7.7999999999999996E-3</v>
          </cell>
          <cell r="H51">
            <v>6.7000000000000002E-3</v>
          </cell>
          <cell r="I51">
            <v>4.8999999999999998E-3</v>
          </cell>
          <cell r="J51">
            <v>1.2999999999999999E-3</v>
          </cell>
          <cell r="K51">
            <v>0</v>
          </cell>
          <cell r="L51">
            <v>0</v>
          </cell>
          <cell r="M51">
            <v>0</v>
          </cell>
        </row>
        <row r="52">
          <cell r="F52">
            <v>0</v>
          </cell>
          <cell r="G52">
            <v>1.6000000000000001E-3</v>
          </cell>
          <cell r="H52">
            <v>3.8E-3</v>
          </cell>
          <cell r="I52">
            <v>6.4000000000000003E-3</v>
          </cell>
          <cell r="J52">
            <v>1.01E-2</v>
          </cell>
          <cell r="K52">
            <v>1.44E-2</v>
          </cell>
          <cell r="L52">
            <v>1.8800000000000001E-2</v>
          </cell>
          <cell r="M52">
            <v>2.2599999999999999E-2</v>
          </cell>
        </row>
        <row r="53">
          <cell r="F53">
            <v>0</v>
          </cell>
          <cell r="G53">
            <v>2.1000000000000001E-2</v>
          </cell>
          <cell r="H53">
            <v>4.4900000000000002E-2</v>
          </cell>
          <cell r="I53">
            <v>6.9400000000000003E-2</v>
          </cell>
          <cell r="J53">
            <v>8.5099999999999995E-2</v>
          </cell>
          <cell r="K53">
            <v>0.10100000000000001</v>
          </cell>
          <cell r="L53">
            <v>0.115</v>
          </cell>
          <cell r="M53">
            <v>0.12909999999999999</v>
          </cell>
        </row>
        <row r="54">
          <cell r="F54">
            <v>1.47E-2</v>
          </cell>
          <cell r="G54">
            <v>4.8800000000000003E-2</v>
          </cell>
          <cell r="H54">
            <v>9.2899999999999996E-2</v>
          </cell>
          <cell r="I54">
            <v>0.14349999999999999</v>
          </cell>
          <cell r="J54">
            <v>0.189</v>
          </cell>
          <cell r="K54">
            <v>0.2172</v>
          </cell>
          <cell r="L54">
            <v>0.21920000000000001</v>
          </cell>
          <cell r="M54">
            <v>0.24399999999999999</v>
          </cell>
        </row>
        <row r="55">
          <cell r="F55">
            <v>0</v>
          </cell>
          <cell r="G55">
            <v>1.8200000000000001E-2</v>
          </cell>
          <cell r="H55">
            <v>7.8E-2</v>
          </cell>
          <cell r="I55">
            <v>0.15890000000000001</v>
          </cell>
          <cell r="J55">
            <v>0.25340000000000001</v>
          </cell>
          <cell r="K55">
            <v>0.32369999999999999</v>
          </cell>
          <cell r="L55">
            <v>0.39889999999999998</v>
          </cell>
          <cell r="M55">
            <v>0.48110000000000003</v>
          </cell>
        </row>
        <row r="56">
          <cell r="F56">
            <v>1.23E-2</v>
          </cell>
          <cell r="G56">
            <v>3.2899999999999999E-2</v>
          </cell>
          <cell r="H56">
            <v>6.6400000000000001E-2</v>
          </cell>
          <cell r="I56">
            <v>0.108</v>
          </cell>
          <cell r="J56">
            <v>0.13930000000000001</v>
          </cell>
          <cell r="K56">
            <v>0.1762</v>
          </cell>
          <cell r="L56">
            <v>0.2359</v>
          </cell>
          <cell r="M56">
            <v>0.31640000000000001</v>
          </cell>
        </row>
        <row r="57">
          <cell r="F57">
            <v>7.1800000000000003E-2</v>
          </cell>
          <cell r="G57">
            <v>0.55500000000000005</v>
          </cell>
          <cell r="H57">
            <v>1.0993999999999999</v>
          </cell>
          <cell r="I57">
            <v>1.5250999999999999</v>
          </cell>
          <cell r="J57">
            <v>2.0426000000000002</v>
          </cell>
          <cell r="K57">
            <v>2.6276000000000002</v>
          </cell>
          <cell r="L57">
            <v>3.4272999999999998</v>
          </cell>
          <cell r="M57">
            <v>4.5012999999999996</v>
          </cell>
        </row>
        <row r="58">
          <cell r="F58">
            <v>1.1999999999999999E-3</v>
          </cell>
          <cell r="G58">
            <v>0</v>
          </cell>
          <cell r="H58">
            <v>0</v>
          </cell>
          <cell r="I58">
            <v>0</v>
          </cell>
          <cell r="J58">
            <v>0</v>
          </cell>
          <cell r="K58">
            <v>0</v>
          </cell>
          <cell r="L58">
            <v>0</v>
          </cell>
          <cell r="M58">
            <v>0</v>
          </cell>
        </row>
        <row r="59">
          <cell r="F59">
            <v>0</v>
          </cell>
          <cell r="G59">
            <v>2.3E-3</v>
          </cell>
          <cell r="H59">
            <v>5.1999999999999998E-3</v>
          </cell>
          <cell r="I59">
            <v>8.6E-3</v>
          </cell>
          <cell r="J59">
            <v>8.8000000000000005E-3</v>
          </cell>
          <cell r="K59">
            <v>8.5000000000000006E-3</v>
          </cell>
          <cell r="L59">
            <v>7.6E-3</v>
          </cell>
          <cell r="M59">
            <v>5.7000000000000002E-3</v>
          </cell>
        </row>
        <row r="60">
          <cell r="F60">
            <v>0</v>
          </cell>
          <cell r="G60">
            <v>4.4999999999999997E-3</v>
          </cell>
          <cell r="H60">
            <v>9.5999999999999992E-3</v>
          </cell>
          <cell r="I60">
            <v>1.4999999999999999E-2</v>
          </cell>
          <cell r="J60">
            <v>2.4400000000000002E-2</v>
          </cell>
          <cell r="K60">
            <v>3.4700000000000002E-2</v>
          </cell>
          <cell r="L60">
            <v>4.58E-2</v>
          </cell>
          <cell r="M60">
            <v>5.8099999999999999E-2</v>
          </cell>
        </row>
        <row r="61">
          <cell r="F61">
            <v>2.8400000000000002E-2</v>
          </cell>
          <cell r="G61">
            <v>6.2899999999999998E-2</v>
          </cell>
          <cell r="H61">
            <v>0.1169</v>
          </cell>
          <cell r="I61">
            <v>0.183</v>
          </cell>
          <cell r="J61">
            <v>0.29210000000000003</v>
          </cell>
          <cell r="K61">
            <v>0.43809999999999999</v>
          </cell>
          <cell r="L61">
            <v>0.63519999999999999</v>
          </cell>
          <cell r="M61">
            <v>0.8548</v>
          </cell>
        </row>
        <row r="62">
          <cell r="F62">
            <v>0</v>
          </cell>
          <cell r="G62">
            <v>5.9299999999999999E-2</v>
          </cell>
          <cell r="H62">
            <v>0.1615</v>
          </cell>
          <cell r="I62">
            <v>0.2676</v>
          </cell>
          <cell r="J62">
            <v>0.34089999999999998</v>
          </cell>
          <cell r="K62">
            <v>0.41699999999999998</v>
          </cell>
          <cell r="L62">
            <v>0.50009999999999999</v>
          </cell>
          <cell r="M62">
            <v>0.58740000000000003</v>
          </cell>
        </row>
        <row r="63">
          <cell r="F63">
            <v>0</v>
          </cell>
          <cell r="G63">
            <v>0</v>
          </cell>
          <cell r="H63">
            <v>0</v>
          </cell>
          <cell r="I63">
            <v>4.8999999999999998E-3</v>
          </cell>
          <cell r="J63">
            <v>2.5899999999999999E-2</v>
          </cell>
          <cell r="K63">
            <v>5.7200000000000001E-2</v>
          </cell>
          <cell r="L63">
            <v>5.5899999999999998E-2</v>
          </cell>
          <cell r="M63">
            <v>5.5E-2</v>
          </cell>
        </row>
        <row r="64">
          <cell r="F64">
            <v>1.4500000000000001E-2</v>
          </cell>
          <cell r="G64">
            <v>0.1244</v>
          </cell>
          <cell r="H64">
            <v>0.47</v>
          </cell>
          <cell r="I64">
            <v>0.8236</v>
          </cell>
          <cell r="J64">
            <v>1.2718</v>
          </cell>
          <cell r="K64">
            <v>1.5948</v>
          </cell>
          <cell r="L64">
            <v>1.792</v>
          </cell>
          <cell r="M64">
            <v>1.8686</v>
          </cell>
        </row>
        <row r="65">
          <cell r="F65">
            <v>6.9999999999999999E-4</v>
          </cell>
          <cell r="G65">
            <v>0</v>
          </cell>
          <cell r="H65">
            <v>0</v>
          </cell>
          <cell r="I65">
            <v>0</v>
          </cell>
          <cell r="J65">
            <v>0</v>
          </cell>
          <cell r="K65">
            <v>0</v>
          </cell>
          <cell r="L65">
            <v>0</v>
          </cell>
          <cell r="M65">
            <v>0</v>
          </cell>
        </row>
        <row r="66">
          <cell r="F66">
            <v>0</v>
          </cell>
          <cell r="G66">
            <v>1.2999999999999999E-3</v>
          </cell>
          <cell r="H66">
            <v>3.0999999999999999E-3</v>
          </cell>
          <cell r="I66">
            <v>5.4999999999999997E-3</v>
          </cell>
          <cell r="J66">
            <v>6.6E-3</v>
          </cell>
          <cell r="K66">
            <v>7.6E-3</v>
          </cell>
          <cell r="L66">
            <v>8.5000000000000006E-3</v>
          </cell>
          <cell r="M66">
            <v>8.6999999999999994E-3</v>
          </cell>
        </row>
        <row r="67">
          <cell r="F67">
            <v>0</v>
          </cell>
          <cell r="G67">
            <v>3.3999999999999998E-3</v>
          </cell>
          <cell r="H67">
            <v>7.4999999999999997E-3</v>
          </cell>
          <cell r="I67">
            <v>1.23E-2</v>
          </cell>
          <cell r="J67">
            <v>1.9E-2</v>
          </cell>
          <cell r="K67">
            <v>2.6499999999999999E-2</v>
          </cell>
          <cell r="L67">
            <v>3.4799999999999998E-2</v>
          </cell>
          <cell r="M67">
            <v>4.4400000000000002E-2</v>
          </cell>
        </row>
        <row r="68">
          <cell r="F68">
            <v>1.1999999999999999E-3</v>
          </cell>
          <cell r="G68">
            <v>6.1999999999999998E-3</v>
          </cell>
          <cell r="H68">
            <v>1.5699999999999999E-2</v>
          </cell>
          <cell r="I68">
            <v>3.5799999999999998E-2</v>
          </cell>
          <cell r="J68">
            <v>6.0600000000000001E-2</v>
          </cell>
          <cell r="K68">
            <v>0.1004</v>
          </cell>
          <cell r="L68">
            <v>0.12570000000000001</v>
          </cell>
          <cell r="M68">
            <v>0.1482</v>
          </cell>
        </row>
        <row r="69">
          <cell r="F69">
            <v>0</v>
          </cell>
          <cell r="G69">
            <v>5.6800000000000003E-2</v>
          </cell>
          <cell r="H69">
            <v>0.10539999999999999</v>
          </cell>
          <cell r="I69">
            <v>0.16700000000000001</v>
          </cell>
          <cell r="J69">
            <v>0.2374</v>
          </cell>
          <cell r="K69">
            <v>0.28789999999999999</v>
          </cell>
          <cell r="L69">
            <v>0.32690000000000002</v>
          </cell>
          <cell r="M69">
            <v>0.3609</v>
          </cell>
        </row>
        <row r="70">
          <cell r="F70">
            <v>0</v>
          </cell>
          <cell r="G70">
            <v>6.3E-3</v>
          </cell>
          <cell r="H70">
            <v>2.3300000000000001E-2</v>
          </cell>
          <cell r="I70">
            <v>3.1300000000000001E-2</v>
          </cell>
          <cell r="J70">
            <v>3.44E-2</v>
          </cell>
          <cell r="K70">
            <v>3.9300000000000002E-2</v>
          </cell>
          <cell r="L70">
            <v>5.0599999999999999E-2</v>
          </cell>
          <cell r="M70">
            <v>6.2E-2</v>
          </cell>
        </row>
        <row r="71">
          <cell r="F71">
            <v>5.4999999999999997E-3</v>
          </cell>
          <cell r="G71">
            <v>0.13450000000000001</v>
          </cell>
          <cell r="H71">
            <v>0.26690000000000003</v>
          </cell>
          <cell r="I71">
            <v>0.3785</v>
          </cell>
          <cell r="J71">
            <v>0.4834</v>
          </cell>
          <cell r="K71">
            <v>0.58189999999999997</v>
          </cell>
          <cell r="L71">
            <v>0.68430000000000002</v>
          </cell>
          <cell r="M71">
            <v>0.82840000000000003</v>
          </cell>
        </row>
        <row r="72">
          <cell r="F72">
            <v>0</v>
          </cell>
          <cell r="G72">
            <v>0</v>
          </cell>
          <cell r="H72">
            <v>0</v>
          </cell>
          <cell r="I72">
            <v>0</v>
          </cell>
          <cell r="J72">
            <v>0</v>
          </cell>
          <cell r="K72">
            <v>3.3999999999999998E-3</v>
          </cell>
          <cell r="L72">
            <v>7.7999999999999996E-3</v>
          </cell>
          <cell r="M72">
            <v>1.2E-2</v>
          </cell>
        </row>
        <row r="73">
          <cell r="F73">
            <v>0</v>
          </cell>
          <cell r="G73">
            <v>1.8E-3</v>
          </cell>
          <cell r="H73">
            <v>4.1000000000000003E-3</v>
          </cell>
          <cell r="I73">
            <v>7.1000000000000004E-3</v>
          </cell>
          <cell r="J73">
            <v>8.2000000000000007E-3</v>
          </cell>
          <cell r="K73">
            <v>9.5999999999999992E-3</v>
          </cell>
          <cell r="L73">
            <v>1.12E-2</v>
          </cell>
          <cell r="M73">
            <v>1.2500000000000001E-2</v>
          </cell>
        </row>
        <row r="74">
          <cell r="F74">
            <v>3.3E-3</v>
          </cell>
          <cell r="G74">
            <v>1.29E-2</v>
          </cell>
          <cell r="H74">
            <v>2.3099999999999999E-2</v>
          </cell>
          <cell r="I74">
            <v>3.3700000000000001E-2</v>
          </cell>
          <cell r="J74">
            <v>3.8399999999999997E-2</v>
          </cell>
          <cell r="K74">
            <v>4.19E-2</v>
          </cell>
          <cell r="L74">
            <v>4.4699999999999997E-2</v>
          </cell>
          <cell r="M74">
            <v>4.7199999999999999E-2</v>
          </cell>
        </row>
        <row r="75">
          <cell r="F75">
            <v>9.1999999999999998E-3</v>
          </cell>
          <cell r="G75">
            <v>2.46E-2</v>
          </cell>
          <cell r="H75">
            <v>4.5400000000000003E-2</v>
          </cell>
          <cell r="I75">
            <v>5.5300000000000002E-2</v>
          </cell>
          <cell r="J75">
            <v>9.2399999999999996E-2</v>
          </cell>
          <cell r="K75">
            <v>8.0399999999999999E-2</v>
          </cell>
          <cell r="L75">
            <v>9.3899999999999997E-2</v>
          </cell>
          <cell r="M75">
            <v>0.10879999999999999</v>
          </cell>
        </row>
        <row r="76">
          <cell r="F76">
            <v>0</v>
          </cell>
          <cell r="G76">
            <v>3.9699999999999999E-2</v>
          </cell>
          <cell r="H76">
            <v>9.6199999999999994E-2</v>
          </cell>
          <cell r="I76">
            <v>0.15859999999999999</v>
          </cell>
          <cell r="J76">
            <v>0.2097</v>
          </cell>
          <cell r="K76">
            <v>0.255</v>
          </cell>
          <cell r="L76">
            <v>0.28910000000000002</v>
          </cell>
          <cell r="M76">
            <v>0.29870000000000002</v>
          </cell>
        </row>
        <row r="77">
          <cell r="F77">
            <v>1.29E-2</v>
          </cell>
          <cell r="G77">
            <v>2.4799999999999999E-2</v>
          </cell>
          <cell r="H77">
            <v>3.0800000000000001E-2</v>
          </cell>
          <cell r="I77">
            <v>9.1899999999999996E-2</v>
          </cell>
          <cell r="J77">
            <v>0.15379999999999999</v>
          </cell>
          <cell r="K77">
            <v>0.20269999999999999</v>
          </cell>
          <cell r="L77">
            <v>0.23330000000000001</v>
          </cell>
          <cell r="M77">
            <v>0.24149999999999999</v>
          </cell>
        </row>
        <row r="78">
          <cell r="F78">
            <v>8.0000000000000004E-4</v>
          </cell>
          <cell r="G78">
            <v>4.0599999999999997E-2</v>
          </cell>
          <cell r="H78">
            <v>0.1971</v>
          </cell>
          <cell r="I78">
            <v>0.30599999999999999</v>
          </cell>
          <cell r="J78">
            <v>0.45379999999999998</v>
          </cell>
          <cell r="K78">
            <v>0.48459999999999998</v>
          </cell>
          <cell r="L78">
            <v>0.50760000000000005</v>
          </cell>
          <cell r="M78">
            <v>0.46429999999999999</v>
          </cell>
        </row>
        <row r="79">
          <cell r="F79">
            <v>3.3E-3</v>
          </cell>
          <cell r="G79">
            <v>8.5000000000000006E-3</v>
          </cell>
          <cell r="H79">
            <v>1.2500000000000001E-2</v>
          </cell>
          <cell r="I79">
            <v>1.52E-2</v>
          </cell>
          <cell r="J79">
            <v>1.8200000000000001E-2</v>
          </cell>
          <cell r="K79">
            <v>2.1299999999999999E-2</v>
          </cell>
          <cell r="L79">
            <v>2.4400000000000002E-2</v>
          </cell>
          <cell r="M79">
            <v>2.75E-2</v>
          </cell>
        </row>
        <row r="80">
          <cell r="F80">
            <v>0</v>
          </cell>
          <cell r="G80">
            <v>1.1999999999999999E-3</v>
          </cell>
          <cell r="H80">
            <v>2.5999999999999999E-3</v>
          </cell>
          <cell r="I80">
            <v>4.3E-3</v>
          </cell>
          <cell r="J80">
            <v>5.4999999999999997E-3</v>
          </cell>
          <cell r="K80">
            <v>6.7000000000000002E-3</v>
          </cell>
          <cell r="L80">
            <v>8.0000000000000002E-3</v>
          </cell>
          <cell r="M80">
            <v>9.2999999999999992E-3</v>
          </cell>
        </row>
        <row r="81">
          <cell r="F81">
            <v>0</v>
          </cell>
          <cell r="G81">
            <v>1.1999999999999999E-3</v>
          </cell>
          <cell r="H81">
            <v>2.5000000000000001E-3</v>
          </cell>
          <cell r="I81">
            <v>3.8E-3</v>
          </cell>
          <cell r="J81">
            <v>6.3E-3</v>
          </cell>
          <cell r="K81">
            <v>8.6999999999999994E-3</v>
          </cell>
          <cell r="L81">
            <v>1.09E-2</v>
          </cell>
          <cell r="M81">
            <v>1.2999999999999999E-2</v>
          </cell>
        </row>
        <row r="82">
          <cell r="F82">
            <v>1.2999999999999999E-3</v>
          </cell>
          <cell r="G82">
            <v>4.1999999999999997E-3</v>
          </cell>
          <cell r="H82">
            <v>6.1000000000000004E-3</v>
          </cell>
          <cell r="I82">
            <v>1.3100000000000001E-2</v>
          </cell>
          <cell r="J82">
            <v>1.5599999999999999E-2</v>
          </cell>
          <cell r="K82">
            <v>1.5299999999999999E-2</v>
          </cell>
          <cell r="L82">
            <v>1.37E-2</v>
          </cell>
          <cell r="M82">
            <v>1.2500000000000001E-2</v>
          </cell>
        </row>
        <row r="83">
          <cell r="F83">
            <v>0</v>
          </cell>
          <cell r="G83">
            <v>1.21E-2</v>
          </cell>
          <cell r="H83">
            <v>2.2499999999999999E-2</v>
          </cell>
          <cell r="I83">
            <v>3.56E-2</v>
          </cell>
          <cell r="J83">
            <v>4.7199999999999999E-2</v>
          </cell>
          <cell r="K83">
            <v>5.7099999999999998E-2</v>
          </cell>
          <cell r="L83">
            <v>6.6199999999999995E-2</v>
          </cell>
          <cell r="M83">
            <v>7.2999999999999995E-2</v>
          </cell>
        </row>
        <row r="84">
          <cell r="F84">
            <v>1.17E-2</v>
          </cell>
          <cell r="G84">
            <v>3.0599999999999999E-2</v>
          </cell>
          <cell r="H84">
            <v>6.2899999999999998E-2</v>
          </cell>
          <cell r="I84">
            <v>5.7000000000000002E-2</v>
          </cell>
          <cell r="J84">
            <v>7.3499999999999996E-2</v>
          </cell>
          <cell r="K84">
            <v>9.3899999999999997E-2</v>
          </cell>
          <cell r="L84">
            <v>0.1154</v>
          </cell>
          <cell r="M84">
            <v>0.14180000000000001</v>
          </cell>
        </row>
        <row r="85">
          <cell r="F85">
            <v>3.2899999999999999E-2</v>
          </cell>
          <cell r="G85">
            <v>7.8299999999999995E-2</v>
          </cell>
          <cell r="H85">
            <v>3.6200000000000003E-2</v>
          </cell>
          <cell r="I85">
            <v>5.4800000000000001E-2</v>
          </cell>
          <cell r="J85">
            <v>5.67E-2</v>
          </cell>
          <cell r="K85">
            <v>4.6300000000000001E-2</v>
          </cell>
          <cell r="L85">
            <v>5.0099999999999999E-2</v>
          </cell>
          <cell r="M85">
            <v>7.2900000000000006E-2</v>
          </cell>
        </row>
        <row r="86">
          <cell r="F86">
            <v>2.9999999999999997E-4</v>
          </cell>
          <cell r="G86">
            <v>0</v>
          </cell>
          <cell r="H86">
            <v>0</v>
          </cell>
          <cell r="I86">
            <v>0</v>
          </cell>
          <cell r="J86">
            <v>1E-4</v>
          </cell>
          <cell r="K86">
            <v>2.0000000000000001E-4</v>
          </cell>
          <cell r="L86">
            <v>4.0000000000000002E-4</v>
          </cell>
          <cell r="M86">
            <v>5.0000000000000001E-4</v>
          </cell>
        </row>
        <row r="87">
          <cell r="F87">
            <v>0</v>
          </cell>
          <cell r="G87">
            <v>2.0000000000000001E-4</v>
          </cell>
          <cell r="H87">
            <v>5.9999999999999995E-4</v>
          </cell>
          <cell r="I87">
            <v>1.1000000000000001E-3</v>
          </cell>
          <cell r="J87">
            <v>1.6000000000000001E-3</v>
          </cell>
          <cell r="K87">
            <v>2E-3</v>
          </cell>
          <cell r="L87">
            <v>2.3999999999999998E-3</v>
          </cell>
          <cell r="M87">
            <v>2.7000000000000001E-3</v>
          </cell>
        </row>
        <row r="88">
          <cell r="F88">
            <v>0</v>
          </cell>
          <cell r="G88">
            <v>1.9E-3</v>
          </cell>
          <cell r="H88">
            <v>4.0000000000000001E-3</v>
          </cell>
          <cell r="I88">
            <v>6.0000000000000001E-3</v>
          </cell>
          <cell r="J88">
            <v>6.7999999999999996E-3</v>
          </cell>
          <cell r="K88">
            <v>7.3000000000000001E-3</v>
          </cell>
          <cell r="L88">
            <v>7.7000000000000002E-3</v>
          </cell>
          <cell r="M88">
            <v>7.9000000000000008E-3</v>
          </cell>
        </row>
        <row r="89">
          <cell r="F89">
            <v>9.1999999999999998E-3</v>
          </cell>
          <cell r="G89">
            <v>2.0199999999999999E-2</v>
          </cell>
          <cell r="H89">
            <v>3.15E-2</v>
          </cell>
          <cell r="I89">
            <v>4.8099999999999997E-2</v>
          </cell>
          <cell r="J89">
            <v>6.6299999999999998E-2</v>
          </cell>
          <cell r="K89">
            <v>8.3799999999999999E-2</v>
          </cell>
          <cell r="L89">
            <v>0.1045</v>
          </cell>
          <cell r="M89">
            <v>0.1147</v>
          </cell>
        </row>
        <row r="90">
          <cell r="F90">
            <v>0</v>
          </cell>
          <cell r="G90">
            <v>1.8E-3</v>
          </cell>
          <cell r="H90">
            <v>9.4000000000000004E-3</v>
          </cell>
          <cell r="I90">
            <v>1.95E-2</v>
          </cell>
          <cell r="J90">
            <v>2.41E-2</v>
          </cell>
          <cell r="K90">
            <v>2.81E-2</v>
          </cell>
          <cell r="L90">
            <v>3.27E-2</v>
          </cell>
          <cell r="M90">
            <v>3.9199999999999999E-2</v>
          </cell>
        </row>
        <row r="91">
          <cell r="F91">
            <v>8.9999999999999998E-4</v>
          </cell>
          <cell r="G91">
            <v>6.9999999999999999E-4</v>
          </cell>
          <cell r="H91">
            <v>5.0000000000000001E-4</v>
          </cell>
          <cell r="I91">
            <v>8.0000000000000002E-3</v>
          </cell>
          <cell r="J91">
            <v>1.78E-2</v>
          </cell>
          <cell r="K91">
            <v>2.0799999999999999E-2</v>
          </cell>
          <cell r="L91">
            <v>2.63E-2</v>
          </cell>
          <cell r="M91">
            <v>3.3000000000000002E-2</v>
          </cell>
        </row>
        <row r="92">
          <cell r="F92">
            <v>2.0999999999999999E-3</v>
          </cell>
          <cell r="G92">
            <v>1.21E-2</v>
          </cell>
          <cell r="H92">
            <v>1.2200000000000001E-2</v>
          </cell>
          <cell r="I92">
            <v>4.4600000000000001E-2</v>
          </cell>
          <cell r="J92">
            <v>7.2900000000000006E-2</v>
          </cell>
          <cell r="K92">
            <v>8.5199999999999998E-2</v>
          </cell>
          <cell r="L92">
            <v>8.7499999999999994E-2</v>
          </cell>
          <cell r="M92">
            <v>7.7600000000000002E-2</v>
          </cell>
        </row>
        <row r="93">
          <cell r="F93">
            <v>1E-4</v>
          </cell>
          <cell r="G93">
            <v>5.0000000000000001E-4</v>
          </cell>
          <cell r="H93">
            <v>1.1999999999999999E-3</v>
          </cell>
          <cell r="I93">
            <v>1.6000000000000001E-3</v>
          </cell>
          <cell r="J93">
            <v>1.1999999999999999E-3</v>
          </cell>
          <cell r="K93">
            <v>6.9999999999999999E-4</v>
          </cell>
          <cell r="L93">
            <v>2.9999999999999997E-4</v>
          </cell>
          <cell r="M93">
            <v>0</v>
          </cell>
        </row>
        <row r="94">
          <cell r="F94">
            <v>0</v>
          </cell>
          <cell r="G94">
            <v>0</v>
          </cell>
          <cell r="H94">
            <v>1E-4</v>
          </cell>
          <cell r="I94">
            <v>2.0000000000000001E-4</v>
          </cell>
          <cell r="J94">
            <v>4.0000000000000002E-4</v>
          </cell>
          <cell r="K94">
            <v>5.0000000000000001E-4</v>
          </cell>
          <cell r="L94">
            <v>5.9999999999999995E-4</v>
          </cell>
          <cell r="M94">
            <v>8.0000000000000004E-4</v>
          </cell>
        </row>
        <row r="95">
          <cell r="F95">
            <v>0</v>
          </cell>
          <cell r="G95">
            <v>0</v>
          </cell>
          <cell r="H95">
            <v>1E-4</v>
          </cell>
          <cell r="I95">
            <v>0</v>
          </cell>
          <cell r="J95">
            <v>6.9999999999999999E-4</v>
          </cell>
          <cell r="K95">
            <v>1.4E-3</v>
          </cell>
          <cell r="L95">
            <v>2.0999999999999999E-3</v>
          </cell>
          <cell r="M95">
            <v>2.8E-3</v>
          </cell>
        </row>
        <row r="96">
          <cell r="F96">
            <v>0</v>
          </cell>
          <cell r="G96">
            <v>0</v>
          </cell>
          <cell r="H96">
            <v>2.8E-3</v>
          </cell>
          <cell r="I96">
            <v>6.1000000000000004E-3</v>
          </cell>
          <cell r="J96">
            <v>1.14E-2</v>
          </cell>
          <cell r="K96">
            <v>1.44E-2</v>
          </cell>
          <cell r="L96">
            <v>1.4E-2</v>
          </cell>
          <cell r="M96">
            <v>1.4E-2</v>
          </cell>
        </row>
        <row r="97">
          <cell r="F97">
            <v>0</v>
          </cell>
          <cell r="G97">
            <v>6.4999999999999997E-3</v>
          </cell>
          <cell r="H97">
            <v>7.4999999999999997E-3</v>
          </cell>
          <cell r="I97">
            <v>8.9999999999999993E-3</v>
          </cell>
          <cell r="J97">
            <v>1.06E-2</v>
          </cell>
          <cell r="K97">
            <v>1.2200000000000001E-2</v>
          </cell>
          <cell r="L97">
            <v>1.37E-2</v>
          </cell>
          <cell r="M97">
            <v>1.43E-2</v>
          </cell>
        </row>
        <row r="98">
          <cell r="F98">
            <v>1E-4</v>
          </cell>
          <cell r="G98">
            <v>4.0000000000000001E-3</v>
          </cell>
          <cell r="H98">
            <v>1.12E-2</v>
          </cell>
          <cell r="I98">
            <v>1.2200000000000001E-2</v>
          </cell>
          <cell r="J98">
            <v>1.7600000000000001E-2</v>
          </cell>
          <cell r="K98">
            <v>2.2800000000000001E-2</v>
          </cell>
          <cell r="L98">
            <v>3.1600000000000003E-2</v>
          </cell>
          <cell r="M98">
            <v>4.2900000000000001E-2</v>
          </cell>
        </row>
        <row r="99">
          <cell r="F99">
            <v>0</v>
          </cell>
          <cell r="G99">
            <v>0</v>
          </cell>
          <cell r="H99">
            <v>9.2999999999999992E-3</v>
          </cell>
          <cell r="I99">
            <v>1.8100000000000002E-2</v>
          </cell>
          <cell r="J99">
            <v>2.9700000000000001E-2</v>
          </cell>
          <cell r="K99">
            <v>4.6300000000000001E-2</v>
          </cell>
          <cell r="L99">
            <v>6.4299999999999996E-2</v>
          </cell>
          <cell r="M99">
            <v>8.8400000000000006E-2</v>
          </cell>
        </row>
        <row r="100">
          <cell r="F100">
            <v>0</v>
          </cell>
          <cell r="G100">
            <v>0</v>
          </cell>
          <cell r="H100">
            <v>0</v>
          </cell>
          <cell r="I100">
            <v>4.0000000000000002E-4</v>
          </cell>
          <cell r="J100">
            <v>5.0000000000000001E-4</v>
          </cell>
          <cell r="K100">
            <v>5.0000000000000001E-4</v>
          </cell>
          <cell r="L100">
            <v>5.9999999999999995E-4</v>
          </cell>
          <cell r="M100">
            <v>5.9999999999999995E-4</v>
          </cell>
        </row>
        <row r="101">
          <cell r="F101">
            <v>0</v>
          </cell>
          <cell r="G101">
            <v>5.9999999999999995E-4</v>
          </cell>
          <cell r="H101">
            <v>1.2999999999999999E-3</v>
          </cell>
          <cell r="I101">
            <v>2.2000000000000001E-3</v>
          </cell>
          <cell r="J101">
            <v>2.7000000000000001E-3</v>
          </cell>
          <cell r="K101">
            <v>3.3E-3</v>
          </cell>
          <cell r="L101">
            <v>4.0000000000000001E-3</v>
          </cell>
          <cell r="M101">
            <v>4.7000000000000002E-3</v>
          </cell>
        </row>
        <row r="102">
          <cell r="F102">
            <v>0</v>
          </cell>
          <cell r="G102">
            <v>1E-4</v>
          </cell>
          <cell r="H102">
            <v>2.9999999999999997E-4</v>
          </cell>
          <cell r="I102">
            <v>5.0000000000000001E-4</v>
          </cell>
          <cell r="J102">
            <v>1.1999999999999999E-3</v>
          </cell>
          <cell r="K102">
            <v>2E-3</v>
          </cell>
          <cell r="L102">
            <v>2.8999999999999998E-3</v>
          </cell>
          <cell r="M102">
            <v>4.1000000000000003E-3</v>
          </cell>
        </row>
        <row r="103">
          <cell r="F103">
            <v>2.2000000000000001E-3</v>
          </cell>
          <cell r="G103">
            <v>8.3000000000000001E-3</v>
          </cell>
          <cell r="H103">
            <v>1.84E-2</v>
          </cell>
          <cell r="I103">
            <v>2.8400000000000002E-2</v>
          </cell>
          <cell r="J103">
            <v>3.7699999999999997E-2</v>
          </cell>
          <cell r="K103">
            <v>4.65E-2</v>
          </cell>
          <cell r="L103">
            <v>5.62E-2</v>
          </cell>
          <cell r="M103">
            <v>6.7400000000000002E-2</v>
          </cell>
        </row>
        <row r="104">
          <cell r="F104">
            <v>0</v>
          </cell>
          <cell r="G104">
            <v>6.7000000000000002E-3</v>
          </cell>
          <cell r="H104">
            <v>1.43E-2</v>
          </cell>
          <cell r="I104">
            <v>2.1000000000000001E-2</v>
          </cell>
          <cell r="J104">
            <v>2.46E-2</v>
          </cell>
          <cell r="K104">
            <v>3.04E-2</v>
          </cell>
          <cell r="L104">
            <v>3.6799999999999999E-2</v>
          </cell>
          <cell r="M104">
            <v>4.3400000000000001E-2</v>
          </cell>
        </row>
        <row r="105">
          <cell r="F105">
            <v>4.0000000000000002E-4</v>
          </cell>
          <cell r="G105">
            <v>5.9999999999999995E-4</v>
          </cell>
          <cell r="H105">
            <v>0</v>
          </cell>
          <cell r="I105">
            <v>8.0000000000000004E-4</v>
          </cell>
          <cell r="J105">
            <v>2E-3</v>
          </cell>
          <cell r="K105">
            <v>3.5999999999999999E-3</v>
          </cell>
          <cell r="L105">
            <v>4.1999999999999997E-3</v>
          </cell>
          <cell r="M105">
            <v>5.8999999999999999E-3</v>
          </cell>
        </row>
        <row r="106">
          <cell r="F106">
            <v>1.5E-3</v>
          </cell>
          <cell r="G106">
            <v>1.6799999999999999E-2</v>
          </cell>
          <cell r="H106">
            <v>4.5400000000000003E-2</v>
          </cell>
          <cell r="I106">
            <v>0.12690000000000001</v>
          </cell>
          <cell r="J106">
            <v>0.22589999999999999</v>
          </cell>
          <cell r="K106">
            <v>0.27150000000000002</v>
          </cell>
          <cell r="L106">
            <v>0.2843</v>
          </cell>
          <cell r="M106">
            <v>0.29149999999999998</v>
          </cell>
        </row>
        <row r="107">
          <cell r="F107">
            <v>2.0000000000000001E-4</v>
          </cell>
          <cell r="G107">
            <v>2.9999999999999997E-4</v>
          </cell>
          <cell r="H107">
            <v>5.0000000000000001E-4</v>
          </cell>
          <cell r="I107">
            <v>8.0000000000000004E-4</v>
          </cell>
          <cell r="J107">
            <v>1E-3</v>
          </cell>
          <cell r="K107">
            <v>1.1000000000000001E-3</v>
          </cell>
          <cell r="L107">
            <v>1.2999999999999999E-3</v>
          </cell>
          <cell r="M107">
            <v>1.5E-3</v>
          </cell>
        </row>
        <row r="108">
          <cell r="F108">
            <v>0</v>
          </cell>
          <cell r="G108">
            <v>5.0000000000000001E-4</v>
          </cell>
          <cell r="H108">
            <v>1.1999999999999999E-3</v>
          </cell>
          <cell r="I108">
            <v>2.0999999999999999E-3</v>
          </cell>
          <cell r="J108">
            <v>2.5000000000000001E-3</v>
          </cell>
          <cell r="K108">
            <v>3.0000000000000001E-3</v>
          </cell>
          <cell r="L108">
            <v>3.5000000000000001E-3</v>
          </cell>
          <cell r="M108">
            <v>4.0000000000000001E-3</v>
          </cell>
        </row>
        <row r="109">
          <cell r="F109">
            <v>0</v>
          </cell>
          <cell r="G109">
            <v>1E-4</v>
          </cell>
          <cell r="H109">
            <v>2.0000000000000001E-4</v>
          </cell>
          <cell r="I109">
            <v>2.0000000000000001E-4</v>
          </cell>
          <cell r="J109">
            <v>2.9999999999999997E-4</v>
          </cell>
          <cell r="K109">
            <v>4.0000000000000002E-4</v>
          </cell>
          <cell r="L109">
            <v>5.0000000000000001E-4</v>
          </cell>
          <cell r="M109">
            <v>5.9999999999999995E-4</v>
          </cell>
        </row>
        <row r="110">
          <cell r="F110">
            <v>1E-4</v>
          </cell>
          <cell r="G110">
            <v>5.0000000000000001E-4</v>
          </cell>
          <cell r="H110">
            <v>1.1999999999999999E-3</v>
          </cell>
          <cell r="I110">
            <v>2.2000000000000001E-3</v>
          </cell>
          <cell r="J110">
            <v>3.0000000000000001E-3</v>
          </cell>
          <cell r="K110">
            <v>3.3E-3</v>
          </cell>
          <cell r="L110">
            <v>3.3E-3</v>
          </cell>
          <cell r="M110">
            <v>3.3E-3</v>
          </cell>
        </row>
        <row r="111">
          <cell r="F111">
            <v>0</v>
          </cell>
          <cell r="G111">
            <v>2.5000000000000001E-3</v>
          </cell>
          <cell r="H111">
            <v>4.7000000000000002E-3</v>
          </cell>
          <cell r="I111">
            <v>7.0000000000000001E-3</v>
          </cell>
          <cell r="J111">
            <v>8.3999999999999995E-3</v>
          </cell>
          <cell r="K111">
            <v>1.01E-2</v>
          </cell>
          <cell r="L111">
            <v>1.1900000000000001E-2</v>
          </cell>
          <cell r="M111">
            <v>1.37E-2</v>
          </cell>
        </row>
        <row r="112">
          <cell r="F112">
            <v>0</v>
          </cell>
          <cell r="G112">
            <v>9.5999999999999992E-3</v>
          </cell>
          <cell r="H112">
            <v>2.4899999999999999E-2</v>
          </cell>
          <cell r="I112">
            <v>4.0399999999999998E-2</v>
          </cell>
          <cell r="J112">
            <v>5.5300000000000002E-2</v>
          </cell>
          <cell r="K112">
            <v>7.1999999999999995E-2</v>
          </cell>
          <cell r="L112">
            <v>8.9099999999999999E-2</v>
          </cell>
          <cell r="M112">
            <v>9.9199999999999997E-2</v>
          </cell>
        </row>
        <row r="113">
          <cell r="F113">
            <v>2.9999999999999997E-4</v>
          </cell>
          <cell r="G113">
            <v>2.8999999999999998E-3</v>
          </cell>
          <cell r="H113">
            <v>3.0300000000000001E-2</v>
          </cell>
          <cell r="I113">
            <v>4.1099999999999998E-2</v>
          </cell>
          <cell r="J113">
            <v>5.4300000000000001E-2</v>
          </cell>
          <cell r="K113">
            <v>7.0400000000000004E-2</v>
          </cell>
          <cell r="L113">
            <v>8.1799999999999998E-2</v>
          </cell>
          <cell r="M113">
            <v>9.3799999999999994E-2</v>
          </cell>
        </row>
        <row r="114">
          <cell r="F114">
            <v>0</v>
          </cell>
          <cell r="G114">
            <v>0</v>
          </cell>
          <cell r="H114">
            <v>0</v>
          </cell>
          <cell r="I114">
            <v>0</v>
          </cell>
          <cell r="J114">
            <v>0</v>
          </cell>
          <cell r="K114">
            <v>0</v>
          </cell>
          <cell r="L114">
            <v>0</v>
          </cell>
          <cell r="M114">
            <v>0</v>
          </cell>
        </row>
        <row r="115">
          <cell r="F115">
            <v>5.9999999999999995E-4</v>
          </cell>
          <cell r="G115">
            <v>1.26E-2</v>
          </cell>
          <cell r="H115">
            <v>2.5100000000000001E-2</v>
          </cell>
          <cell r="I115">
            <v>3.7999999999999999E-2</v>
          </cell>
          <cell r="J115">
            <v>5.1700000000000003E-2</v>
          </cell>
          <cell r="K115">
            <v>6.7000000000000004E-2</v>
          </cell>
          <cell r="L115">
            <v>8.3000000000000004E-2</v>
          </cell>
          <cell r="M115">
            <v>9.98E-2</v>
          </cell>
        </row>
        <row r="116">
          <cell r="F116">
            <v>6.4999999999999997E-3</v>
          </cell>
          <cell r="G116">
            <v>2.3400000000000001E-2</v>
          </cell>
          <cell r="H116">
            <v>4.1099999999999998E-2</v>
          </cell>
          <cell r="I116">
            <v>5.91E-2</v>
          </cell>
          <cell r="J116">
            <v>7.0300000000000001E-2</v>
          </cell>
          <cell r="K116">
            <v>8.1100000000000005E-2</v>
          </cell>
          <cell r="L116">
            <v>9.1700000000000004E-2</v>
          </cell>
          <cell r="M116">
            <v>0.1021</v>
          </cell>
        </row>
        <row r="117">
          <cell r="F117">
            <v>3.1300000000000001E-2</v>
          </cell>
          <cell r="G117">
            <v>0.13750000000000001</v>
          </cell>
          <cell r="H117">
            <v>0.30009999999999998</v>
          </cell>
          <cell r="I117">
            <v>0.44369999999999998</v>
          </cell>
          <cell r="J117">
            <v>0.59550000000000003</v>
          </cell>
          <cell r="K117">
            <v>0.75839999999999996</v>
          </cell>
          <cell r="L117">
            <v>0.95020000000000004</v>
          </cell>
          <cell r="M117">
            <v>1.1046</v>
          </cell>
        </row>
        <row r="118">
          <cell r="F118">
            <v>0</v>
          </cell>
          <cell r="G118">
            <v>6.2399999999999997E-2</v>
          </cell>
          <cell r="H118">
            <v>0.11899999999999999</v>
          </cell>
          <cell r="I118">
            <v>0.1686</v>
          </cell>
          <cell r="J118">
            <v>0.1968</v>
          </cell>
          <cell r="K118">
            <v>0.23200000000000001</v>
          </cell>
          <cell r="L118">
            <v>0.26600000000000001</v>
          </cell>
          <cell r="M118">
            <v>0.29620000000000002</v>
          </cell>
        </row>
        <row r="119">
          <cell r="F119">
            <v>2.5999999999999999E-3</v>
          </cell>
          <cell r="G119">
            <v>2.5700000000000001E-2</v>
          </cell>
          <cell r="H119">
            <v>4.58E-2</v>
          </cell>
          <cell r="I119">
            <v>6.5199999999999994E-2</v>
          </cell>
          <cell r="J119">
            <v>0.11890000000000001</v>
          </cell>
          <cell r="K119">
            <v>0.19059999999999999</v>
          </cell>
          <cell r="L119">
            <v>0.2712</v>
          </cell>
          <cell r="M119">
            <v>0.28310000000000002</v>
          </cell>
        </row>
        <row r="120">
          <cell r="F120">
            <v>3.8600000000000002E-2</v>
          </cell>
          <cell r="G120">
            <v>0.16500000000000001</v>
          </cell>
          <cell r="H120">
            <v>0.5151</v>
          </cell>
          <cell r="I120">
            <v>0.88190000000000002</v>
          </cell>
          <cell r="J120">
            <v>1.0501</v>
          </cell>
          <cell r="K120">
            <v>1.1608000000000001</v>
          </cell>
          <cell r="L120">
            <v>1.3492999999999999</v>
          </cell>
          <cell r="M120">
            <v>1.3092999999999999</v>
          </cell>
        </row>
        <row r="121">
          <cell r="F121">
            <v>3.2000000000000002E-3</v>
          </cell>
          <cell r="G121">
            <v>1.2999999999999999E-3</v>
          </cell>
          <cell r="H121">
            <v>5.0000000000000001E-4</v>
          </cell>
          <cell r="I121">
            <v>2.0000000000000001E-4</v>
          </cell>
          <cell r="J121">
            <v>0</v>
          </cell>
          <cell r="K121">
            <v>4.0000000000000002E-4</v>
          </cell>
          <cell r="L121">
            <v>6.9999999999999999E-4</v>
          </cell>
          <cell r="M121">
            <v>8.9999999999999998E-4</v>
          </cell>
        </row>
        <row r="122">
          <cell r="F122">
            <v>0</v>
          </cell>
          <cell r="G122">
            <v>6.0000000000000001E-3</v>
          </cell>
          <cell r="H122">
            <v>1.29E-2</v>
          </cell>
          <cell r="I122">
            <v>2.06E-2</v>
          </cell>
          <cell r="J122">
            <v>2.3199999999999998E-2</v>
          </cell>
          <cell r="K122">
            <v>2.5899999999999999E-2</v>
          </cell>
          <cell r="L122">
            <v>2.8299999999999999E-2</v>
          </cell>
          <cell r="M122">
            <v>3.0599999999999999E-2</v>
          </cell>
        </row>
        <row r="123">
          <cell r="F123">
            <v>0</v>
          </cell>
          <cell r="G123">
            <v>6.9999999999999999E-4</v>
          </cell>
          <cell r="H123">
            <v>1.4E-3</v>
          </cell>
          <cell r="I123">
            <v>2.0999999999999999E-3</v>
          </cell>
          <cell r="J123">
            <v>4.4000000000000003E-3</v>
          </cell>
          <cell r="K123">
            <v>6.7999999999999996E-3</v>
          </cell>
          <cell r="L123">
            <v>9.1999999999999998E-3</v>
          </cell>
          <cell r="M123">
            <v>1.18E-2</v>
          </cell>
        </row>
        <row r="124">
          <cell r="F124">
            <v>2.6100000000000002E-2</v>
          </cell>
          <cell r="G124">
            <v>8.4599999999999995E-2</v>
          </cell>
          <cell r="H124">
            <v>0.19</v>
          </cell>
          <cell r="I124">
            <v>0.2782</v>
          </cell>
          <cell r="J124">
            <v>0.32990000000000003</v>
          </cell>
          <cell r="K124">
            <v>0.34179999999999999</v>
          </cell>
          <cell r="L124">
            <v>0.32250000000000001</v>
          </cell>
          <cell r="M124">
            <v>0.31340000000000001</v>
          </cell>
        </row>
        <row r="125">
          <cell r="F125">
            <v>0</v>
          </cell>
          <cell r="G125">
            <v>2.23E-2</v>
          </cell>
          <cell r="H125">
            <v>4.5600000000000002E-2</v>
          </cell>
          <cell r="I125">
            <v>6.7599999999999993E-2</v>
          </cell>
          <cell r="J125">
            <v>8.6699999999999999E-2</v>
          </cell>
          <cell r="K125">
            <v>9.9500000000000005E-2</v>
          </cell>
          <cell r="L125">
            <v>0.1124</v>
          </cell>
          <cell r="M125">
            <v>0.12520000000000001</v>
          </cell>
        </row>
        <row r="126">
          <cell r="F126">
            <v>0</v>
          </cell>
          <cell r="G126">
            <v>2.6700000000000002E-2</v>
          </cell>
          <cell r="H126">
            <v>6.0199999999999997E-2</v>
          </cell>
          <cell r="I126">
            <v>8.77E-2</v>
          </cell>
          <cell r="J126">
            <v>0.1174</v>
          </cell>
          <cell r="K126">
            <v>0.16520000000000001</v>
          </cell>
          <cell r="L126">
            <v>0.187</v>
          </cell>
          <cell r="M126">
            <v>0.18890000000000001</v>
          </cell>
        </row>
        <row r="127">
          <cell r="F127">
            <v>4.6300000000000001E-2</v>
          </cell>
          <cell r="G127">
            <v>0.21299999999999999</v>
          </cell>
          <cell r="H127">
            <v>0.22070000000000001</v>
          </cell>
          <cell r="I127">
            <v>0.4214</v>
          </cell>
          <cell r="J127">
            <v>0.67730000000000001</v>
          </cell>
          <cell r="K127">
            <v>0.82650000000000001</v>
          </cell>
          <cell r="L127">
            <v>0.93820000000000003</v>
          </cell>
          <cell r="M127">
            <v>1.0927</v>
          </cell>
        </row>
        <row r="128">
          <cell r="F128">
            <v>2.0000000000000001E-4</v>
          </cell>
          <cell r="G128">
            <v>0</v>
          </cell>
          <cell r="H128">
            <v>1.1999999999999999E-3</v>
          </cell>
          <cell r="I128">
            <v>3.5000000000000001E-3</v>
          </cell>
          <cell r="J128">
            <v>7.4999999999999997E-3</v>
          </cell>
          <cell r="K128">
            <v>1.15E-2</v>
          </cell>
          <cell r="L128">
            <v>1.55E-2</v>
          </cell>
          <cell r="M128">
            <v>1.9599999999999999E-2</v>
          </cell>
        </row>
        <row r="129">
          <cell r="F129">
            <v>2.9999999999999997E-4</v>
          </cell>
          <cell r="G129">
            <v>4.1999999999999997E-3</v>
          </cell>
          <cell r="H129">
            <v>1.49E-2</v>
          </cell>
          <cell r="I129">
            <v>2.0299999999999999E-2</v>
          </cell>
          <cell r="J129">
            <v>2.2800000000000001E-2</v>
          </cell>
          <cell r="K129">
            <v>2.5100000000000001E-2</v>
          </cell>
          <cell r="L129">
            <v>2.69E-2</v>
          </cell>
          <cell r="M129">
            <v>2.7199999999999998E-2</v>
          </cell>
        </row>
        <row r="130">
          <cell r="F130">
            <v>1.18E-2</v>
          </cell>
          <cell r="G130">
            <v>4.4900000000000002E-2</v>
          </cell>
          <cell r="H130">
            <v>7.5800000000000006E-2</v>
          </cell>
          <cell r="I130">
            <v>0.104</v>
          </cell>
          <cell r="J130">
            <v>0.11260000000000001</v>
          </cell>
          <cell r="K130">
            <v>0.1201</v>
          </cell>
          <cell r="L130">
            <v>0.12709999999999999</v>
          </cell>
          <cell r="M130">
            <v>0.13320000000000001</v>
          </cell>
        </row>
        <row r="131">
          <cell r="F131">
            <v>2.2200000000000001E-2</v>
          </cell>
          <cell r="G131">
            <v>8.5400000000000004E-2</v>
          </cell>
          <cell r="H131">
            <v>0.1583</v>
          </cell>
          <cell r="I131">
            <v>0.2387</v>
          </cell>
          <cell r="J131">
            <v>0.32829999999999998</v>
          </cell>
          <cell r="K131">
            <v>0.41389999999999999</v>
          </cell>
          <cell r="L131">
            <v>0.50829999999999997</v>
          </cell>
          <cell r="M131">
            <v>0.58279999999999998</v>
          </cell>
        </row>
        <row r="132">
          <cell r="F132">
            <v>0</v>
          </cell>
          <cell r="G132">
            <v>8.5000000000000006E-3</v>
          </cell>
          <cell r="H132">
            <v>5.0999999999999997E-2</v>
          </cell>
          <cell r="I132">
            <v>9.1200000000000003E-2</v>
          </cell>
          <cell r="J132">
            <v>0.129</v>
          </cell>
          <cell r="K132">
            <v>0.16569999999999999</v>
          </cell>
          <cell r="L132">
            <v>0.20319999999999999</v>
          </cell>
          <cell r="M132">
            <v>0.2392</v>
          </cell>
        </row>
        <row r="133">
          <cell r="F133">
            <v>0</v>
          </cell>
          <cell r="G133">
            <v>3.3E-3</v>
          </cell>
          <cell r="H133">
            <v>1.34E-2</v>
          </cell>
          <cell r="I133">
            <v>4.9200000000000001E-2</v>
          </cell>
          <cell r="J133">
            <v>0.1022</v>
          </cell>
          <cell r="K133">
            <v>8.77E-2</v>
          </cell>
          <cell r="L133">
            <v>9.1600000000000001E-2</v>
          </cell>
          <cell r="M133">
            <v>6.6500000000000004E-2</v>
          </cell>
        </row>
        <row r="134">
          <cell r="F134">
            <v>2.3199999999999998E-2</v>
          </cell>
          <cell r="G134">
            <v>0.06</v>
          </cell>
          <cell r="H134">
            <v>0.26419999999999999</v>
          </cell>
          <cell r="I134">
            <v>0.4279</v>
          </cell>
          <cell r="J134">
            <v>0.52249999999999996</v>
          </cell>
          <cell r="K134">
            <v>0.50349999999999995</v>
          </cell>
          <cell r="L134">
            <v>0.45390000000000003</v>
          </cell>
          <cell r="M134">
            <v>0.39290000000000003</v>
          </cell>
        </row>
        <row r="135">
          <cell r="F135">
            <v>1E-4</v>
          </cell>
          <cell r="G135">
            <v>2.7000000000000001E-3</v>
          </cell>
          <cell r="H135">
            <v>4.7000000000000002E-3</v>
          </cell>
          <cell r="I135">
            <v>5.7000000000000002E-3</v>
          </cell>
          <cell r="J135">
            <v>6.1999999999999998E-3</v>
          </cell>
          <cell r="K135">
            <v>6.7000000000000002E-3</v>
          </cell>
          <cell r="L135">
            <v>7.1999999999999998E-3</v>
          </cell>
          <cell r="M135">
            <v>7.7000000000000002E-3</v>
          </cell>
        </row>
        <row r="136">
          <cell r="F136">
            <v>0</v>
          </cell>
          <cell r="G136">
            <v>2.2000000000000001E-3</v>
          </cell>
          <cell r="H136">
            <v>5.4000000000000003E-3</v>
          </cell>
          <cell r="I136">
            <v>9.4000000000000004E-3</v>
          </cell>
          <cell r="J136">
            <v>1.3100000000000001E-2</v>
          </cell>
          <cell r="K136">
            <v>1.72E-2</v>
          </cell>
          <cell r="L136">
            <v>2.1700000000000001E-2</v>
          </cell>
          <cell r="M136">
            <v>2.6200000000000001E-2</v>
          </cell>
        </row>
        <row r="137">
          <cell r="F137">
            <v>0</v>
          </cell>
          <cell r="G137">
            <v>8.8000000000000005E-3</v>
          </cell>
          <cell r="H137">
            <v>1.7299999999999999E-2</v>
          </cell>
          <cell r="I137">
            <v>2.52E-2</v>
          </cell>
          <cell r="J137">
            <v>3.1699999999999999E-2</v>
          </cell>
          <cell r="K137">
            <v>3.7699999999999997E-2</v>
          </cell>
          <cell r="L137">
            <v>4.3099999999999999E-2</v>
          </cell>
          <cell r="M137">
            <v>4.8000000000000001E-2</v>
          </cell>
        </row>
        <row r="138">
          <cell r="F138">
            <v>0</v>
          </cell>
          <cell r="G138">
            <v>1.9E-2</v>
          </cell>
          <cell r="H138">
            <v>6.4000000000000001E-2</v>
          </cell>
          <cell r="I138">
            <v>0.10489999999999999</v>
          </cell>
          <cell r="J138">
            <v>0.1326</v>
          </cell>
          <cell r="K138">
            <v>0.1401</v>
          </cell>
          <cell r="L138">
            <v>0.14779999999999999</v>
          </cell>
          <cell r="M138">
            <v>0.16209999999999999</v>
          </cell>
        </row>
        <row r="139">
          <cell r="F139">
            <v>0</v>
          </cell>
          <cell r="G139">
            <v>4.4699999999999997E-2</v>
          </cell>
          <cell r="H139">
            <v>5.9200000000000003E-2</v>
          </cell>
          <cell r="I139">
            <v>7.7700000000000005E-2</v>
          </cell>
          <cell r="J139">
            <v>9.3799999999999994E-2</v>
          </cell>
          <cell r="K139">
            <v>0.1065</v>
          </cell>
          <cell r="L139">
            <v>0.1188</v>
          </cell>
          <cell r="M139">
            <v>0.13159999999999999</v>
          </cell>
        </row>
        <row r="140">
          <cell r="F140">
            <v>6.9999999999999999E-4</v>
          </cell>
          <cell r="G140">
            <v>1.26E-2</v>
          </cell>
          <cell r="H140">
            <v>4.5699999999999998E-2</v>
          </cell>
          <cell r="I140">
            <v>5.4699999999999999E-2</v>
          </cell>
          <cell r="J140">
            <v>7.1999999999999995E-2</v>
          </cell>
          <cell r="K140">
            <v>0.1033</v>
          </cell>
          <cell r="L140">
            <v>0.11650000000000001</v>
          </cell>
          <cell r="M140">
            <v>0.15329999999999999</v>
          </cell>
        </row>
        <row r="141">
          <cell r="F141">
            <v>0</v>
          </cell>
          <cell r="G141">
            <v>8.8499999999999995E-2</v>
          </cell>
          <cell r="H141">
            <v>0.16089999999999999</v>
          </cell>
          <cell r="I141">
            <v>0.20219999999999999</v>
          </cell>
          <cell r="J141">
            <v>0.25890000000000002</v>
          </cell>
          <cell r="K141">
            <v>0.32919999999999999</v>
          </cell>
          <cell r="L141">
            <v>0.38569999999999999</v>
          </cell>
          <cell r="M141">
            <v>0.39800000000000002</v>
          </cell>
        </row>
      </sheetData>
      <sheetData sheetId="6">
        <row r="2">
          <cell r="C2" t="str">
            <v>2DS</v>
          </cell>
          <cell r="D2" t="str">
            <v>4DS</v>
          </cell>
        </row>
        <row r="3">
          <cell r="C3" t="str">
            <v>2DS</v>
          </cell>
          <cell r="D3" t="str">
            <v>4DS</v>
          </cell>
        </row>
        <row r="4">
          <cell r="C4" t="str">
            <v>2DS</v>
          </cell>
          <cell r="D4" t="str">
            <v>4DS</v>
          </cell>
        </row>
        <row r="5">
          <cell r="C5" t="str">
            <v>2DS</v>
          </cell>
          <cell r="D5" t="str">
            <v>4DS</v>
          </cell>
        </row>
        <row r="6">
          <cell r="C6" t="str">
            <v>2DS</v>
          </cell>
          <cell r="D6" t="str">
            <v>4DS</v>
          </cell>
        </row>
        <row r="7">
          <cell r="C7" t="str">
            <v>2DS</v>
          </cell>
          <cell r="D7" t="str">
            <v>4DS</v>
          </cell>
        </row>
        <row r="8">
          <cell r="C8" t="str">
            <v>2DS</v>
          </cell>
          <cell r="D8" t="str">
            <v>4DS</v>
          </cell>
        </row>
        <row r="9">
          <cell r="C9" t="str">
            <v>4DS</v>
          </cell>
          <cell r="D9" t="str">
            <v>6DS</v>
          </cell>
        </row>
        <row r="10">
          <cell r="C10" t="str">
            <v>4DS</v>
          </cell>
          <cell r="D10" t="str">
            <v>6DS</v>
          </cell>
        </row>
        <row r="11">
          <cell r="C11" t="str">
            <v>4DS</v>
          </cell>
          <cell r="D11" t="str">
            <v>6DS</v>
          </cell>
        </row>
        <row r="12">
          <cell r="C12" t="str">
            <v>4DS</v>
          </cell>
          <cell r="D12" t="str">
            <v>6DS</v>
          </cell>
        </row>
        <row r="13">
          <cell r="C13" t="str">
            <v>4DS</v>
          </cell>
          <cell r="D13" t="str">
            <v>6DS</v>
          </cell>
        </row>
        <row r="14">
          <cell r="C14" t="str">
            <v>4DS</v>
          </cell>
          <cell r="D14" t="str">
            <v>6DS</v>
          </cell>
        </row>
        <row r="15">
          <cell r="C15" t="str">
            <v>4DS</v>
          </cell>
          <cell r="D15" t="str">
            <v>6DS</v>
          </cell>
        </row>
        <row r="16">
          <cell r="C16" t="str">
            <v>2DS</v>
          </cell>
          <cell r="D16" t="str">
            <v>4DS</v>
          </cell>
        </row>
        <row r="17">
          <cell r="C17" t="str">
            <v>2DS</v>
          </cell>
          <cell r="D17" t="str">
            <v>4DS</v>
          </cell>
        </row>
        <row r="18">
          <cell r="C18" t="str">
            <v>2DS</v>
          </cell>
          <cell r="D18" t="str">
            <v>4DS</v>
          </cell>
        </row>
        <row r="19">
          <cell r="C19" t="str">
            <v>2DS</v>
          </cell>
          <cell r="D19" t="str">
            <v>4DS</v>
          </cell>
        </row>
        <row r="20">
          <cell r="C20" t="str">
            <v>2DS</v>
          </cell>
          <cell r="D20" t="str">
            <v>4DS</v>
          </cell>
        </row>
        <row r="21">
          <cell r="C21" t="str">
            <v>2DS</v>
          </cell>
          <cell r="D21" t="str">
            <v>4DS</v>
          </cell>
        </row>
        <row r="22">
          <cell r="C22" t="str">
            <v>2DS</v>
          </cell>
          <cell r="D22" t="str">
            <v>4DS</v>
          </cell>
        </row>
        <row r="23">
          <cell r="C23" t="str">
            <v>4DS</v>
          </cell>
          <cell r="D23" t="str">
            <v>6DS</v>
          </cell>
        </row>
        <row r="24">
          <cell r="C24" t="str">
            <v>4DS</v>
          </cell>
          <cell r="D24" t="str">
            <v>6DS</v>
          </cell>
        </row>
        <row r="25">
          <cell r="C25" t="str">
            <v>4DS</v>
          </cell>
          <cell r="D25" t="str">
            <v>6DS</v>
          </cell>
        </row>
        <row r="26">
          <cell r="C26" t="str">
            <v>4DS</v>
          </cell>
          <cell r="D26" t="str">
            <v>6DS</v>
          </cell>
        </row>
        <row r="27">
          <cell r="C27" t="str">
            <v>4DS</v>
          </cell>
          <cell r="D27" t="str">
            <v>6DS</v>
          </cell>
        </row>
        <row r="28">
          <cell r="C28" t="str">
            <v>4DS</v>
          </cell>
          <cell r="D28" t="str">
            <v>6DS</v>
          </cell>
        </row>
        <row r="29">
          <cell r="C29" t="str">
            <v>4DS</v>
          </cell>
          <cell r="D29" t="str">
            <v>6DS</v>
          </cell>
        </row>
        <row r="30">
          <cell r="C30" t="str">
            <v>2DS</v>
          </cell>
          <cell r="D30" t="str">
            <v>4DS</v>
          </cell>
        </row>
        <row r="31">
          <cell r="C31" t="str">
            <v>2DS</v>
          </cell>
          <cell r="D31" t="str">
            <v>4DS</v>
          </cell>
        </row>
        <row r="32">
          <cell r="C32" t="str">
            <v>2DS</v>
          </cell>
          <cell r="D32" t="str">
            <v>4DS</v>
          </cell>
        </row>
        <row r="33">
          <cell r="C33" t="str">
            <v>2DS</v>
          </cell>
          <cell r="D33" t="str">
            <v>4DS</v>
          </cell>
        </row>
        <row r="34">
          <cell r="C34" t="str">
            <v>2DS</v>
          </cell>
          <cell r="D34" t="str">
            <v>4DS</v>
          </cell>
        </row>
        <row r="35">
          <cell r="C35" t="str">
            <v>2DS</v>
          </cell>
          <cell r="D35" t="str">
            <v>4DS</v>
          </cell>
        </row>
        <row r="36">
          <cell r="C36" t="str">
            <v>2DS</v>
          </cell>
          <cell r="D36" t="str">
            <v>4DS</v>
          </cell>
        </row>
        <row r="37">
          <cell r="C37" t="str">
            <v>4DS</v>
          </cell>
          <cell r="D37" t="str">
            <v>6DS</v>
          </cell>
        </row>
        <row r="38">
          <cell r="C38" t="str">
            <v>4DS</v>
          </cell>
          <cell r="D38" t="str">
            <v>6DS</v>
          </cell>
        </row>
        <row r="39">
          <cell r="C39" t="str">
            <v>4DS</v>
          </cell>
          <cell r="D39" t="str">
            <v>6DS</v>
          </cell>
        </row>
        <row r="40">
          <cell r="C40" t="str">
            <v>4DS</v>
          </cell>
          <cell r="D40" t="str">
            <v>6DS</v>
          </cell>
        </row>
        <row r="41">
          <cell r="C41" t="str">
            <v>4DS</v>
          </cell>
          <cell r="D41" t="str">
            <v>6DS</v>
          </cell>
        </row>
        <row r="42">
          <cell r="C42" t="str">
            <v>4DS</v>
          </cell>
          <cell r="D42" t="str">
            <v>6DS</v>
          </cell>
        </row>
        <row r="43">
          <cell r="C43" t="str">
            <v>4DS</v>
          </cell>
          <cell r="D43" t="str">
            <v>6DS</v>
          </cell>
        </row>
        <row r="44">
          <cell r="C44" t="str">
            <v>2DS</v>
          </cell>
          <cell r="D44" t="str">
            <v>4DS</v>
          </cell>
        </row>
        <row r="45">
          <cell r="C45" t="str">
            <v>2DS</v>
          </cell>
          <cell r="D45" t="str">
            <v>4DS</v>
          </cell>
        </row>
        <row r="46">
          <cell r="C46" t="str">
            <v>2DS</v>
          </cell>
          <cell r="D46" t="str">
            <v>4DS</v>
          </cell>
        </row>
        <row r="47">
          <cell r="C47" t="str">
            <v>2DS</v>
          </cell>
          <cell r="D47" t="str">
            <v>4DS</v>
          </cell>
        </row>
        <row r="48">
          <cell r="C48" t="str">
            <v>2DS</v>
          </cell>
          <cell r="D48" t="str">
            <v>4DS</v>
          </cell>
        </row>
        <row r="49">
          <cell r="C49" t="str">
            <v>2DS</v>
          </cell>
          <cell r="D49" t="str">
            <v>4DS</v>
          </cell>
        </row>
        <row r="50">
          <cell r="C50" t="str">
            <v>2DS</v>
          </cell>
          <cell r="D50" t="str">
            <v>4DS</v>
          </cell>
        </row>
        <row r="51">
          <cell r="C51" t="str">
            <v>4DS</v>
          </cell>
          <cell r="D51" t="str">
            <v>6DS</v>
          </cell>
        </row>
        <row r="52">
          <cell r="C52" t="str">
            <v>4DS</v>
          </cell>
          <cell r="D52" t="str">
            <v>6DS</v>
          </cell>
        </row>
        <row r="53">
          <cell r="C53" t="str">
            <v>4DS</v>
          </cell>
          <cell r="D53" t="str">
            <v>6DS</v>
          </cell>
        </row>
        <row r="54">
          <cell r="C54" t="str">
            <v>4DS</v>
          </cell>
          <cell r="D54" t="str">
            <v>6DS</v>
          </cell>
        </row>
        <row r="55">
          <cell r="C55" t="str">
            <v>4DS</v>
          </cell>
          <cell r="D55" t="str">
            <v>6DS</v>
          </cell>
        </row>
        <row r="56">
          <cell r="C56" t="str">
            <v>4DS</v>
          </cell>
          <cell r="D56" t="str">
            <v>6DS</v>
          </cell>
        </row>
        <row r="57">
          <cell r="C57" t="str">
            <v>4DS</v>
          </cell>
          <cell r="D57" t="str">
            <v>6DS</v>
          </cell>
        </row>
        <row r="58">
          <cell r="C58" t="str">
            <v>2DS</v>
          </cell>
          <cell r="D58" t="str">
            <v>4DS</v>
          </cell>
        </row>
        <row r="59">
          <cell r="C59" t="str">
            <v>2DS</v>
          </cell>
          <cell r="D59" t="str">
            <v>4DS</v>
          </cell>
        </row>
        <row r="60">
          <cell r="C60" t="str">
            <v>2DS</v>
          </cell>
          <cell r="D60" t="str">
            <v>4DS</v>
          </cell>
        </row>
        <row r="61">
          <cell r="C61" t="str">
            <v>2DS</v>
          </cell>
          <cell r="D61" t="str">
            <v>4DS</v>
          </cell>
        </row>
        <row r="62">
          <cell r="C62" t="str">
            <v>2DS</v>
          </cell>
          <cell r="D62" t="str">
            <v>4DS</v>
          </cell>
        </row>
        <row r="63">
          <cell r="C63" t="str">
            <v>2DS</v>
          </cell>
          <cell r="D63" t="str">
            <v>4DS</v>
          </cell>
        </row>
        <row r="64">
          <cell r="C64" t="str">
            <v>2DS</v>
          </cell>
          <cell r="D64" t="str">
            <v>4DS</v>
          </cell>
        </row>
        <row r="65">
          <cell r="C65" t="str">
            <v>4DS</v>
          </cell>
          <cell r="D65" t="str">
            <v>6DS</v>
          </cell>
        </row>
        <row r="66">
          <cell r="C66" t="str">
            <v>4DS</v>
          </cell>
          <cell r="D66" t="str">
            <v>6DS</v>
          </cell>
        </row>
        <row r="67">
          <cell r="C67" t="str">
            <v>4DS</v>
          </cell>
          <cell r="D67" t="str">
            <v>6DS</v>
          </cell>
        </row>
        <row r="68">
          <cell r="C68" t="str">
            <v>4DS</v>
          </cell>
          <cell r="D68" t="str">
            <v>6DS</v>
          </cell>
        </row>
        <row r="69">
          <cell r="C69" t="str">
            <v>4DS</v>
          </cell>
          <cell r="D69" t="str">
            <v>6DS</v>
          </cell>
        </row>
        <row r="70">
          <cell r="C70" t="str">
            <v>4DS</v>
          </cell>
          <cell r="D70" t="str">
            <v>6DS</v>
          </cell>
        </row>
        <row r="71">
          <cell r="C71" t="str">
            <v>4DS</v>
          </cell>
          <cell r="D71" t="str">
            <v>6DS</v>
          </cell>
        </row>
        <row r="72">
          <cell r="C72" t="str">
            <v>2DS</v>
          </cell>
          <cell r="D72" t="str">
            <v>4DS</v>
          </cell>
        </row>
        <row r="73">
          <cell r="C73" t="str">
            <v>2DS</v>
          </cell>
          <cell r="D73" t="str">
            <v>4DS</v>
          </cell>
        </row>
        <row r="74">
          <cell r="C74" t="str">
            <v>2DS</v>
          </cell>
          <cell r="D74" t="str">
            <v>4DS</v>
          </cell>
        </row>
        <row r="75">
          <cell r="C75" t="str">
            <v>2DS</v>
          </cell>
          <cell r="D75" t="str">
            <v>4DS</v>
          </cell>
        </row>
        <row r="76">
          <cell r="C76" t="str">
            <v>2DS</v>
          </cell>
          <cell r="D76" t="str">
            <v>4DS</v>
          </cell>
        </row>
        <row r="77">
          <cell r="C77" t="str">
            <v>2DS</v>
          </cell>
          <cell r="D77" t="str">
            <v>4DS</v>
          </cell>
        </row>
        <row r="78">
          <cell r="C78" t="str">
            <v>2DS</v>
          </cell>
          <cell r="D78" t="str">
            <v>4DS</v>
          </cell>
        </row>
        <row r="79">
          <cell r="C79" t="str">
            <v>4DS</v>
          </cell>
          <cell r="D79" t="str">
            <v>6DS</v>
          </cell>
        </row>
        <row r="80">
          <cell r="C80" t="str">
            <v>4DS</v>
          </cell>
          <cell r="D80" t="str">
            <v>6DS</v>
          </cell>
        </row>
        <row r="81">
          <cell r="C81" t="str">
            <v>4DS</v>
          </cell>
          <cell r="D81" t="str">
            <v>6DS</v>
          </cell>
        </row>
        <row r="82">
          <cell r="C82" t="str">
            <v>4DS</v>
          </cell>
          <cell r="D82" t="str">
            <v>6DS</v>
          </cell>
        </row>
        <row r="83">
          <cell r="C83" t="str">
            <v>4DS</v>
          </cell>
          <cell r="D83" t="str">
            <v>6DS</v>
          </cell>
        </row>
        <row r="84">
          <cell r="C84" t="str">
            <v>4DS</v>
          </cell>
          <cell r="D84" t="str">
            <v>6DS</v>
          </cell>
        </row>
        <row r="85">
          <cell r="C85" t="str">
            <v>4DS</v>
          </cell>
          <cell r="D85" t="str">
            <v>6DS</v>
          </cell>
        </row>
        <row r="86">
          <cell r="C86" t="str">
            <v>2DS</v>
          </cell>
          <cell r="D86" t="str">
            <v>4DS</v>
          </cell>
        </row>
        <row r="87">
          <cell r="C87" t="str">
            <v>2DS</v>
          </cell>
          <cell r="D87" t="str">
            <v>4DS</v>
          </cell>
        </row>
        <row r="88">
          <cell r="C88" t="str">
            <v>2DS</v>
          </cell>
          <cell r="D88" t="str">
            <v>4DS</v>
          </cell>
        </row>
        <row r="89">
          <cell r="C89" t="str">
            <v>2DS</v>
          </cell>
          <cell r="D89" t="str">
            <v>4DS</v>
          </cell>
        </row>
        <row r="90">
          <cell r="C90" t="str">
            <v>2DS</v>
          </cell>
          <cell r="D90" t="str">
            <v>4DS</v>
          </cell>
        </row>
        <row r="91">
          <cell r="C91" t="str">
            <v>2DS</v>
          </cell>
          <cell r="D91" t="str">
            <v>4DS</v>
          </cell>
        </row>
        <row r="92">
          <cell r="C92" t="str">
            <v>2DS</v>
          </cell>
          <cell r="D92" t="str">
            <v>4DS</v>
          </cell>
        </row>
        <row r="93">
          <cell r="C93" t="str">
            <v>4DS</v>
          </cell>
          <cell r="D93" t="str">
            <v>6DS</v>
          </cell>
        </row>
        <row r="94">
          <cell r="C94" t="str">
            <v>4DS</v>
          </cell>
          <cell r="D94" t="str">
            <v>6DS</v>
          </cell>
        </row>
        <row r="95">
          <cell r="C95" t="str">
            <v>4DS</v>
          </cell>
          <cell r="D95" t="str">
            <v>6DS</v>
          </cell>
        </row>
        <row r="96">
          <cell r="C96" t="str">
            <v>4DS</v>
          </cell>
          <cell r="D96" t="str">
            <v>6DS</v>
          </cell>
        </row>
        <row r="97">
          <cell r="C97" t="str">
            <v>4DS</v>
          </cell>
          <cell r="D97" t="str">
            <v>6DS</v>
          </cell>
        </row>
        <row r="98">
          <cell r="C98" t="str">
            <v>4DS</v>
          </cell>
          <cell r="D98" t="str">
            <v>6DS</v>
          </cell>
        </row>
        <row r="99">
          <cell r="C99" t="str">
            <v>4DS</v>
          </cell>
          <cell r="D99" t="str">
            <v>6DS</v>
          </cell>
        </row>
        <row r="100">
          <cell r="C100" t="str">
            <v>2DS</v>
          </cell>
          <cell r="D100" t="str">
            <v>4DS</v>
          </cell>
        </row>
        <row r="101">
          <cell r="C101" t="str">
            <v>2DS</v>
          </cell>
          <cell r="D101" t="str">
            <v>4DS</v>
          </cell>
        </row>
        <row r="102">
          <cell r="C102" t="str">
            <v>2DS</v>
          </cell>
          <cell r="D102" t="str">
            <v>4DS</v>
          </cell>
        </row>
        <row r="103">
          <cell r="C103" t="str">
            <v>2DS</v>
          </cell>
          <cell r="D103" t="str">
            <v>4DS</v>
          </cell>
        </row>
        <row r="104">
          <cell r="C104" t="str">
            <v>2DS</v>
          </cell>
          <cell r="D104" t="str">
            <v>4DS</v>
          </cell>
        </row>
        <row r="105">
          <cell r="C105" t="str">
            <v>2DS</v>
          </cell>
          <cell r="D105" t="str">
            <v>4DS</v>
          </cell>
        </row>
        <row r="106">
          <cell r="C106" t="str">
            <v>2DS</v>
          </cell>
          <cell r="D106" t="str">
            <v>4DS</v>
          </cell>
        </row>
        <row r="107">
          <cell r="C107" t="str">
            <v>4DS</v>
          </cell>
          <cell r="D107" t="str">
            <v>6DS</v>
          </cell>
        </row>
        <row r="108">
          <cell r="C108" t="str">
            <v>4DS</v>
          </cell>
          <cell r="D108" t="str">
            <v>6DS</v>
          </cell>
        </row>
        <row r="109">
          <cell r="C109" t="str">
            <v>4DS</v>
          </cell>
          <cell r="D109" t="str">
            <v>6DS</v>
          </cell>
        </row>
        <row r="110">
          <cell r="C110" t="str">
            <v>4DS</v>
          </cell>
          <cell r="D110" t="str">
            <v>6DS</v>
          </cell>
        </row>
        <row r="111">
          <cell r="C111" t="str">
            <v>4DS</v>
          </cell>
          <cell r="D111" t="str">
            <v>6DS</v>
          </cell>
        </row>
        <row r="112">
          <cell r="C112" t="str">
            <v>4DS</v>
          </cell>
          <cell r="D112" t="str">
            <v>6DS</v>
          </cell>
        </row>
        <row r="113">
          <cell r="C113" t="str">
            <v>4DS</v>
          </cell>
          <cell r="D113" t="str">
            <v>6DS</v>
          </cell>
        </row>
        <row r="114">
          <cell r="C114" t="str">
            <v>2DS</v>
          </cell>
          <cell r="D114" t="str">
            <v>4DS</v>
          </cell>
        </row>
        <row r="115">
          <cell r="C115" t="str">
            <v>2DS</v>
          </cell>
          <cell r="D115" t="str">
            <v>4DS</v>
          </cell>
        </row>
        <row r="116">
          <cell r="C116" t="str">
            <v>2DS</v>
          </cell>
          <cell r="D116" t="str">
            <v>4DS</v>
          </cell>
        </row>
        <row r="117">
          <cell r="C117" t="str">
            <v>2DS</v>
          </cell>
          <cell r="D117" t="str">
            <v>4DS</v>
          </cell>
        </row>
        <row r="118">
          <cell r="C118" t="str">
            <v>2DS</v>
          </cell>
          <cell r="D118" t="str">
            <v>4DS</v>
          </cell>
        </row>
        <row r="119">
          <cell r="C119" t="str">
            <v>2DS</v>
          </cell>
          <cell r="D119" t="str">
            <v>4DS</v>
          </cell>
        </row>
        <row r="120">
          <cell r="C120" t="str">
            <v>2DS</v>
          </cell>
          <cell r="D120" t="str">
            <v>4DS</v>
          </cell>
        </row>
        <row r="121">
          <cell r="C121" t="str">
            <v>4DS</v>
          </cell>
          <cell r="D121" t="str">
            <v>6DS</v>
          </cell>
        </row>
        <row r="122">
          <cell r="C122" t="str">
            <v>4DS</v>
          </cell>
          <cell r="D122" t="str">
            <v>6DS</v>
          </cell>
        </row>
        <row r="123">
          <cell r="C123" t="str">
            <v>4DS</v>
          </cell>
          <cell r="D123" t="str">
            <v>6DS</v>
          </cell>
        </row>
        <row r="124">
          <cell r="C124" t="str">
            <v>4DS</v>
          </cell>
          <cell r="D124" t="str">
            <v>6DS</v>
          </cell>
        </row>
        <row r="125">
          <cell r="C125" t="str">
            <v>4DS</v>
          </cell>
          <cell r="D125" t="str">
            <v>6DS</v>
          </cell>
        </row>
        <row r="126">
          <cell r="C126" t="str">
            <v>4DS</v>
          </cell>
          <cell r="D126" t="str">
            <v>6DS</v>
          </cell>
        </row>
        <row r="127">
          <cell r="C127" t="str">
            <v>4DS</v>
          </cell>
          <cell r="D127" t="str">
            <v>6DS</v>
          </cell>
        </row>
        <row r="128">
          <cell r="C128" t="str">
            <v>2DS</v>
          </cell>
          <cell r="D128" t="str">
            <v>4DS</v>
          </cell>
        </row>
        <row r="129">
          <cell r="C129" t="str">
            <v>2DS</v>
          </cell>
          <cell r="D129" t="str">
            <v>4DS</v>
          </cell>
        </row>
        <row r="130">
          <cell r="C130" t="str">
            <v>2DS</v>
          </cell>
          <cell r="D130" t="str">
            <v>4DS</v>
          </cell>
        </row>
        <row r="131">
          <cell r="C131" t="str">
            <v>2DS</v>
          </cell>
          <cell r="D131" t="str">
            <v>4DS</v>
          </cell>
        </row>
        <row r="132">
          <cell r="C132" t="str">
            <v>2DS</v>
          </cell>
          <cell r="D132" t="str">
            <v>4DS</v>
          </cell>
        </row>
        <row r="133">
          <cell r="C133" t="str">
            <v>2DS</v>
          </cell>
          <cell r="D133" t="str">
            <v>4DS</v>
          </cell>
        </row>
        <row r="134">
          <cell r="C134" t="str">
            <v>2DS</v>
          </cell>
          <cell r="D134" t="str">
            <v>4DS</v>
          </cell>
        </row>
        <row r="135">
          <cell r="C135" t="str">
            <v>4DS</v>
          </cell>
          <cell r="D135" t="str">
            <v>6DS</v>
          </cell>
        </row>
        <row r="136">
          <cell r="C136" t="str">
            <v>4DS</v>
          </cell>
          <cell r="D136" t="str">
            <v>6DS</v>
          </cell>
        </row>
        <row r="137">
          <cell r="C137" t="str">
            <v>4DS</v>
          </cell>
          <cell r="D137" t="str">
            <v>6DS</v>
          </cell>
        </row>
        <row r="138">
          <cell r="C138" t="str">
            <v>4DS</v>
          </cell>
          <cell r="D138" t="str">
            <v>6DS</v>
          </cell>
        </row>
        <row r="139">
          <cell r="C139" t="str">
            <v>4DS</v>
          </cell>
          <cell r="D139" t="str">
            <v>6DS</v>
          </cell>
        </row>
        <row r="140">
          <cell r="C140" t="str">
            <v>4DS</v>
          </cell>
          <cell r="D140" t="str">
            <v>6DS</v>
          </cell>
        </row>
        <row r="141">
          <cell r="C141" t="str">
            <v>4DS</v>
          </cell>
          <cell r="D141" t="str">
            <v>6DS</v>
          </cell>
        </row>
      </sheetData>
      <sheetData sheetId="7">
        <row r="2">
          <cell r="F2">
            <v>1.9E-3</v>
          </cell>
          <cell r="G2">
            <v>2.7099999999999999E-2</v>
          </cell>
          <cell r="H2">
            <v>0.40050000000000002</v>
          </cell>
          <cell r="I2">
            <v>1.2118</v>
          </cell>
          <cell r="J2">
            <v>2.5409000000000002</v>
          </cell>
          <cell r="K2">
            <v>3.9091999999999998</v>
          </cell>
          <cell r="L2">
            <v>4.8589000000000002</v>
          </cell>
          <cell r="M2">
            <v>5.3327999999999998</v>
          </cell>
        </row>
        <row r="3">
          <cell r="F3">
            <v>0.15890000000000001</v>
          </cell>
          <cell r="G3">
            <v>0.79779999999999995</v>
          </cell>
          <cell r="H3">
            <v>2.1314000000000002</v>
          </cell>
          <cell r="I3">
            <v>3.7884000000000002</v>
          </cell>
          <cell r="J3">
            <v>5.3730000000000002</v>
          </cell>
          <cell r="K3">
            <v>6.5444000000000004</v>
          </cell>
          <cell r="L3">
            <v>7.3339999999999996</v>
          </cell>
          <cell r="M3">
            <v>7.2645999999999997</v>
          </cell>
        </row>
        <row r="4">
          <cell r="F4">
            <v>0.28470000000000001</v>
          </cell>
          <cell r="G4">
            <v>1.4601</v>
          </cell>
          <cell r="H4">
            <v>2.6171000000000002</v>
          </cell>
          <cell r="I4">
            <v>4.0412999999999997</v>
          </cell>
          <cell r="J4">
            <v>5.3701999999999996</v>
          </cell>
          <cell r="K4">
            <v>6.4122000000000003</v>
          </cell>
          <cell r="L4">
            <v>7.2516999999999996</v>
          </cell>
          <cell r="M4">
            <v>7.9827000000000004</v>
          </cell>
        </row>
        <row r="5">
          <cell r="F5">
            <v>4.41E-2</v>
          </cell>
          <cell r="G5">
            <v>0.34379999999999999</v>
          </cell>
          <cell r="H5">
            <v>0.79259999999999997</v>
          </cell>
          <cell r="I5">
            <v>1.3149</v>
          </cell>
          <cell r="J5">
            <v>1.7372000000000001</v>
          </cell>
          <cell r="K5">
            <v>2.2597999999999998</v>
          </cell>
          <cell r="L5">
            <v>2.8959000000000001</v>
          </cell>
          <cell r="M5">
            <v>3.5251999999999999</v>
          </cell>
        </row>
        <row r="6">
          <cell r="F6">
            <v>0</v>
          </cell>
          <cell r="G6">
            <v>0.10580000000000001</v>
          </cell>
          <cell r="H6">
            <v>0.44690000000000002</v>
          </cell>
          <cell r="I6">
            <v>0.99639999999999995</v>
          </cell>
          <cell r="J6">
            <v>1.5604</v>
          </cell>
          <cell r="K6">
            <v>1.7585999999999999</v>
          </cell>
          <cell r="L6">
            <v>1.8286</v>
          </cell>
          <cell r="M6">
            <v>1.6392</v>
          </cell>
        </row>
        <row r="7">
          <cell r="F7">
            <v>8.2600000000000007E-2</v>
          </cell>
          <cell r="G7">
            <v>0.30890000000000001</v>
          </cell>
          <cell r="H7">
            <v>0.39539999999999997</v>
          </cell>
          <cell r="I7">
            <v>0.23830000000000001</v>
          </cell>
          <cell r="J7">
            <v>0.1103</v>
          </cell>
          <cell r="K7">
            <v>0.15379999999999999</v>
          </cell>
          <cell r="L7">
            <v>2.5000000000000001E-2</v>
          </cell>
          <cell r="M7">
            <v>1.38E-2</v>
          </cell>
        </row>
        <row r="8">
          <cell r="F8">
            <v>1.1000000000000001E-3</v>
          </cell>
          <cell r="G8">
            <v>3.0300000000000001E-2</v>
          </cell>
          <cell r="H8">
            <v>0.15229999999999999</v>
          </cell>
          <cell r="I8">
            <v>0.39600000000000002</v>
          </cell>
          <cell r="J8">
            <v>0.60109999999999997</v>
          </cell>
          <cell r="K8">
            <v>0.85470000000000002</v>
          </cell>
          <cell r="L8">
            <v>1.1664000000000001</v>
          </cell>
          <cell r="M8">
            <v>1.5605</v>
          </cell>
        </row>
        <row r="9">
          <cell r="F9">
            <v>2.8999999999999998E-3</v>
          </cell>
          <cell r="G9">
            <v>0.59950000000000003</v>
          </cell>
          <cell r="H9">
            <v>1.2483</v>
          </cell>
          <cell r="I9">
            <v>1.6666000000000001</v>
          </cell>
          <cell r="J9">
            <v>2.0598000000000001</v>
          </cell>
          <cell r="K9">
            <v>2.5158999999999998</v>
          </cell>
          <cell r="L9">
            <v>3.2004000000000001</v>
          </cell>
          <cell r="M9">
            <v>3.8624000000000001</v>
          </cell>
        </row>
        <row r="10">
          <cell r="F10">
            <v>0.11310000000000001</v>
          </cell>
          <cell r="G10">
            <v>0.8448</v>
          </cell>
          <cell r="H10">
            <v>1.8212999999999999</v>
          </cell>
          <cell r="I10">
            <v>2.8317000000000001</v>
          </cell>
          <cell r="J10">
            <v>3.7584</v>
          </cell>
          <cell r="K10">
            <v>4.6851000000000003</v>
          </cell>
          <cell r="L10">
            <v>5.8029000000000002</v>
          </cell>
          <cell r="M10">
            <v>7.1025999999999998</v>
          </cell>
        </row>
        <row r="11">
          <cell r="F11">
            <v>1.6299999999999999E-2</v>
          </cell>
          <cell r="G11">
            <v>0.113</v>
          </cell>
          <cell r="H11">
            <v>0.2412</v>
          </cell>
          <cell r="I11">
            <v>0.35110000000000002</v>
          </cell>
          <cell r="J11">
            <v>0.45490000000000003</v>
          </cell>
          <cell r="K11">
            <v>0.49530000000000002</v>
          </cell>
          <cell r="L11">
            <v>0.54069999999999996</v>
          </cell>
          <cell r="M11">
            <v>0.51259999999999994</v>
          </cell>
        </row>
        <row r="12">
          <cell r="F12">
            <v>1.4500000000000001E-2</v>
          </cell>
          <cell r="G12">
            <v>0.13819999999999999</v>
          </cell>
          <cell r="H12">
            <v>0.31240000000000001</v>
          </cell>
          <cell r="I12">
            <v>0.31219999999999998</v>
          </cell>
          <cell r="J12">
            <v>0.4229</v>
          </cell>
          <cell r="K12">
            <v>0.56440000000000001</v>
          </cell>
          <cell r="L12">
            <v>0.68589999999999995</v>
          </cell>
          <cell r="M12">
            <v>0.8004</v>
          </cell>
        </row>
        <row r="13">
          <cell r="F13">
            <v>9.6299999999999997E-2</v>
          </cell>
          <cell r="G13">
            <v>0.1641</v>
          </cell>
          <cell r="H13">
            <v>3.3799999999999997E-2</v>
          </cell>
          <cell r="I13">
            <v>0.17849999999999999</v>
          </cell>
          <cell r="J13">
            <v>0.35060000000000002</v>
          </cell>
          <cell r="K13">
            <v>0.32919999999999999</v>
          </cell>
          <cell r="L13">
            <v>1.26E-2</v>
          </cell>
          <cell r="M13">
            <v>6.6E-3</v>
          </cell>
        </row>
        <row r="14">
          <cell r="F14">
            <v>0</v>
          </cell>
          <cell r="G14">
            <v>0</v>
          </cell>
          <cell r="H14">
            <v>1.3599999999999999E-2</v>
          </cell>
          <cell r="I14">
            <v>4.8300000000000003E-2</v>
          </cell>
          <cell r="J14">
            <v>0.1104</v>
          </cell>
          <cell r="K14">
            <v>0.18529999999999999</v>
          </cell>
          <cell r="L14">
            <v>0.2457</v>
          </cell>
          <cell r="M14">
            <v>0.29659999999999997</v>
          </cell>
        </row>
        <row r="15">
          <cell r="F15">
            <v>6.4999999999999997E-3</v>
          </cell>
          <cell r="G15">
            <v>7.5999999999999998E-2</v>
          </cell>
          <cell r="H15">
            <v>0.18859999999999999</v>
          </cell>
          <cell r="I15">
            <v>0.29830000000000001</v>
          </cell>
          <cell r="J15">
            <v>0.39169999999999999</v>
          </cell>
          <cell r="K15">
            <v>0.47199999999999998</v>
          </cell>
          <cell r="L15">
            <v>0.64049999999999996</v>
          </cell>
          <cell r="M15">
            <v>0.80549999999999999</v>
          </cell>
        </row>
        <row r="16">
          <cell r="F16">
            <v>1.83E-2</v>
          </cell>
          <cell r="G16">
            <v>0.10730000000000001</v>
          </cell>
          <cell r="H16">
            <v>0.16420000000000001</v>
          </cell>
          <cell r="I16">
            <v>0.25390000000000001</v>
          </cell>
          <cell r="J16">
            <v>0.33939999999999998</v>
          </cell>
          <cell r="K16">
            <v>0.43869999999999998</v>
          </cell>
          <cell r="L16">
            <v>0.51190000000000002</v>
          </cell>
          <cell r="M16">
            <v>0.55559999999999998</v>
          </cell>
        </row>
        <row r="17">
          <cell r="F17">
            <v>5.9999999999999995E-4</v>
          </cell>
          <cell r="G17">
            <v>9.4999999999999998E-3</v>
          </cell>
          <cell r="H17">
            <v>4.07E-2</v>
          </cell>
          <cell r="I17">
            <v>7.1199999999999999E-2</v>
          </cell>
          <cell r="J17">
            <v>0.1076</v>
          </cell>
          <cell r="K17">
            <v>0.1469</v>
          </cell>
          <cell r="L17">
            <v>0.20169999999999999</v>
          </cell>
          <cell r="M17">
            <v>0.2762</v>
          </cell>
        </row>
        <row r="18">
          <cell r="F18">
            <v>0</v>
          </cell>
          <cell r="G18">
            <v>0</v>
          </cell>
          <cell r="H18">
            <v>2.8299999999999999E-2</v>
          </cell>
          <cell r="I18">
            <v>6.1699999999999998E-2</v>
          </cell>
          <cell r="J18">
            <v>8.4099999999999994E-2</v>
          </cell>
          <cell r="K18">
            <v>8.1600000000000006E-2</v>
          </cell>
          <cell r="L18">
            <v>8.8099999999999998E-2</v>
          </cell>
          <cell r="M18">
            <v>8.2900000000000001E-2</v>
          </cell>
        </row>
        <row r="19">
          <cell r="F19">
            <v>1E-4</v>
          </cell>
          <cell r="G19">
            <v>1.1999999999999999E-3</v>
          </cell>
          <cell r="H19">
            <v>0</v>
          </cell>
          <cell r="I19">
            <v>1.6000000000000001E-3</v>
          </cell>
          <cell r="J19">
            <v>3.2000000000000002E-3</v>
          </cell>
          <cell r="K19">
            <v>7.6700000000000004E-2</v>
          </cell>
          <cell r="L19">
            <v>1.89E-2</v>
          </cell>
          <cell r="M19">
            <v>7.7000000000000002E-3</v>
          </cell>
        </row>
        <row r="20">
          <cell r="F20">
            <v>0</v>
          </cell>
          <cell r="G20">
            <v>1E-3</v>
          </cell>
          <cell r="H20">
            <v>8.3999999999999995E-3</v>
          </cell>
          <cell r="I20">
            <v>2.3800000000000002E-2</v>
          </cell>
          <cell r="J20">
            <v>3.8699999999999998E-2</v>
          </cell>
          <cell r="K20">
            <v>5.5199999999999999E-2</v>
          </cell>
          <cell r="L20">
            <v>7.3300000000000004E-2</v>
          </cell>
          <cell r="M20">
            <v>9.2700000000000005E-2</v>
          </cell>
        </row>
        <row r="21">
          <cell r="F21">
            <v>1.8E-3</v>
          </cell>
          <cell r="G21">
            <v>0</v>
          </cell>
          <cell r="H21">
            <v>2.6100000000000002E-2</v>
          </cell>
          <cell r="I21">
            <v>7.2700000000000001E-2</v>
          </cell>
          <cell r="J21">
            <v>0.1188</v>
          </cell>
          <cell r="K21">
            <v>0.17799999999999999</v>
          </cell>
          <cell r="L21">
            <v>0.2286</v>
          </cell>
          <cell r="M21">
            <v>0.28789999999999999</v>
          </cell>
        </row>
        <row r="22">
          <cell r="F22">
            <v>5.7999999999999996E-3</v>
          </cell>
          <cell r="G22">
            <v>4.1500000000000002E-2</v>
          </cell>
          <cell r="H22">
            <v>8.8900000000000007E-2</v>
          </cell>
          <cell r="I22">
            <v>0.14000000000000001</v>
          </cell>
          <cell r="J22">
            <v>0.1991</v>
          </cell>
          <cell r="K22">
            <v>0.27010000000000001</v>
          </cell>
          <cell r="L22">
            <v>0.33210000000000001</v>
          </cell>
          <cell r="M22">
            <v>0.4158</v>
          </cell>
        </row>
        <row r="23">
          <cell r="F23">
            <v>0</v>
          </cell>
          <cell r="G23">
            <v>2.2000000000000001E-3</v>
          </cell>
          <cell r="H23">
            <v>8.8999999999999999E-3</v>
          </cell>
          <cell r="I23">
            <v>1.8599999999999998E-2</v>
          </cell>
          <cell r="J23">
            <v>2.6800000000000001E-2</v>
          </cell>
          <cell r="K23">
            <v>3.7100000000000001E-2</v>
          </cell>
          <cell r="L23">
            <v>4.6800000000000001E-2</v>
          </cell>
          <cell r="M23">
            <v>5.7799999999999997E-2</v>
          </cell>
        </row>
        <row r="24">
          <cell r="F24">
            <v>0</v>
          </cell>
          <cell r="G24">
            <v>0</v>
          </cell>
          <cell r="H24">
            <v>1.5100000000000001E-2</v>
          </cell>
          <cell r="I24">
            <v>1.9599999999999999E-2</v>
          </cell>
          <cell r="J24">
            <v>2.0299999999999999E-2</v>
          </cell>
          <cell r="K24">
            <v>2.1299999999999999E-2</v>
          </cell>
          <cell r="L24">
            <v>2.1700000000000001E-2</v>
          </cell>
          <cell r="M24">
            <v>2.2599999999999999E-2</v>
          </cell>
        </row>
        <row r="25">
          <cell r="F25">
            <v>7.7000000000000002E-3</v>
          </cell>
          <cell r="G25">
            <v>3.7499999999999999E-2</v>
          </cell>
          <cell r="H25">
            <v>2.6499999999999999E-2</v>
          </cell>
          <cell r="I25">
            <v>1.4500000000000001E-2</v>
          </cell>
          <cell r="J25">
            <v>1.4800000000000001E-2</v>
          </cell>
          <cell r="K25">
            <v>1.78E-2</v>
          </cell>
          <cell r="L25">
            <v>1.24E-2</v>
          </cell>
          <cell r="M25">
            <v>6.4000000000000003E-3</v>
          </cell>
        </row>
        <row r="26">
          <cell r="F26">
            <v>0</v>
          </cell>
          <cell r="G26">
            <v>0</v>
          </cell>
          <cell r="H26">
            <v>7.6E-3</v>
          </cell>
          <cell r="I26">
            <v>2.6200000000000001E-2</v>
          </cell>
          <cell r="J26">
            <v>5.3600000000000002E-2</v>
          </cell>
          <cell r="K26">
            <v>6.6500000000000004E-2</v>
          </cell>
          <cell r="L26">
            <v>6.7799999999999999E-2</v>
          </cell>
          <cell r="M26">
            <v>6.5299999999999997E-2</v>
          </cell>
        </row>
        <row r="27">
          <cell r="F27">
            <v>2.1700000000000001E-2</v>
          </cell>
          <cell r="G27">
            <v>3.85E-2</v>
          </cell>
          <cell r="H27">
            <v>5.1400000000000001E-2</v>
          </cell>
          <cell r="I27">
            <v>4.8399999999999999E-2</v>
          </cell>
          <cell r="J27">
            <v>3.4299999999999997E-2</v>
          </cell>
          <cell r="K27">
            <v>3.5400000000000001E-2</v>
          </cell>
          <cell r="L27">
            <v>3.9600000000000003E-2</v>
          </cell>
          <cell r="M27">
            <v>3.4599999999999999E-2</v>
          </cell>
        </row>
        <row r="28">
          <cell r="F28">
            <v>1.52E-2</v>
          </cell>
          <cell r="G28">
            <v>5.0799999999999998E-2</v>
          </cell>
          <cell r="H28">
            <v>7.3499999999999996E-2</v>
          </cell>
          <cell r="I28">
            <v>9.0399999999999994E-2</v>
          </cell>
          <cell r="J28">
            <v>0.1081</v>
          </cell>
          <cell r="K28">
            <v>0.1138</v>
          </cell>
          <cell r="L28">
            <v>0.12330000000000001</v>
          </cell>
          <cell r="M28">
            <v>0.14979999999999999</v>
          </cell>
        </row>
        <row r="29">
          <cell r="F29">
            <v>3.8999999999999998E-3</v>
          </cell>
          <cell r="G29">
            <v>9.9000000000000008E-3</v>
          </cell>
          <cell r="H29">
            <v>2.2700000000000001E-2</v>
          </cell>
          <cell r="I29">
            <v>3.4599999999999999E-2</v>
          </cell>
          <cell r="J29">
            <v>5.45E-2</v>
          </cell>
          <cell r="K29">
            <v>7.1599999999999997E-2</v>
          </cell>
          <cell r="L29">
            <v>9.5399999999999999E-2</v>
          </cell>
          <cell r="M29">
            <v>0.11559999999999999</v>
          </cell>
        </row>
        <row r="30">
          <cell r="F30">
            <v>0</v>
          </cell>
          <cell r="G30">
            <v>0</v>
          </cell>
          <cell r="H30">
            <v>0</v>
          </cell>
          <cell r="I30">
            <v>0</v>
          </cell>
          <cell r="J30">
            <v>6.6E-3</v>
          </cell>
          <cell r="K30">
            <v>5.1000000000000004E-3</v>
          </cell>
          <cell r="L30">
            <v>6.6E-3</v>
          </cell>
          <cell r="M30">
            <v>7.3000000000000001E-3</v>
          </cell>
        </row>
        <row r="31">
          <cell r="F31">
            <v>0</v>
          </cell>
          <cell r="G31">
            <v>2.9999999999999997E-4</v>
          </cell>
          <cell r="H31">
            <v>0</v>
          </cell>
          <cell r="I31">
            <v>0</v>
          </cell>
          <cell r="J31">
            <v>0</v>
          </cell>
          <cell r="K31">
            <v>0</v>
          </cell>
          <cell r="L31">
            <v>0</v>
          </cell>
          <cell r="M31">
            <v>0</v>
          </cell>
        </row>
        <row r="32">
          <cell r="F32">
            <v>0</v>
          </cell>
          <cell r="G32">
            <v>1.1999999999999999E-3</v>
          </cell>
          <cell r="H32">
            <v>6.1000000000000004E-3</v>
          </cell>
          <cell r="I32">
            <v>1.46E-2</v>
          </cell>
          <cell r="J32">
            <v>0.02</v>
          </cell>
          <cell r="K32">
            <v>2.52E-2</v>
          </cell>
          <cell r="L32">
            <v>3.1699999999999999E-2</v>
          </cell>
          <cell r="M32">
            <v>3.9199999999999999E-2</v>
          </cell>
        </row>
        <row r="33">
          <cell r="F33">
            <v>2.8999999999999998E-3</v>
          </cell>
          <cell r="G33">
            <v>2.0000000000000001E-4</v>
          </cell>
          <cell r="H33">
            <v>5.0000000000000001E-3</v>
          </cell>
          <cell r="I33">
            <v>9.4000000000000004E-3</v>
          </cell>
          <cell r="J33">
            <v>2.3099999999999999E-2</v>
          </cell>
          <cell r="K33">
            <v>2.4E-2</v>
          </cell>
          <cell r="L33">
            <v>3.2199999999999999E-2</v>
          </cell>
          <cell r="M33">
            <v>3.2800000000000003E-2</v>
          </cell>
        </row>
        <row r="34">
          <cell r="F34">
            <v>1.1000000000000001E-3</v>
          </cell>
          <cell r="G34">
            <v>0</v>
          </cell>
          <cell r="H34">
            <v>0</v>
          </cell>
          <cell r="I34">
            <v>2E-3</v>
          </cell>
          <cell r="J34">
            <v>1.3599999999999999E-2</v>
          </cell>
          <cell r="K34">
            <v>1.52E-2</v>
          </cell>
          <cell r="L34">
            <v>1.47E-2</v>
          </cell>
          <cell r="M34">
            <v>1.3599999999999999E-2</v>
          </cell>
        </row>
        <row r="35">
          <cell r="F35">
            <v>1E-4</v>
          </cell>
          <cell r="G35">
            <v>1.1999999999999999E-3</v>
          </cell>
          <cell r="H35">
            <v>1.9199999999999998E-2</v>
          </cell>
          <cell r="I35">
            <v>2.1700000000000001E-2</v>
          </cell>
          <cell r="J35">
            <v>2.64E-2</v>
          </cell>
          <cell r="K35">
            <v>3.15E-2</v>
          </cell>
          <cell r="L35">
            <v>3.61E-2</v>
          </cell>
          <cell r="M35">
            <v>3.9899999999999998E-2</v>
          </cell>
        </row>
        <row r="36">
          <cell r="F36">
            <v>0</v>
          </cell>
          <cell r="G36">
            <v>0</v>
          </cell>
          <cell r="H36">
            <v>0</v>
          </cell>
          <cell r="I36">
            <v>0</v>
          </cell>
          <cell r="J36">
            <v>8.8000000000000005E-3</v>
          </cell>
          <cell r="K36">
            <v>1.7899999999999999E-2</v>
          </cell>
          <cell r="L36">
            <v>3.5700000000000003E-2</v>
          </cell>
          <cell r="M36">
            <v>5.2299999999999999E-2</v>
          </cell>
        </row>
        <row r="37">
          <cell r="F37">
            <v>0</v>
          </cell>
          <cell r="G37">
            <v>0</v>
          </cell>
          <cell r="H37">
            <v>1E-4</v>
          </cell>
          <cell r="I37">
            <v>0</v>
          </cell>
          <cell r="J37">
            <v>0</v>
          </cell>
          <cell r="K37">
            <v>0</v>
          </cell>
          <cell r="L37">
            <v>0</v>
          </cell>
          <cell r="M37">
            <v>0</v>
          </cell>
        </row>
        <row r="38">
          <cell r="F38">
            <v>0</v>
          </cell>
          <cell r="G38">
            <v>8.9999999999999998E-4</v>
          </cell>
          <cell r="H38">
            <v>7.4700000000000003E-2</v>
          </cell>
          <cell r="I38">
            <v>0.28739999999999999</v>
          </cell>
          <cell r="J38">
            <v>0.66959999999999997</v>
          </cell>
          <cell r="K38">
            <v>1.1315</v>
          </cell>
          <cell r="L38">
            <v>1.2614000000000001</v>
          </cell>
          <cell r="M38">
            <v>1.2911999999999999</v>
          </cell>
        </row>
        <row r="39">
          <cell r="F39">
            <v>6.3E-3</v>
          </cell>
          <cell r="G39">
            <v>0.23330000000000001</v>
          </cell>
          <cell r="H39">
            <v>0.4662</v>
          </cell>
          <cell r="I39">
            <v>0.87780000000000002</v>
          </cell>
          <cell r="J39">
            <v>1.4016</v>
          </cell>
          <cell r="K39">
            <v>1.8089999999999999</v>
          </cell>
          <cell r="L39">
            <v>1.8090999999999999</v>
          </cell>
          <cell r="M39">
            <v>1.464</v>
          </cell>
        </row>
        <row r="40">
          <cell r="F40">
            <v>3.73E-2</v>
          </cell>
          <cell r="G40">
            <v>0.35780000000000001</v>
          </cell>
          <cell r="H40">
            <v>0.66920000000000002</v>
          </cell>
          <cell r="I40">
            <v>1.1248</v>
          </cell>
          <cell r="J40">
            <v>1.4724999999999999</v>
          </cell>
          <cell r="K40">
            <v>1.7525999999999999</v>
          </cell>
          <cell r="L40">
            <v>1.9484999999999999</v>
          </cell>
          <cell r="M40">
            <v>2.0148999999999999</v>
          </cell>
        </row>
        <row r="41">
          <cell r="F41">
            <v>3.3999999999999998E-3</v>
          </cell>
          <cell r="G41">
            <v>6.6799999999999998E-2</v>
          </cell>
          <cell r="H41">
            <v>0.15490000000000001</v>
          </cell>
          <cell r="I41">
            <v>0.24729999999999999</v>
          </cell>
          <cell r="J41">
            <v>0.28239999999999998</v>
          </cell>
          <cell r="K41">
            <v>0.3553</v>
          </cell>
          <cell r="L41">
            <v>0.42620000000000002</v>
          </cell>
          <cell r="M41">
            <v>0.49719999999999998</v>
          </cell>
        </row>
        <row r="42">
          <cell r="F42">
            <v>0</v>
          </cell>
          <cell r="G42">
            <v>4.6800000000000001E-2</v>
          </cell>
          <cell r="H42">
            <v>5.9299999999999999E-2</v>
          </cell>
          <cell r="I42">
            <v>0.32450000000000001</v>
          </cell>
          <cell r="J42">
            <v>0.68610000000000004</v>
          </cell>
          <cell r="K42">
            <v>0.77449999999999997</v>
          </cell>
          <cell r="L42">
            <v>0.66910000000000003</v>
          </cell>
          <cell r="M42">
            <v>0.51</v>
          </cell>
        </row>
        <row r="43">
          <cell r="F43">
            <v>1.5800000000000002E-2</v>
          </cell>
          <cell r="G43">
            <v>2.2100000000000002E-2</v>
          </cell>
          <cell r="H43">
            <v>0</v>
          </cell>
          <cell r="I43">
            <v>0</v>
          </cell>
          <cell r="J43">
            <v>0</v>
          </cell>
          <cell r="K43">
            <v>0</v>
          </cell>
          <cell r="L43">
            <v>0</v>
          </cell>
          <cell r="M43">
            <v>0</v>
          </cell>
        </row>
        <row r="44">
          <cell r="F44">
            <v>0</v>
          </cell>
          <cell r="G44">
            <v>8.2000000000000007E-3</v>
          </cell>
          <cell r="H44">
            <v>3.6999999999999998E-2</v>
          </cell>
          <cell r="I44">
            <v>0.1229</v>
          </cell>
          <cell r="J44">
            <v>0.18079999999999999</v>
          </cell>
          <cell r="K44">
            <v>0.2586</v>
          </cell>
          <cell r="L44">
            <v>0.3579</v>
          </cell>
          <cell r="M44">
            <v>0.48349999999999999</v>
          </cell>
        </row>
        <row r="45">
          <cell r="F45">
            <v>9.4000000000000004E-3</v>
          </cell>
          <cell r="G45">
            <v>0.31659999999999999</v>
          </cell>
          <cell r="H45">
            <v>0.60819999999999996</v>
          </cell>
          <cell r="I45">
            <v>0.76759999999999995</v>
          </cell>
          <cell r="J45">
            <v>0.92059999999999997</v>
          </cell>
          <cell r="K45">
            <v>1.1651</v>
          </cell>
          <cell r="L45">
            <v>1.7573000000000001</v>
          </cell>
          <cell r="M45">
            <v>2.2557999999999998</v>
          </cell>
        </row>
        <row r="46">
          <cell r="F46">
            <v>4.48E-2</v>
          </cell>
          <cell r="G46">
            <v>0.2056</v>
          </cell>
          <cell r="H46">
            <v>0.42970000000000003</v>
          </cell>
          <cell r="I46">
            <v>0.70020000000000004</v>
          </cell>
          <cell r="J46">
            <v>1.0214000000000001</v>
          </cell>
          <cell r="K46">
            <v>1.3584000000000001</v>
          </cell>
          <cell r="L46">
            <v>1.8071999999999999</v>
          </cell>
          <cell r="M46">
            <v>2.3713000000000002</v>
          </cell>
        </row>
        <row r="47">
          <cell r="F47">
            <v>4.5999999999999999E-3</v>
          </cell>
          <cell r="G47">
            <v>1.06E-2</v>
          </cell>
          <cell r="H47">
            <v>4.8800000000000003E-2</v>
          </cell>
          <cell r="I47">
            <v>8.9899999999999994E-2</v>
          </cell>
          <cell r="J47">
            <v>0.1419</v>
          </cell>
          <cell r="K47">
            <v>0.16639999999999999</v>
          </cell>
          <cell r="L47">
            <v>0.16439999999999999</v>
          </cell>
          <cell r="M47">
            <v>0.1701</v>
          </cell>
        </row>
        <row r="48">
          <cell r="F48">
            <v>0</v>
          </cell>
          <cell r="G48">
            <v>7.0000000000000007E-2</v>
          </cell>
          <cell r="H48">
            <v>8.6199999999999999E-2</v>
          </cell>
          <cell r="I48">
            <v>9.9599999999999994E-2</v>
          </cell>
          <cell r="J48">
            <v>0.1082</v>
          </cell>
          <cell r="K48">
            <v>0.1668</v>
          </cell>
          <cell r="L48">
            <v>0.32229999999999998</v>
          </cell>
          <cell r="M48">
            <v>0.40150000000000002</v>
          </cell>
        </row>
        <row r="49">
          <cell r="F49">
            <v>4.6699999999999998E-2</v>
          </cell>
          <cell r="G49">
            <v>7.4499999999999997E-2</v>
          </cell>
          <cell r="H49">
            <v>0.1822</v>
          </cell>
          <cell r="I49">
            <v>0.2361</v>
          </cell>
          <cell r="J49">
            <v>0.34789999999999999</v>
          </cell>
          <cell r="K49">
            <v>0.34260000000000002</v>
          </cell>
          <cell r="L49">
            <v>0</v>
          </cell>
          <cell r="M49">
            <v>2.7000000000000001E-3</v>
          </cell>
        </row>
        <row r="50">
          <cell r="F50">
            <v>0</v>
          </cell>
          <cell r="G50">
            <v>0</v>
          </cell>
          <cell r="H50">
            <v>1.49E-2</v>
          </cell>
          <cell r="I50">
            <v>7.5999999999999998E-2</v>
          </cell>
          <cell r="J50">
            <v>0.187</v>
          </cell>
          <cell r="K50">
            <v>0.32040000000000002</v>
          </cell>
          <cell r="L50">
            <v>0.46239999999999998</v>
          </cell>
          <cell r="M50">
            <v>0.59640000000000004</v>
          </cell>
        </row>
        <row r="51">
          <cell r="F51">
            <v>1.26E-2</v>
          </cell>
          <cell r="G51">
            <v>6.4500000000000002E-2</v>
          </cell>
          <cell r="H51">
            <v>0.25319999999999998</v>
          </cell>
          <cell r="I51">
            <v>0.47060000000000002</v>
          </cell>
          <cell r="J51">
            <v>0.74650000000000005</v>
          </cell>
          <cell r="K51">
            <v>0.9405</v>
          </cell>
          <cell r="L51">
            <v>1.0531999999999999</v>
          </cell>
          <cell r="M51">
            <v>1.0406</v>
          </cell>
        </row>
        <row r="52">
          <cell r="F52">
            <v>1.9400000000000001E-2</v>
          </cell>
          <cell r="G52">
            <v>7.0699999999999999E-2</v>
          </cell>
          <cell r="H52">
            <v>0.22670000000000001</v>
          </cell>
          <cell r="I52">
            <v>0.4073</v>
          </cell>
          <cell r="J52">
            <v>0.5262</v>
          </cell>
          <cell r="K52">
            <v>0.65849999999999997</v>
          </cell>
          <cell r="L52">
            <v>0.79949999999999999</v>
          </cell>
          <cell r="M52">
            <v>0.95430000000000004</v>
          </cell>
        </row>
        <row r="53">
          <cell r="F53">
            <v>3.8999999999999998E-3</v>
          </cell>
          <cell r="G53">
            <v>6.6000000000000003E-2</v>
          </cell>
          <cell r="H53">
            <v>0.1071</v>
          </cell>
          <cell r="I53">
            <v>0.15459999999999999</v>
          </cell>
          <cell r="J53">
            <v>0.23549999999999999</v>
          </cell>
          <cell r="K53">
            <v>0.31690000000000002</v>
          </cell>
          <cell r="L53">
            <v>0.4204</v>
          </cell>
          <cell r="M53">
            <v>0.54479999999999995</v>
          </cell>
        </row>
        <row r="54">
          <cell r="F54">
            <v>0</v>
          </cell>
          <cell r="G54">
            <v>0</v>
          </cell>
          <cell r="H54">
            <v>0.13170000000000001</v>
          </cell>
          <cell r="I54">
            <v>0.19289999999999999</v>
          </cell>
          <cell r="J54">
            <v>0.24879999999999999</v>
          </cell>
          <cell r="K54">
            <v>0.2742</v>
          </cell>
          <cell r="L54">
            <v>0.29630000000000001</v>
          </cell>
          <cell r="M54">
            <v>0.29110000000000003</v>
          </cell>
        </row>
        <row r="55">
          <cell r="F55">
            <v>1E-4</v>
          </cell>
          <cell r="G55">
            <v>4.2000000000000003E-2</v>
          </cell>
          <cell r="H55">
            <v>2.07E-2</v>
          </cell>
          <cell r="I55">
            <v>0</v>
          </cell>
          <cell r="J55">
            <v>1.8100000000000002E-2</v>
          </cell>
          <cell r="K55">
            <v>3.7600000000000001E-2</v>
          </cell>
          <cell r="L55">
            <v>2.3999999999999998E-3</v>
          </cell>
          <cell r="M55">
            <v>0</v>
          </cell>
        </row>
        <row r="56">
          <cell r="F56">
            <v>0</v>
          </cell>
          <cell r="G56">
            <v>2.8999999999999998E-3</v>
          </cell>
          <cell r="H56">
            <v>1.5699999999999999E-2</v>
          </cell>
          <cell r="I56">
            <v>3.3000000000000002E-2</v>
          </cell>
          <cell r="J56">
            <v>4.9000000000000002E-2</v>
          </cell>
          <cell r="K56">
            <v>6.3399999999999998E-2</v>
          </cell>
          <cell r="L56">
            <v>7.5700000000000003E-2</v>
          </cell>
          <cell r="M56">
            <v>8.8400000000000006E-2</v>
          </cell>
        </row>
        <row r="57">
          <cell r="F57">
            <v>3.0999999999999999E-3</v>
          </cell>
          <cell r="G57">
            <v>8.9599999999999999E-2</v>
          </cell>
          <cell r="H57">
            <v>0.1507</v>
          </cell>
          <cell r="I57">
            <v>0.18820000000000001</v>
          </cell>
          <cell r="J57">
            <v>0.2492</v>
          </cell>
          <cell r="K57">
            <v>0.38500000000000001</v>
          </cell>
          <cell r="L57">
            <v>0.47560000000000002</v>
          </cell>
          <cell r="M57">
            <v>0.62819999999999998</v>
          </cell>
        </row>
        <row r="58">
          <cell r="F58">
            <v>0</v>
          </cell>
          <cell r="G58">
            <v>8.2199999999999995E-2</v>
          </cell>
          <cell r="H58">
            <v>0.1973</v>
          </cell>
          <cell r="I58">
            <v>0.31730000000000003</v>
          </cell>
          <cell r="J58">
            <v>0.44419999999999998</v>
          </cell>
          <cell r="K58">
            <v>0.48649999999999999</v>
          </cell>
          <cell r="L58">
            <v>0.50380000000000003</v>
          </cell>
          <cell r="M58">
            <v>0.52029999999999998</v>
          </cell>
        </row>
        <row r="59">
          <cell r="F59">
            <v>8.0000000000000004E-4</v>
          </cell>
          <cell r="G59">
            <v>3.39E-2</v>
          </cell>
          <cell r="H59">
            <v>5.4800000000000001E-2</v>
          </cell>
          <cell r="I59">
            <v>8.9599999999999999E-2</v>
          </cell>
          <cell r="J59">
            <v>0.12479999999999999</v>
          </cell>
          <cell r="K59">
            <v>0.15310000000000001</v>
          </cell>
          <cell r="L59">
            <v>0.18310000000000001</v>
          </cell>
          <cell r="M59">
            <v>0.20169999999999999</v>
          </cell>
        </row>
        <row r="60">
          <cell r="F60">
            <v>0</v>
          </cell>
          <cell r="G60">
            <v>0</v>
          </cell>
          <cell r="H60">
            <v>4.3E-3</v>
          </cell>
          <cell r="I60">
            <v>0</v>
          </cell>
          <cell r="J60">
            <v>0</v>
          </cell>
          <cell r="K60">
            <v>0</v>
          </cell>
          <cell r="L60">
            <v>0</v>
          </cell>
          <cell r="M60">
            <v>1.0200000000000001E-2</v>
          </cell>
        </row>
        <row r="61">
          <cell r="F61">
            <v>1.1999999999999999E-3</v>
          </cell>
          <cell r="G61">
            <v>0</v>
          </cell>
          <cell r="H61">
            <v>0</v>
          </cell>
          <cell r="I61">
            <v>0</v>
          </cell>
          <cell r="J61">
            <v>0</v>
          </cell>
          <cell r="K61">
            <v>0</v>
          </cell>
          <cell r="L61">
            <v>1E-4</v>
          </cell>
          <cell r="M61">
            <v>0</v>
          </cell>
        </row>
        <row r="62">
          <cell r="F62">
            <v>0</v>
          </cell>
          <cell r="G62">
            <v>2.0000000000000001E-4</v>
          </cell>
          <cell r="H62">
            <v>2.2499999999999999E-2</v>
          </cell>
          <cell r="I62">
            <v>8.1600000000000006E-2</v>
          </cell>
          <cell r="J62">
            <v>0.1915</v>
          </cell>
          <cell r="K62">
            <v>0.26569999999999999</v>
          </cell>
          <cell r="L62">
            <v>0.3412</v>
          </cell>
          <cell r="M62">
            <v>0.37280000000000002</v>
          </cell>
        </row>
        <row r="63">
          <cell r="F63">
            <v>0</v>
          </cell>
          <cell r="G63">
            <v>1.46E-2</v>
          </cell>
          <cell r="H63">
            <v>0.1298</v>
          </cell>
          <cell r="I63">
            <v>0.1598</v>
          </cell>
          <cell r="J63">
            <v>0.18729999999999999</v>
          </cell>
          <cell r="K63">
            <v>0.17910000000000001</v>
          </cell>
          <cell r="L63">
            <v>0.15079999999999999</v>
          </cell>
          <cell r="M63">
            <v>0.12989999999999999</v>
          </cell>
        </row>
        <row r="64">
          <cell r="F64">
            <v>2.5899999999999999E-2</v>
          </cell>
          <cell r="G64">
            <v>9.9900000000000003E-2</v>
          </cell>
          <cell r="H64">
            <v>0.17599999999999999</v>
          </cell>
          <cell r="I64">
            <v>0.28589999999999999</v>
          </cell>
          <cell r="J64">
            <v>0.43530000000000002</v>
          </cell>
          <cell r="K64">
            <v>0.49209999999999998</v>
          </cell>
          <cell r="L64">
            <v>0.52939999999999998</v>
          </cell>
          <cell r="M64">
            <v>0.54700000000000004</v>
          </cell>
        </row>
        <row r="65">
          <cell r="F65">
            <v>2.0000000000000001E-4</v>
          </cell>
          <cell r="G65">
            <v>1.46E-2</v>
          </cell>
          <cell r="H65">
            <v>3.2199999999999999E-2</v>
          </cell>
          <cell r="I65">
            <v>5.6300000000000003E-2</v>
          </cell>
          <cell r="J65">
            <v>6.0199999999999997E-2</v>
          </cell>
          <cell r="K65">
            <v>7.2900000000000006E-2</v>
          </cell>
          <cell r="L65">
            <v>8.3500000000000005E-2</v>
          </cell>
          <cell r="M65">
            <v>9.2999999999999999E-2</v>
          </cell>
        </row>
        <row r="66">
          <cell r="F66">
            <v>0</v>
          </cell>
          <cell r="G66">
            <v>1.0800000000000001E-2</v>
          </cell>
          <cell r="H66">
            <v>3.09E-2</v>
          </cell>
          <cell r="I66">
            <v>6.3500000000000001E-2</v>
          </cell>
          <cell r="J66">
            <v>8.14E-2</v>
          </cell>
          <cell r="K66">
            <v>6.7900000000000002E-2</v>
          </cell>
          <cell r="L66">
            <v>8.2699999999999996E-2</v>
          </cell>
          <cell r="M66">
            <v>4.24E-2</v>
          </cell>
        </row>
        <row r="67">
          <cell r="F67">
            <v>0</v>
          </cell>
          <cell r="G67">
            <v>0</v>
          </cell>
          <cell r="H67">
            <v>0</v>
          </cell>
          <cell r="I67">
            <v>0</v>
          </cell>
          <cell r="J67">
            <v>0</v>
          </cell>
          <cell r="K67">
            <v>0</v>
          </cell>
          <cell r="L67">
            <v>0</v>
          </cell>
          <cell r="M67">
            <v>0</v>
          </cell>
        </row>
        <row r="68">
          <cell r="F68">
            <v>0</v>
          </cell>
          <cell r="G68">
            <v>1.1999999999999999E-3</v>
          </cell>
          <cell r="H68">
            <v>6.4999999999999997E-3</v>
          </cell>
          <cell r="I68">
            <v>1.5800000000000002E-2</v>
          </cell>
          <cell r="J68">
            <v>2.69E-2</v>
          </cell>
          <cell r="K68">
            <v>3.9800000000000002E-2</v>
          </cell>
          <cell r="L68">
            <v>5.5500000000000001E-2</v>
          </cell>
          <cell r="M68">
            <v>7.0699999999999999E-2</v>
          </cell>
        </row>
        <row r="69">
          <cell r="F69">
            <v>1.6999999999999999E-3</v>
          </cell>
          <cell r="G69">
            <v>1.72E-2</v>
          </cell>
          <cell r="H69">
            <v>0</v>
          </cell>
          <cell r="I69">
            <v>4.3400000000000001E-2</v>
          </cell>
          <cell r="J69">
            <v>3.73E-2</v>
          </cell>
          <cell r="K69">
            <v>3.0800000000000001E-2</v>
          </cell>
          <cell r="L69">
            <v>3.1300000000000001E-2</v>
          </cell>
          <cell r="M69">
            <v>3.85E-2</v>
          </cell>
        </row>
        <row r="70">
          <cell r="F70">
            <v>1.95E-2</v>
          </cell>
          <cell r="G70">
            <v>7.46E-2</v>
          </cell>
          <cell r="H70">
            <v>0.13200000000000001</v>
          </cell>
          <cell r="I70">
            <v>0.1062</v>
          </cell>
          <cell r="J70">
            <v>0.14549999999999999</v>
          </cell>
          <cell r="K70">
            <v>0.16889999999999999</v>
          </cell>
          <cell r="L70">
            <v>0.1956</v>
          </cell>
          <cell r="M70">
            <v>0.2288</v>
          </cell>
        </row>
        <row r="71">
          <cell r="F71">
            <v>0</v>
          </cell>
          <cell r="G71">
            <v>0</v>
          </cell>
          <cell r="H71">
            <v>0</v>
          </cell>
          <cell r="I71">
            <v>1.18E-2</v>
          </cell>
          <cell r="J71">
            <v>1.1599999999999999E-2</v>
          </cell>
          <cell r="K71">
            <v>1.47E-2</v>
          </cell>
          <cell r="L71">
            <v>1.6400000000000001E-2</v>
          </cell>
          <cell r="M71">
            <v>1.77E-2</v>
          </cell>
        </row>
        <row r="72">
          <cell r="F72">
            <v>1.4500000000000001E-2</v>
          </cell>
          <cell r="G72">
            <v>3.7100000000000001E-2</v>
          </cell>
          <cell r="H72">
            <v>2.47E-2</v>
          </cell>
          <cell r="I72">
            <v>6.7999999999999996E-3</v>
          </cell>
          <cell r="J72">
            <v>1.8E-3</v>
          </cell>
          <cell r="K72">
            <v>0</v>
          </cell>
          <cell r="L72">
            <v>0</v>
          </cell>
          <cell r="M72">
            <v>0</v>
          </cell>
        </row>
        <row r="73">
          <cell r="F73">
            <v>1.34E-2</v>
          </cell>
          <cell r="G73">
            <v>9.2999999999999992E-3</v>
          </cell>
          <cell r="H73">
            <v>0</v>
          </cell>
          <cell r="I73">
            <v>0</v>
          </cell>
          <cell r="J73">
            <v>0</v>
          </cell>
          <cell r="K73">
            <v>0</v>
          </cell>
          <cell r="L73">
            <v>0</v>
          </cell>
          <cell r="M73">
            <v>0</v>
          </cell>
        </row>
        <row r="74">
          <cell r="F74">
            <v>0</v>
          </cell>
          <cell r="G74">
            <v>0</v>
          </cell>
          <cell r="H74">
            <v>4.0000000000000002E-4</v>
          </cell>
          <cell r="I74">
            <v>1.1999999999999999E-3</v>
          </cell>
          <cell r="J74">
            <v>2.8999999999999998E-3</v>
          </cell>
          <cell r="K74">
            <v>4.8999999999999998E-3</v>
          </cell>
          <cell r="L74">
            <v>1.09E-2</v>
          </cell>
          <cell r="M74">
            <v>8.3000000000000001E-3</v>
          </cell>
        </row>
        <row r="75">
          <cell r="F75">
            <v>6.3E-3</v>
          </cell>
          <cell r="G75">
            <v>1.09E-2</v>
          </cell>
          <cell r="H75">
            <v>1.32E-2</v>
          </cell>
          <cell r="I75">
            <v>4.2200000000000001E-2</v>
          </cell>
          <cell r="J75">
            <v>6.3700000000000007E-2</v>
          </cell>
          <cell r="K75">
            <v>8.6199999999999999E-2</v>
          </cell>
          <cell r="L75">
            <v>0.107</v>
          </cell>
          <cell r="M75">
            <v>0.1158</v>
          </cell>
        </row>
        <row r="76">
          <cell r="F76">
            <v>5.0000000000000001E-3</v>
          </cell>
          <cell r="G76">
            <v>1.77E-2</v>
          </cell>
          <cell r="H76">
            <v>2.81E-2</v>
          </cell>
          <cell r="I76">
            <v>5.45E-2</v>
          </cell>
          <cell r="J76">
            <v>7.9200000000000007E-2</v>
          </cell>
          <cell r="K76">
            <v>8.6400000000000005E-2</v>
          </cell>
          <cell r="L76">
            <v>8.7599999999999997E-2</v>
          </cell>
          <cell r="M76">
            <v>9.8500000000000004E-2</v>
          </cell>
        </row>
        <row r="77">
          <cell r="F77">
            <v>1.1000000000000001E-3</v>
          </cell>
          <cell r="G77">
            <v>5.7000000000000002E-3</v>
          </cell>
          <cell r="H77">
            <v>1.6199999999999999E-2</v>
          </cell>
          <cell r="I77">
            <v>2.41E-2</v>
          </cell>
          <cell r="J77">
            <v>3.0300000000000001E-2</v>
          </cell>
          <cell r="K77">
            <v>3.8600000000000002E-2</v>
          </cell>
          <cell r="L77">
            <v>4.6399999999999997E-2</v>
          </cell>
          <cell r="M77">
            <v>5.1200000000000002E-2</v>
          </cell>
        </row>
        <row r="78">
          <cell r="F78">
            <v>0</v>
          </cell>
          <cell r="G78">
            <v>2.8E-3</v>
          </cell>
          <cell r="H78">
            <v>0</v>
          </cell>
          <cell r="I78">
            <v>5.1999999999999998E-3</v>
          </cell>
          <cell r="J78">
            <v>1.3299999999999999E-2</v>
          </cell>
          <cell r="K78">
            <v>1.14E-2</v>
          </cell>
          <cell r="L78">
            <v>9.7999999999999997E-3</v>
          </cell>
          <cell r="M78">
            <v>1.9E-3</v>
          </cell>
        </row>
        <row r="79">
          <cell r="F79">
            <v>1E-4</v>
          </cell>
          <cell r="G79">
            <v>2.0000000000000001E-4</v>
          </cell>
          <cell r="H79">
            <v>2.0000000000000001E-4</v>
          </cell>
          <cell r="I79">
            <v>1E-4</v>
          </cell>
          <cell r="J79">
            <v>2.0000000000000001E-4</v>
          </cell>
          <cell r="K79">
            <v>0</v>
          </cell>
          <cell r="L79">
            <v>0</v>
          </cell>
          <cell r="M79">
            <v>0</v>
          </cell>
        </row>
        <row r="80">
          <cell r="F80">
            <v>0</v>
          </cell>
          <cell r="G80">
            <v>4.0000000000000002E-4</v>
          </cell>
          <cell r="H80">
            <v>1.6999999999999999E-3</v>
          </cell>
          <cell r="I80">
            <v>7.9000000000000008E-3</v>
          </cell>
          <cell r="J80">
            <v>1.3299999999999999E-2</v>
          </cell>
          <cell r="K80">
            <v>1.8700000000000001E-2</v>
          </cell>
          <cell r="L80">
            <v>2.63E-2</v>
          </cell>
          <cell r="M80">
            <v>2.8899999999999999E-2</v>
          </cell>
        </row>
        <row r="81">
          <cell r="F81">
            <v>0</v>
          </cell>
          <cell r="G81">
            <v>0</v>
          </cell>
          <cell r="H81">
            <v>9.7999999999999997E-3</v>
          </cell>
          <cell r="I81">
            <v>1.6299999999999999E-2</v>
          </cell>
          <cell r="J81">
            <v>2.6499999999999999E-2</v>
          </cell>
          <cell r="K81">
            <v>3.85E-2</v>
          </cell>
          <cell r="L81">
            <v>4.8899999999999999E-2</v>
          </cell>
          <cell r="M81">
            <v>6.0999999999999999E-2</v>
          </cell>
        </row>
        <row r="82">
          <cell r="F82">
            <v>0</v>
          </cell>
          <cell r="G82">
            <v>7.3000000000000001E-3</v>
          </cell>
          <cell r="H82">
            <v>2.12E-2</v>
          </cell>
          <cell r="I82">
            <v>2.3E-2</v>
          </cell>
          <cell r="J82">
            <v>3.0300000000000001E-2</v>
          </cell>
          <cell r="K82">
            <v>3.7699999999999997E-2</v>
          </cell>
          <cell r="L82">
            <v>4.6800000000000001E-2</v>
          </cell>
          <cell r="M82">
            <v>6.0999999999999999E-2</v>
          </cell>
        </row>
        <row r="83">
          <cell r="F83">
            <v>0</v>
          </cell>
          <cell r="G83">
            <v>1.8E-3</v>
          </cell>
          <cell r="H83">
            <v>0</v>
          </cell>
          <cell r="I83">
            <v>1.8E-3</v>
          </cell>
          <cell r="J83">
            <v>4.3E-3</v>
          </cell>
          <cell r="K83">
            <v>5.4000000000000003E-3</v>
          </cell>
          <cell r="L83">
            <v>6.0000000000000001E-3</v>
          </cell>
          <cell r="M83">
            <v>6.3E-3</v>
          </cell>
        </row>
        <row r="84">
          <cell r="F84">
            <v>0</v>
          </cell>
          <cell r="G84">
            <v>1E-3</v>
          </cell>
          <cell r="H84">
            <v>0</v>
          </cell>
          <cell r="I84">
            <v>0</v>
          </cell>
          <cell r="J84">
            <v>0</v>
          </cell>
          <cell r="K84">
            <v>0</v>
          </cell>
          <cell r="L84">
            <v>0</v>
          </cell>
          <cell r="M84">
            <v>6.0000000000000001E-3</v>
          </cell>
        </row>
        <row r="85">
          <cell r="F85">
            <v>0</v>
          </cell>
          <cell r="G85">
            <v>0</v>
          </cell>
          <cell r="H85">
            <v>0</v>
          </cell>
          <cell r="I85">
            <v>0</v>
          </cell>
          <cell r="J85">
            <v>0</v>
          </cell>
          <cell r="K85">
            <v>0</v>
          </cell>
          <cell r="L85">
            <v>0</v>
          </cell>
          <cell r="M85">
            <v>0</v>
          </cell>
        </row>
        <row r="86">
          <cell r="F86">
            <v>0</v>
          </cell>
          <cell r="G86">
            <v>0</v>
          </cell>
          <cell r="H86">
            <v>3.8E-3</v>
          </cell>
          <cell r="I86">
            <v>2.1000000000000001E-2</v>
          </cell>
          <cell r="J86">
            <v>4.3099999999999999E-2</v>
          </cell>
          <cell r="K86">
            <v>6.9699999999999998E-2</v>
          </cell>
          <cell r="L86">
            <v>7.9899999999999999E-2</v>
          </cell>
          <cell r="M86">
            <v>9.4700000000000006E-2</v>
          </cell>
        </row>
        <row r="87">
          <cell r="F87">
            <v>8.9999999999999998E-4</v>
          </cell>
          <cell r="G87">
            <v>8.3000000000000001E-3</v>
          </cell>
          <cell r="H87">
            <v>1.7899999999999999E-2</v>
          </cell>
          <cell r="I87">
            <v>4.9099999999999998E-2</v>
          </cell>
          <cell r="J87">
            <v>8.0399999999999999E-2</v>
          </cell>
          <cell r="K87">
            <v>9.5100000000000004E-2</v>
          </cell>
          <cell r="L87">
            <v>9.5000000000000001E-2</v>
          </cell>
          <cell r="M87">
            <v>8.2799999999999999E-2</v>
          </cell>
        </row>
        <row r="88">
          <cell r="F88">
            <v>3.0000000000000001E-3</v>
          </cell>
          <cell r="G88">
            <v>2.1499999999999998E-2</v>
          </cell>
          <cell r="H88">
            <v>4.3299999999999998E-2</v>
          </cell>
          <cell r="I88">
            <v>6.6299999999999998E-2</v>
          </cell>
          <cell r="J88">
            <v>8.2000000000000003E-2</v>
          </cell>
          <cell r="K88">
            <v>9.7000000000000003E-2</v>
          </cell>
          <cell r="L88">
            <v>0.1132</v>
          </cell>
          <cell r="M88">
            <v>0.12989999999999999</v>
          </cell>
        </row>
        <row r="89">
          <cell r="F89">
            <v>1E-4</v>
          </cell>
          <cell r="G89">
            <v>3.0999999999999999E-3</v>
          </cell>
          <cell r="H89">
            <v>7.4000000000000003E-3</v>
          </cell>
          <cell r="I89">
            <v>1.2200000000000001E-2</v>
          </cell>
          <cell r="J89">
            <v>1.5800000000000002E-2</v>
          </cell>
          <cell r="K89">
            <v>2.1700000000000001E-2</v>
          </cell>
          <cell r="L89">
            <v>2.9000000000000001E-2</v>
          </cell>
          <cell r="M89">
            <v>3.8699999999999998E-2</v>
          </cell>
        </row>
        <row r="90">
          <cell r="F90">
            <v>0</v>
          </cell>
          <cell r="G90">
            <v>2.0000000000000001E-4</v>
          </cell>
          <cell r="H90">
            <v>6.8999999999999999E-3</v>
          </cell>
          <cell r="I90">
            <v>2.4400000000000002E-2</v>
          </cell>
          <cell r="J90">
            <v>4.2299999999999997E-2</v>
          </cell>
          <cell r="K90">
            <v>5.8700000000000002E-2</v>
          </cell>
          <cell r="L90">
            <v>7.0999999999999994E-2</v>
          </cell>
          <cell r="M90">
            <v>7.17E-2</v>
          </cell>
        </row>
        <row r="91">
          <cell r="F91">
            <v>1E-4</v>
          </cell>
          <cell r="G91">
            <v>0</v>
          </cell>
          <cell r="H91">
            <v>0</v>
          </cell>
          <cell r="I91">
            <v>7.3000000000000001E-3</v>
          </cell>
          <cell r="J91">
            <v>3.1E-2</v>
          </cell>
          <cell r="K91">
            <v>1.5699999999999999E-2</v>
          </cell>
          <cell r="L91">
            <v>1.1000000000000001E-3</v>
          </cell>
          <cell r="M91">
            <v>0</v>
          </cell>
        </row>
        <row r="92">
          <cell r="F92">
            <v>0</v>
          </cell>
          <cell r="G92">
            <v>0</v>
          </cell>
          <cell r="H92">
            <v>4.0000000000000002E-4</v>
          </cell>
          <cell r="I92">
            <v>1E-3</v>
          </cell>
          <cell r="J92">
            <v>1.5E-3</v>
          </cell>
          <cell r="K92">
            <v>2.0999999999999999E-3</v>
          </cell>
          <cell r="L92">
            <v>3.0999999999999999E-3</v>
          </cell>
          <cell r="M92">
            <v>4.4000000000000003E-3</v>
          </cell>
        </row>
        <row r="93">
          <cell r="F93">
            <v>1E-4</v>
          </cell>
          <cell r="G93">
            <v>2.0999999999999999E-3</v>
          </cell>
          <cell r="H93">
            <v>8.6999999999999994E-3</v>
          </cell>
          <cell r="I93">
            <v>1.18E-2</v>
          </cell>
          <cell r="J93">
            <v>2.47E-2</v>
          </cell>
          <cell r="K93">
            <v>2.9700000000000001E-2</v>
          </cell>
          <cell r="L93">
            <v>3.5499999999999997E-2</v>
          </cell>
          <cell r="M93">
            <v>4.07E-2</v>
          </cell>
        </row>
        <row r="94">
          <cell r="F94">
            <v>4.0000000000000002E-4</v>
          </cell>
          <cell r="G94">
            <v>1.32E-2</v>
          </cell>
          <cell r="H94">
            <v>3.9800000000000002E-2</v>
          </cell>
          <cell r="I94">
            <v>6.4600000000000005E-2</v>
          </cell>
          <cell r="J94">
            <v>8.8800000000000004E-2</v>
          </cell>
          <cell r="K94">
            <v>0.1149</v>
          </cell>
          <cell r="L94">
            <v>0.14330000000000001</v>
          </cell>
          <cell r="M94">
            <v>0.16259999999999999</v>
          </cell>
        </row>
        <row r="95">
          <cell r="F95">
            <v>0</v>
          </cell>
          <cell r="G95">
            <v>8.9999999999999998E-4</v>
          </cell>
          <cell r="H95">
            <v>1.5E-3</v>
          </cell>
          <cell r="I95">
            <v>2.8999999999999998E-3</v>
          </cell>
          <cell r="J95">
            <v>4.1000000000000003E-3</v>
          </cell>
          <cell r="K95">
            <v>4.8999999999999998E-3</v>
          </cell>
          <cell r="L95">
            <v>5.7999999999999996E-3</v>
          </cell>
          <cell r="M95">
            <v>6.4999999999999997E-3</v>
          </cell>
        </row>
        <row r="96">
          <cell r="F96">
            <v>0</v>
          </cell>
          <cell r="G96">
            <v>1E-4</v>
          </cell>
          <cell r="H96">
            <v>1.2800000000000001E-2</v>
          </cell>
          <cell r="I96">
            <v>1.21E-2</v>
          </cell>
          <cell r="J96">
            <v>1.54E-2</v>
          </cell>
          <cell r="K96">
            <v>1.06E-2</v>
          </cell>
          <cell r="L96">
            <v>4.8999999999999998E-3</v>
          </cell>
          <cell r="M96">
            <v>1.8E-3</v>
          </cell>
        </row>
        <row r="97">
          <cell r="F97">
            <v>0</v>
          </cell>
          <cell r="G97">
            <v>1E-4</v>
          </cell>
          <cell r="H97">
            <v>0</v>
          </cell>
          <cell r="I97">
            <v>1.5E-3</v>
          </cell>
          <cell r="J97">
            <v>0</v>
          </cell>
          <cell r="K97">
            <v>0</v>
          </cell>
          <cell r="L97">
            <v>0</v>
          </cell>
          <cell r="M97">
            <v>0</v>
          </cell>
        </row>
        <row r="98">
          <cell r="F98">
            <v>3.8999999999999998E-3</v>
          </cell>
          <cell r="G98">
            <v>1.23E-2</v>
          </cell>
          <cell r="H98">
            <v>7.1999999999999995E-2</v>
          </cell>
          <cell r="I98">
            <v>0.17430000000000001</v>
          </cell>
          <cell r="J98">
            <v>0.31730000000000003</v>
          </cell>
          <cell r="K98">
            <v>0.43569999999999998</v>
          </cell>
          <cell r="L98">
            <v>0.60319999999999996</v>
          </cell>
          <cell r="M98">
            <v>0.57069999999999999</v>
          </cell>
        </row>
        <row r="99">
          <cell r="F99">
            <v>2.01E-2</v>
          </cell>
          <cell r="G99">
            <v>7.4499999999999997E-2</v>
          </cell>
          <cell r="H99">
            <v>0.26850000000000002</v>
          </cell>
          <cell r="I99">
            <v>0.57069999999999999</v>
          </cell>
          <cell r="J99">
            <v>0.75419999999999998</v>
          </cell>
          <cell r="K99">
            <v>0.88870000000000005</v>
          </cell>
          <cell r="L99">
            <v>0.99880000000000002</v>
          </cell>
          <cell r="M99">
            <v>0.98919999999999997</v>
          </cell>
        </row>
        <row r="100">
          <cell r="F100">
            <v>2.3099999999999999E-2</v>
          </cell>
          <cell r="G100">
            <v>0.19500000000000001</v>
          </cell>
          <cell r="H100">
            <v>0.37840000000000001</v>
          </cell>
          <cell r="I100">
            <v>0.56010000000000004</v>
          </cell>
          <cell r="J100">
            <v>0.68820000000000003</v>
          </cell>
          <cell r="K100">
            <v>0.77259999999999995</v>
          </cell>
          <cell r="L100">
            <v>0.85129999999999995</v>
          </cell>
          <cell r="M100">
            <v>0.97789999999999999</v>
          </cell>
        </row>
        <row r="101">
          <cell r="F101">
            <v>5.1999999999999998E-3</v>
          </cell>
          <cell r="G101">
            <v>5.5899999999999998E-2</v>
          </cell>
          <cell r="H101">
            <v>0.12280000000000001</v>
          </cell>
          <cell r="I101">
            <v>0.20619999999999999</v>
          </cell>
          <cell r="J101">
            <v>0.28849999999999998</v>
          </cell>
          <cell r="K101">
            <v>0.36249999999999999</v>
          </cell>
          <cell r="L101">
            <v>0.45639999999999997</v>
          </cell>
          <cell r="M101">
            <v>0.53600000000000003</v>
          </cell>
        </row>
        <row r="102">
          <cell r="F102">
            <v>0</v>
          </cell>
          <cell r="G102">
            <v>0</v>
          </cell>
          <cell r="H102">
            <v>0</v>
          </cell>
          <cell r="I102">
            <v>1.44E-2</v>
          </cell>
          <cell r="J102">
            <v>1.5299999999999999E-2</v>
          </cell>
          <cell r="K102">
            <v>2.24E-2</v>
          </cell>
          <cell r="L102">
            <v>9.8400000000000001E-2</v>
          </cell>
          <cell r="M102">
            <v>0.1203</v>
          </cell>
        </row>
        <row r="103">
          <cell r="F103">
            <v>2.3300000000000001E-2</v>
          </cell>
          <cell r="G103">
            <v>8.1199999999999994E-2</v>
          </cell>
          <cell r="H103">
            <v>0.1991</v>
          </cell>
          <cell r="I103">
            <v>0.12429999999999999</v>
          </cell>
          <cell r="J103">
            <v>1.09E-2</v>
          </cell>
          <cell r="K103">
            <v>1.6999999999999999E-3</v>
          </cell>
          <cell r="L103">
            <v>0</v>
          </cell>
          <cell r="M103">
            <v>2.0000000000000001E-4</v>
          </cell>
        </row>
        <row r="104">
          <cell r="F104">
            <v>2.9999999999999997E-4</v>
          </cell>
          <cell r="G104">
            <v>2.5000000000000001E-3</v>
          </cell>
          <cell r="H104">
            <v>8.8999999999999999E-3</v>
          </cell>
          <cell r="I104">
            <v>2.0899999999999998E-2</v>
          </cell>
          <cell r="J104">
            <v>3.8600000000000002E-2</v>
          </cell>
          <cell r="K104">
            <v>6.8699999999999997E-2</v>
          </cell>
          <cell r="L104">
            <v>0.1038</v>
          </cell>
          <cell r="M104">
            <v>0.16059999999999999</v>
          </cell>
        </row>
        <row r="105">
          <cell r="F105">
            <v>1.7999999999999999E-2</v>
          </cell>
          <cell r="G105">
            <v>9.1600000000000001E-2</v>
          </cell>
          <cell r="H105">
            <v>0.2215</v>
          </cell>
          <cell r="I105">
            <v>0.28339999999999999</v>
          </cell>
          <cell r="J105">
            <v>0.3201</v>
          </cell>
          <cell r="K105">
            <v>0.33910000000000001</v>
          </cell>
          <cell r="L105">
            <v>0.373</v>
          </cell>
          <cell r="M105">
            <v>0.3518</v>
          </cell>
        </row>
        <row r="106">
          <cell r="F106">
            <v>2.2000000000000001E-3</v>
          </cell>
          <cell r="G106">
            <v>0.1139</v>
          </cell>
          <cell r="H106">
            <v>0.26229999999999998</v>
          </cell>
          <cell r="I106">
            <v>0.41039999999999999</v>
          </cell>
          <cell r="J106">
            <v>0.50970000000000004</v>
          </cell>
          <cell r="K106">
            <v>0.61890000000000001</v>
          </cell>
          <cell r="L106">
            <v>0.70550000000000002</v>
          </cell>
          <cell r="M106">
            <v>0.8347</v>
          </cell>
        </row>
        <row r="107">
          <cell r="F107">
            <v>1.72E-2</v>
          </cell>
          <cell r="G107">
            <v>5.9799999999999999E-2</v>
          </cell>
          <cell r="H107">
            <v>0.14169999999999999</v>
          </cell>
          <cell r="I107">
            <v>0.21740000000000001</v>
          </cell>
          <cell r="J107">
            <v>0.23039999999999999</v>
          </cell>
          <cell r="K107">
            <v>0.2165</v>
          </cell>
          <cell r="L107">
            <v>0.20730000000000001</v>
          </cell>
          <cell r="M107">
            <v>0.1915</v>
          </cell>
        </row>
        <row r="108">
          <cell r="F108">
            <v>0</v>
          </cell>
          <cell r="G108">
            <v>0</v>
          </cell>
          <cell r="H108">
            <v>0.03</v>
          </cell>
          <cell r="I108">
            <v>6.6600000000000006E-2</v>
          </cell>
          <cell r="J108">
            <v>0.14899999999999999</v>
          </cell>
          <cell r="K108">
            <v>0.22389999999999999</v>
          </cell>
          <cell r="L108">
            <v>0.20860000000000001</v>
          </cell>
          <cell r="M108">
            <v>0.22470000000000001</v>
          </cell>
        </row>
        <row r="109">
          <cell r="F109">
            <v>3.61E-2</v>
          </cell>
          <cell r="G109">
            <v>8.6900000000000005E-2</v>
          </cell>
          <cell r="H109">
            <v>0</v>
          </cell>
          <cell r="I109">
            <v>0</v>
          </cell>
          <cell r="J109">
            <v>0</v>
          </cell>
          <cell r="K109">
            <v>0</v>
          </cell>
          <cell r="L109">
            <v>2.0000000000000001E-4</v>
          </cell>
          <cell r="M109">
            <v>2.0000000000000001E-4</v>
          </cell>
        </row>
        <row r="110">
          <cell r="F110">
            <v>1E-4</v>
          </cell>
          <cell r="G110">
            <v>9.5999999999999992E-3</v>
          </cell>
          <cell r="H110">
            <v>6.6000000000000003E-2</v>
          </cell>
          <cell r="I110">
            <v>9.4299999999999995E-2</v>
          </cell>
          <cell r="J110">
            <v>0.16930000000000001</v>
          </cell>
          <cell r="K110">
            <v>0.2203</v>
          </cell>
          <cell r="L110">
            <v>0.25419999999999998</v>
          </cell>
          <cell r="M110">
            <v>0.27500000000000002</v>
          </cell>
        </row>
        <row r="111">
          <cell r="F111">
            <v>3.7000000000000002E-3</v>
          </cell>
          <cell r="G111">
            <v>0</v>
          </cell>
          <cell r="H111">
            <v>0.14940000000000001</v>
          </cell>
          <cell r="I111">
            <v>0.248</v>
          </cell>
          <cell r="J111">
            <v>0.33929999999999999</v>
          </cell>
          <cell r="K111">
            <v>0.36349999999999999</v>
          </cell>
          <cell r="L111">
            <v>0.40789999999999998</v>
          </cell>
          <cell r="M111">
            <v>0.39729999999999999</v>
          </cell>
        </row>
        <row r="112">
          <cell r="F112">
            <v>4.7500000000000001E-2</v>
          </cell>
          <cell r="G112">
            <v>0.14349999999999999</v>
          </cell>
          <cell r="H112">
            <v>0.25009999999999999</v>
          </cell>
          <cell r="I112">
            <v>0.3548</v>
          </cell>
          <cell r="J112">
            <v>0.40679999999999999</v>
          </cell>
          <cell r="K112">
            <v>0.39960000000000001</v>
          </cell>
          <cell r="L112">
            <v>0.42959999999999998</v>
          </cell>
          <cell r="M112">
            <v>0.4425</v>
          </cell>
        </row>
        <row r="113">
          <cell r="F113">
            <v>2.0999999999999999E-3</v>
          </cell>
          <cell r="G113">
            <v>3.44E-2</v>
          </cell>
          <cell r="H113">
            <v>0.1056</v>
          </cell>
          <cell r="I113">
            <v>0.16350000000000001</v>
          </cell>
          <cell r="J113">
            <v>0.19040000000000001</v>
          </cell>
          <cell r="K113">
            <v>0.2208</v>
          </cell>
          <cell r="L113">
            <v>0.2651</v>
          </cell>
          <cell r="M113">
            <v>0.30580000000000002</v>
          </cell>
        </row>
        <row r="114">
          <cell r="F114">
            <v>1.6999999999999999E-3</v>
          </cell>
          <cell r="G114">
            <v>0</v>
          </cell>
          <cell r="H114">
            <v>0</v>
          </cell>
          <cell r="I114">
            <v>7.0900000000000005E-2</v>
          </cell>
          <cell r="J114">
            <v>0.1191</v>
          </cell>
          <cell r="K114">
            <v>0.12330000000000001</v>
          </cell>
          <cell r="L114">
            <v>6.9900000000000004E-2</v>
          </cell>
          <cell r="M114">
            <v>4.1000000000000002E-2</v>
          </cell>
        </row>
        <row r="115">
          <cell r="F115">
            <v>1.8E-3</v>
          </cell>
          <cell r="G115">
            <v>2.2100000000000002E-2</v>
          </cell>
          <cell r="H115">
            <v>8.0000000000000002E-3</v>
          </cell>
          <cell r="I115">
            <v>3.2000000000000002E-3</v>
          </cell>
          <cell r="J115">
            <v>0</v>
          </cell>
          <cell r="K115">
            <v>0</v>
          </cell>
          <cell r="L115">
            <v>0</v>
          </cell>
          <cell r="M115">
            <v>0</v>
          </cell>
        </row>
        <row r="116">
          <cell r="F116">
            <v>1E-4</v>
          </cell>
          <cell r="G116">
            <v>2.8999999999999998E-3</v>
          </cell>
          <cell r="H116">
            <v>1.6E-2</v>
          </cell>
          <cell r="I116">
            <v>3.78E-2</v>
          </cell>
          <cell r="J116">
            <v>5.5399999999999998E-2</v>
          </cell>
          <cell r="K116">
            <v>7.5499999999999998E-2</v>
          </cell>
          <cell r="L116">
            <v>0.1013</v>
          </cell>
          <cell r="M116">
            <v>0.12429999999999999</v>
          </cell>
        </row>
        <row r="117">
          <cell r="F117">
            <v>0</v>
          </cell>
          <cell r="G117">
            <v>9.4100000000000003E-2</v>
          </cell>
          <cell r="H117">
            <v>0.108</v>
          </cell>
          <cell r="I117">
            <v>0.12039999999999999</v>
          </cell>
          <cell r="J117">
            <v>0.1346</v>
          </cell>
          <cell r="K117">
            <v>0.1585</v>
          </cell>
          <cell r="L117">
            <v>0.17699999999999999</v>
          </cell>
          <cell r="M117">
            <v>0.18240000000000001</v>
          </cell>
        </row>
        <row r="118">
          <cell r="F118">
            <v>4.7999999999999996E-3</v>
          </cell>
          <cell r="G118">
            <v>8.3799999999999999E-2</v>
          </cell>
          <cell r="H118">
            <v>0.15659999999999999</v>
          </cell>
          <cell r="I118">
            <v>0.1983</v>
          </cell>
          <cell r="J118">
            <v>0.2402</v>
          </cell>
          <cell r="K118">
            <v>0.30630000000000002</v>
          </cell>
          <cell r="L118">
            <v>0.33739999999999998</v>
          </cell>
          <cell r="M118">
            <v>0.39810000000000001</v>
          </cell>
        </row>
        <row r="119">
          <cell r="F119">
            <v>5.9999999999999995E-4</v>
          </cell>
          <cell r="G119">
            <v>1.01E-2</v>
          </cell>
          <cell r="H119">
            <v>1.9400000000000001E-2</v>
          </cell>
          <cell r="I119">
            <v>5.5199999999999999E-2</v>
          </cell>
          <cell r="J119">
            <v>8.2400000000000001E-2</v>
          </cell>
          <cell r="K119">
            <v>9.5500000000000002E-2</v>
          </cell>
          <cell r="L119">
            <v>0.1128</v>
          </cell>
          <cell r="M119">
            <v>0.12659999999999999</v>
          </cell>
        </row>
        <row r="120">
          <cell r="F120">
            <v>1E-4</v>
          </cell>
          <cell r="G120">
            <v>0</v>
          </cell>
          <cell r="H120">
            <v>6.3100000000000003E-2</v>
          </cell>
          <cell r="I120">
            <v>7.1400000000000005E-2</v>
          </cell>
          <cell r="J120">
            <v>9.5799999999999996E-2</v>
          </cell>
          <cell r="K120">
            <v>0.105</v>
          </cell>
          <cell r="L120">
            <v>0.1124</v>
          </cell>
          <cell r="M120">
            <v>9.5699999999999993E-2</v>
          </cell>
        </row>
        <row r="121">
          <cell r="F121">
            <v>5.0000000000000001E-4</v>
          </cell>
          <cell r="G121">
            <v>0</v>
          </cell>
          <cell r="H121">
            <v>0</v>
          </cell>
          <cell r="I121">
            <v>0</v>
          </cell>
          <cell r="J121">
            <v>0</v>
          </cell>
          <cell r="K121">
            <v>0</v>
          </cell>
          <cell r="L121">
            <v>0</v>
          </cell>
          <cell r="M121">
            <v>0</v>
          </cell>
        </row>
      </sheetData>
      <sheetData sheetId="8">
        <row r="2">
          <cell r="C2" t="str">
            <v>2DS</v>
          </cell>
          <cell r="D2" t="str">
            <v>4DS</v>
          </cell>
        </row>
        <row r="3">
          <cell r="C3" t="str">
            <v>2DS</v>
          </cell>
          <cell r="D3" t="str">
            <v>4DS</v>
          </cell>
        </row>
        <row r="4">
          <cell r="C4" t="str">
            <v>2DS</v>
          </cell>
          <cell r="D4" t="str">
            <v>4DS</v>
          </cell>
        </row>
        <row r="5">
          <cell r="C5" t="str">
            <v>2DS</v>
          </cell>
          <cell r="D5" t="str">
            <v>4DS</v>
          </cell>
        </row>
        <row r="6">
          <cell r="C6" t="str">
            <v>2DS</v>
          </cell>
          <cell r="D6" t="str">
            <v>4DS</v>
          </cell>
        </row>
        <row r="7">
          <cell r="C7" t="str">
            <v>2DS</v>
          </cell>
          <cell r="D7" t="str">
            <v>4DS</v>
          </cell>
        </row>
        <row r="8">
          <cell r="C8" t="str">
            <v>4DS</v>
          </cell>
          <cell r="D8" t="str">
            <v>6DS</v>
          </cell>
        </row>
        <row r="9">
          <cell r="C9" t="str">
            <v>4DS</v>
          </cell>
          <cell r="D9" t="str">
            <v>6DS</v>
          </cell>
        </row>
        <row r="10">
          <cell r="C10" t="str">
            <v>4DS</v>
          </cell>
          <cell r="D10" t="str">
            <v>6DS</v>
          </cell>
        </row>
        <row r="11">
          <cell r="C11" t="str">
            <v>4DS</v>
          </cell>
          <cell r="D11" t="str">
            <v>6DS</v>
          </cell>
        </row>
        <row r="12">
          <cell r="C12" t="str">
            <v>4DS</v>
          </cell>
          <cell r="D12" t="str">
            <v>6DS</v>
          </cell>
        </row>
        <row r="13">
          <cell r="C13" t="str">
            <v>4DS</v>
          </cell>
          <cell r="D13" t="str">
            <v>6DS</v>
          </cell>
        </row>
        <row r="14">
          <cell r="C14" t="str">
            <v>2DS</v>
          </cell>
          <cell r="D14" t="str">
            <v>4DS</v>
          </cell>
        </row>
        <row r="15">
          <cell r="C15" t="str">
            <v>2DS</v>
          </cell>
          <cell r="D15" t="str">
            <v>4DS</v>
          </cell>
        </row>
        <row r="16">
          <cell r="C16" t="str">
            <v>2DS</v>
          </cell>
          <cell r="D16" t="str">
            <v>4DS</v>
          </cell>
        </row>
        <row r="17">
          <cell r="C17" t="str">
            <v>2DS</v>
          </cell>
          <cell r="D17" t="str">
            <v>4DS</v>
          </cell>
        </row>
        <row r="18">
          <cell r="C18" t="str">
            <v>2DS</v>
          </cell>
          <cell r="D18" t="str">
            <v>4DS</v>
          </cell>
        </row>
        <row r="19">
          <cell r="C19" t="str">
            <v>2DS</v>
          </cell>
          <cell r="D19" t="str">
            <v>4DS</v>
          </cell>
        </row>
        <row r="20">
          <cell r="C20" t="str">
            <v>4DS</v>
          </cell>
          <cell r="D20" t="str">
            <v>6DS</v>
          </cell>
        </row>
        <row r="21">
          <cell r="C21" t="str">
            <v>4DS</v>
          </cell>
          <cell r="D21" t="str">
            <v>6DS</v>
          </cell>
        </row>
        <row r="22">
          <cell r="C22" t="str">
            <v>4DS</v>
          </cell>
          <cell r="D22" t="str">
            <v>6DS</v>
          </cell>
        </row>
        <row r="23">
          <cell r="C23" t="str">
            <v>4DS</v>
          </cell>
          <cell r="D23" t="str">
            <v>6DS</v>
          </cell>
        </row>
        <row r="24">
          <cell r="C24" t="str">
            <v>4DS</v>
          </cell>
          <cell r="D24" t="str">
            <v>6DS</v>
          </cell>
        </row>
        <row r="25">
          <cell r="C25" t="str">
            <v>4DS</v>
          </cell>
          <cell r="D25" t="str">
            <v>6DS</v>
          </cell>
        </row>
        <row r="26">
          <cell r="C26" t="str">
            <v>2DS</v>
          </cell>
          <cell r="D26" t="str">
            <v>4DS</v>
          </cell>
        </row>
        <row r="27">
          <cell r="C27" t="str">
            <v>2DS</v>
          </cell>
          <cell r="D27" t="str">
            <v>4DS</v>
          </cell>
        </row>
        <row r="28">
          <cell r="C28" t="str">
            <v>2DS</v>
          </cell>
          <cell r="D28" t="str">
            <v>4DS</v>
          </cell>
        </row>
        <row r="29">
          <cell r="C29" t="str">
            <v>2DS</v>
          </cell>
          <cell r="D29" t="str">
            <v>4DS</v>
          </cell>
        </row>
        <row r="30">
          <cell r="C30" t="str">
            <v>2DS</v>
          </cell>
          <cell r="D30" t="str">
            <v>4DS</v>
          </cell>
        </row>
        <row r="31">
          <cell r="C31" t="str">
            <v>2DS</v>
          </cell>
          <cell r="D31" t="str">
            <v>4DS</v>
          </cell>
        </row>
        <row r="32">
          <cell r="C32" t="str">
            <v>4DS</v>
          </cell>
          <cell r="D32" t="str">
            <v>6DS</v>
          </cell>
        </row>
        <row r="33">
          <cell r="C33" t="str">
            <v>4DS</v>
          </cell>
          <cell r="D33" t="str">
            <v>6DS</v>
          </cell>
        </row>
        <row r="34">
          <cell r="C34" t="str">
            <v>4DS</v>
          </cell>
          <cell r="D34" t="str">
            <v>6DS</v>
          </cell>
        </row>
        <row r="35">
          <cell r="C35" t="str">
            <v>4DS</v>
          </cell>
          <cell r="D35" t="str">
            <v>6DS</v>
          </cell>
        </row>
        <row r="36">
          <cell r="C36" t="str">
            <v>4DS</v>
          </cell>
          <cell r="D36" t="str">
            <v>6DS</v>
          </cell>
        </row>
        <row r="37">
          <cell r="C37" t="str">
            <v>4DS</v>
          </cell>
          <cell r="D37" t="str">
            <v>6DS</v>
          </cell>
        </row>
        <row r="38">
          <cell r="C38" t="str">
            <v>2DS</v>
          </cell>
          <cell r="D38" t="str">
            <v>4DS</v>
          </cell>
        </row>
        <row r="39">
          <cell r="C39" t="str">
            <v>2DS</v>
          </cell>
          <cell r="D39" t="str">
            <v>4DS</v>
          </cell>
        </row>
        <row r="40">
          <cell r="C40" t="str">
            <v>2DS</v>
          </cell>
          <cell r="D40" t="str">
            <v>4DS</v>
          </cell>
        </row>
        <row r="41">
          <cell r="C41" t="str">
            <v>2DS</v>
          </cell>
          <cell r="D41" t="str">
            <v>4DS</v>
          </cell>
        </row>
        <row r="42">
          <cell r="C42" t="str">
            <v>2DS</v>
          </cell>
          <cell r="D42" t="str">
            <v>4DS</v>
          </cell>
        </row>
        <row r="43">
          <cell r="C43" t="str">
            <v>2DS</v>
          </cell>
          <cell r="D43" t="str">
            <v>4DS</v>
          </cell>
        </row>
        <row r="44">
          <cell r="C44" t="str">
            <v>4DS</v>
          </cell>
          <cell r="D44" t="str">
            <v>6DS</v>
          </cell>
        </row>
        <row r="45">
          <cell r="C45" t="str">
            <v>4DS</v>
          </cell>
          <cell r="D45" t="str">
            <v>6DS</v>
          </cell>
        </row>
        <row r="46">
          <cell r="C46" t="str">
            <v>4DS</v>
          </cell>
          <cell r="D46" t="str">
            <v>6DS</v>
          </cell>
        </row>
        <row r="47">
          <cell r="C47" t="str">
            <v>4DS</v>
          </cell>
          <cell r="D47" t="str">
            <v>6DS</v>
          </cell>
        </row>
        <row r="48">
          <cell r="C48" t="str">
            <v>4DS</v>
          </cell>
          <cell r="D48" t="str">
            <v>6DS</v>
          </cell>
        </row>
        <row r="49">
          <cell r="C49" t="str">
            <v>4DS</v>
          </cell>
          <cell r="D49" t="str">
            <v>6DS</v>
          </cell>
        </row>
        <row r="50">
          <cell r="C50" t="str">
            <v>2DS</v>
          </cell>
          <cell r="D50" t="str">
            <v>4DS</v>
          </cell>
        </row>
        <row r="51">
          <cell r="C51" t="str">
            <v>2DS</v>
          </cell>
          <cell r="D51" t="str">
            <v>4DS</v>
          </cell>
        </row>
        <row r="52">
          <cell r="C52" t="str">
            <v>2DS</v>
          </cell>
          <cell r="D52" t="str">
            <v>4DS</v>
          </cell>
        </row>
        <row r="53">
          <cell r="C53" t="str">
            <v>2DS</v>
          </cell>
          <cell r="D53" t="str">
            <v>4DS</v>
          </cell>
        </row>
        <row r="54">
          <cell r="C54" t="str">
            <v>2DS</v>
          </cell>
          <cell r="D54" t="str">
            <v>4DS</v>
          </cell>
        </row>
        <row r="55">
          <cell r="C55" t="str">
            <v>2DS</v>
          </cell>
          <cell r="D55" t="str">
            <v>4DS</v>
          </cell>
        </row>
        <row r="56">
          <cell r="C56" t="str">
            <v>4DS</v>
          </cell>
          <cell r="D56" t="str">
            <v>6DS</v>
          </cell>
        </row>
        <row r="57">
          <cell r="C57" t="str">
            <v>4DS</v>
          </cell>
          <cell r="D57" t="str">
            <v>6DS</v>
          </cell>
        </row>
        <row r="58">
          <cell r="C58" t="str">
            <v>4DS</v>
          </cell>
          <cell r="D58" t="str">
            <v>6DS</v>
          </cell>
        </row>
        <row r="59">
          <cell r="C59" t="str">
            <v>4DS</v>
          </cell>
          <cell r="D59" t="str">
            <v>6DS</v>
          </cell>
        </row>
        <row r="60">
          <cell r="C60" t="str">
            <v>4DS</v>
          </cell>
          <cell r="D60" t="str">
            <v>6DS</v>
          </cell>
        </row>
        <row r="61">
          <cell r="C61" t="str">
            <v>4DS</v>
          </cell>
          <cell r="D61" t="str">
            <v>6DS</v>
          </cell>
        </row>
        <row r="62">
          <cell r="C62" t="str">
            <v>2DS</v>
          </cell>
          <cell r="D62" t="str">
            <v>4DS</v>
          </cell>
        </row>
        <row r="63">
          <cell r="C63" t="str">
            <v>2DS</v>
          </cell>
          <cell r="D63" t="str">
            <v>4DS</v>
          </cell>
        </row>
        <row r="64">
          <cell r="C64" t="str">
            <v>2DS</v>
          </cell>
          <cell r="D64" t="str">
            <v>4DS</v>
          </cell>
        </row>
        <row r="65">
          <cell r="C65" t="str">
            <v>2DS</v>
          </cell>
          <cell r="D65" t="str">
            <v>4DS</v>
          </cell>
        </row>
        <row r="66">
          <cell r="C66" t="str">
            <v>2DS</v>
          </cell>
          <cell r="D66" t="str">
            <v>4DS</v>
          </cell>
        </row>
        <row r="67">
          <cell r="C67" t="str">
            <v>2DS</v>
          </cell>
          <cell r="D67" t="str">
            <v>4DS</v>
          </cell>
        </row>
        <row r="68">
          <cell r="C68" t="str">
            <v>4DS</v>
          </cell>
          <cell r="D68" t="str">
            <v>6DS</v>
          </cell>
        </row>
        <row r="69">
          <cell r="C69" t="str">
            <v>4DS</v>
          </cell>
          <cell r="D69" t="str">
            <v>6DS</v>
          </cell>
        </row>
        <row r="70">
          <cell r="C70" t="str">
            <v>4DS</v>
          </cell>
          <cell r="D70" t="str">
            <v>6DS</v>
          </cell>
        </row>
        <row r="71">
          <cell r="C71" t="str">
            <v>4DS</v>
          </cell>
          <cell r="D71" t="str">
            <v>6DS</v>
          </cell>
        </row>
        <row r="72">
          <cell r="C72" t="str">
            <v>4DS</v>
          </cell>
          <cell r="D72" t="str">
            <v>6DS</v>
          </cell>
        </row>
        <row r="73">
          <cell r="C73" t="str">
            <v>4DS</v>
          </cell>
          <cell r="D73" t="str">
            <v>6DS</v>
          </cell>
        </row>
        <row r="74">
          <cell r="C74" t="str">
            <v>2DS</v>
          </cell>
          <cell r="D74" t="str">
            <v>4DS</v>
          </cell>
        </row>
        <row r="75">
          <cell r="C75" t="str">
            <v>2DS</v>
          </cell>
          <cell r="D75" t="str">
            <v>4DS</v>
          </cell>
        </row>
        <row r="76">
          <cell r="C76" t="str">
            <v>2DS</v>
          </cell>
          <cell r="D76" t="str">
            <v>4DS</v>
          </cell>
        </row>
        <row r="77">
          <cell r="C77" t="str">
            <v>2DS</v>
          </cell>
          <cell r="D77" t="str">
            <v>4DS</v>
          </cell>
        </row>
        <row r="78">
          <cell r="C78" t="str">
            <v>2DS</v>
          </cell>
          <cell r="D78" t="str">
            <v>4DS</v>
          </cell>
        </row>
        <row r="79">
          <cell r="C79" t="str">
            <v>2DS</v>
          </cell>
          <cell r="D79" t="str">
            <v>4DS</v>
          </cell>
        </row>
        <row r="80">
          <cell r="C80" t="str">
            <v>4DS</v>
          </cell>
          <cell r="D80" t="str">
            <v>6DS</v>
          </cell>
        </row>
        <row r="81">
          <cell r="C81" t="str">
            <v>4DS</v>
          </cell>
          <cell r="D81" t="str">
            <v>6DS</v>
          </cell>
        </row>
        <row r="82">
          <cell r="C82" t="str">
            <v>4DS</v>
          </cell>
          <cell r="D82" t="str">
            <v>6DS</v>
          </cell>
        </row>
        <row r="83">
          <cell r="C83" t="str">
            <v>4DS</v>
          </cell>
          <cell r="D83" t="str">
            <v>6DS</v>
          </cell>
        </row>
        <row r="84">
          <cell r="C84" t="str">
            <v>4DS</v>
          </cell>
          <cell r="D84" t="str">
            <v>6DS</v>
          </cell>
        </row>
        <row r="85">
          <cell r="C85" t="str">
            <v>4DS</v>
          </cell>
          <cell r="D85" t="str">
            <v>6DS</v>
          </cell>
        </row>
        <row r="86">
          <cell r="C86" t="str">
            <v>2DS</v>
          </cell>
          <cell r="D86" t="str">
            <v>4DS</v>
          </cell>
        </row>
        <row r="87">
          <cell r="C87" t="str">
            <v>2DS</v>
          </cell>
          <cell r="D87" t="str">
            <v>4DS</v>
          </cell>
        </row>
        <row r="88">
          <cell r="C88" t="str">
            <v>2DS</v>
          </cell>
          <cell r="D88" t="str">
            <v>4DS</v>
          </cell>
        </row>
        <row r="89">
          <cell r="C89" t="str">
            <v>2DS</v>
          </cell>
          <cell r="D89" t="str">
            <v>4DS</v>
          </cell>
        </row>
        <row r="90">
          <cell r="C90" t="str">
            <v>2DS</v>
          </cell>
          <cell r="D90" t="str">
            <v>4DS</v>
          </cell>
        </row>
        <row r="91">
          <cell r="C91" t="str">
            <v>2DS</v>
          </cell>
          <cell r="D91" t="str">
            <v>4DS</v>
          </cell>
        </row>
        <row r="92">
          <cell r="C92" t="str">
            <v>4DS</v>
          </cell>
          <cell r="D92" t="str">
            <v>6DS</v>
          </cell>
        </row>
        <row r="93">
          <cell r="C93" t="str">
            <v>4DS</v>
          </cell>
          <cell r="D93" t="str">
            <v>6DS</v>
          </cell>
        </row>
        <row r="94">
          <cell r="C94" t="str">
            <v>4DS</v>
          </cell>
          <cell r="D94" t="str">
            <v>6DS</v>
          </cell>
        </row>
        <row r="95">
          <cell r="C95" t="str">
            <v>4DS</v>
          </cell>
          <cell r="D95" t="str">
            <v>6DS</v>
          </cell>
        </row>
        <row r="96">
          <cell r="C96" t="str">
            <v>4DS</v>
          </cell>
          <cell r="D96" t="str">
            <v>6DS</v>
          </cell>
        </row>
        <row r="97">
          <cell r="C97" t="str">
            <v>4DS</v>
          </cell>
          <cell r="D97" t="str">
            <v>6DS</v>
          </cell>
        </row>
        <row r="98">
          <cell r="C98" t="str">
            <v>2DS</v>
          </cell>
          <cell r="D98" t="str">
            <v>4DS</v>
          </cell>
        </row>
        <row r="99">
          <cell r="C99" t="str">
            <v>2DS</v>
          </cell>
          <cell r="D99" t="str">
            <v>4DS</v>
          </cell>
        </row>
        <row r="100">
          <cell r="C100" t="str">
            <v>2DS</v>
          </cell>
          <cell r="D100" t="str">
            <v>4DS</v>
          </cell>
        </row>
        <row r="101">
          <cell r="C101" t="str">
            <v>2DS</v>
          </cell>
          <cell r="D101" t="str">
            <v>4DS</v>
          </cell>
        </row>
        <row r="102">
          <cell r="C102" t="str">
            <v>2DS</v>
          </cell>
          <cell r="D102" t="str">
            <v>4DS</v>
          </cell>
        </row>
        <row r="103">
          <cell r="C103" t="str">
            <v>2DS</v>
          </cell>
          <cell r="D103" t="str">
            <v>4DS</v>
          </cell>
        </row>
        <row r="104">
          <cell r="C104" t="str">
            <v>4DS</v>
          </cell>
          <cell r="D104" t="str">
            <v>6DS</v>
          </cell>
        </row>
        <row r="105">
          <cell r="C105" t="str">
            <v>4DS</v>
          </cell>
          <cell r="D105" t="str">
            <v>6DS</v>
          </cell>
        </row>
        <row r="106">
          <cell r="C106" t="str">
            <v>4DS</v>
          </cell>
          <cell r="D106" t="str">
            <v>6DS</v>
          </cell>
        </row>
        <row r="107">
          <cell r="C107" t="str">
            <v>4DS</v>
          </cell>
          <cell r="D107" t="str">
            <v>6DS</v>
          </cell>
        </row>
        <row r="108">
          <cell r="C108" t="str">
            <v>4DS</v>
          </cell>
          <cell r="D108" t="str">
            <v>6DS</v>
          </cell>
        </row>
        <row r="109">
          <cell r="C109" t="str">
            <v>4DS</v>
          </cell>
          <cell r="D109" t="str">
            <v>6DS</v>
          </cell>
        </row>
        <row r="110">
          <cell r="C110" t="str">
            <v>2DS</v>
          </cell>
          <cell r="D110" t="str">
            <v>4DS</v>
          </cell>
        </row>
        <row r="111">
          <cell r="C111" t="str">
            <v>2DS</v>
          </cell>
          <cell r="D111" t="str">
            <v>4DS</v>
          </cell>
        </row>
        <row r="112">
          <cell r="C112" t="str">
            <v>2DS</v>
          </cell>
          <cell r="D112" t="str">
            <v>4DS</v>
          </cell>
        </row>
        <row r="113">
          <cell r="C113" t="str">
            <v>2DS</v>
          </cell>
          <cell r="D113" t="str">
            <v>4DS</v>
          </cell>
        </row>
        <row r="114">
          <cell r="C114" t="str">
            <v>2DS</v>
          </cell>
          <cell r="D114" t="str">
            <v>4DS</v>
          </cell>
        </row>
        <row r="115">
          <cell r="C115" t="str">
            <v>2DS</v>
          </cell>
          <cell r="D115" t="str">
            <v>4DS</v>
          </cell>
        </row>
        <row r="116">
          <cell r="C116" t="str">
            <v>4DS</v>
          </cell>
          <cell r="D116" t="str">
            <v>6DS</v>
          </cell>
        </row>
        <row r="117">
          <cell r="C117" t="str">
            <v>4DS</v>
          </cell>
          <cell r="D117" t="str">
            <v>6DS</v>
          </cell>
        </row>
        <row r="118">
          <cell r="C118" t="str">
            <v>4DS</v>
          </cell>
          <cell r="D118" t="str">
            <v>6DS</v>
          </cell>
        </row>
        <row r="119">
          <cell r="C119" t="str">
            <v>4DS</v>
          </cell>
          <cell r="D119" t="str">
            <v>6DS</v>
          </cell>
        </row>
        <row r="120">
          <cell r="C120" t="str">
            <v>4DS</v>
          </cell>
          <cell r="D120" t="str">
            <v>6DS</v>
          </cell>
        </row>
        <row r="121">
          <cell r="C121" t="str">
            <v>4DS</v>
          </cell>
          <cell r="D121" t="str">
            <v>6DS</v>
          </cell>
        </row>
      </sheetData>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US...pivot"/>
      <sheetName val="WELF.p"/>
      <sheetName val="GDPreal...pivot"/>
      <sheetName val="PCO2_ets.p"/>
      <sheetName val="PCO2_nets"/>
      <sheetName val="PCO2_W"/>
      <sheetName val="ELE_TWh...FORMAT"/>
      <sheetName val="ELEconTWh...FORMAT"/>
      <sheetName val="ELEconTWh...FORMAT (2)"/>
      <sheetName val="ELEconTWh2groups...FORMAT"/>
      <sheetName val="eletwhyr.p"/>
      <sheetName val="eletwhyr.p (2)"/>
      <sheetName val="Emplmnt_No"/>
      <sheetName val="ELEnTWh_yr"/>
      <sheetName val="ELE"/>
      <sheetName val="RCA"/>
      <sheetName val="RWA"/>
      <sheetName val="RWA_1"/>
      <sheetName val="ShareC.p"/>
      <sheetName val="ShareY_PW.p"/>
      <sheetName val="ShareY_PW.p (2)"/>
      <sheetName val="ShareY_GVA.p"/>
      <sheetName val="eleY_GVA.p"/>
      <sheetName val="co2elecost.p"/>
      <sheetName val="co2dircost.p"/>
      <sheetName val="co2dircost3.p"/>
      <sheetName val="co2indcost.p"/>
      <sheetName val="vyPAyr...pivot"/>
      <sheetName val="vyPYyr...pivot"/>
      <sheetName val="GDPreal5"/>
      <sheetName val="WELF...pivot"/>
      <sheetName val="AB...pivot"/>
      <sheetName val="EX...pivot"/>
      <sheetName val="IM...pivot"/>
      <sheetName val="Tradematrix.p (ex)"/>
      <sheetName val="Tradematrix.p (im)"/>
      <sheetName val="PA_yr...pivot"/>
      <sheetName val="DEMAND...pivot"/>
      <sheetName val="GVAreal...pivot"/>
      <sheetName val="VC_PC...pivot"/>
      <sheetName val="VINV_PA...pivot"/>
      <sheetName val="VINV_PINV...pivot"/>
      <sheetName val="VD_PINV...pivot"/>
      <sheetName val="VD_PC...pivot"/>
      <sheetName val="ks_x_yr...pivot"/>
      <sheetName val="abschr_pfad...pivot"/>
      <sheetName val="EVOA...pivot"/>
      <sheetName val="PK...pivot"/>
      <sheetName val="RKX_ELE...pivot"/>
      <sheetName val="PSKL...pivot"/>
      <sheetName val="PUSK...pivot"/>
      <sheetName val="CO2ETSeleN...pivot"/>
      <sheetName val="CO2ETSeleX...pivot"/>
      <sheetName val="CO2etsY...pivot"/>
      <sheetName val="CO2ets_yr...pivot"/>
      <sheetName val="CO2nets_yr.p"/>
      <sheetName val="CO2w_yr.p"/>
      <sheetName val="CO2ETSele...pivot"/>
      <sheetName val="CO2ele_yr.p"/>
      <sheetName val="CO2y_yr.p"/>
      <sheetName val="CO2c_yr.p"/>
      <sheetName val="CO2_yr.p (2)"/>
      <sheetName val="CO2_yr.p_DontChange"/>
      <sheetName val="Tabelle1"/>
      <sheetName val="CO2_yr.p"/>
      <sheetName val="CO2_yr_2.p"/>
      <sheetName val="carblim_yr.p"/>
      <sheetName val="---"/>
      <sheetName val="UP.L...pivot"/>
      <sheetName val="Abschr_BMK"/>
      <sheetName val="AEEIyr...pivot"/>
      <sheetName val="AEEI_eleXyr.p"/>
      <sheetName val="AEEI_eleNyr.p"/>
      <sheetName val="GENlimitTWh_yr"/>
      <sheetName val="SIZE.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ow r="4">
          <cell r="B4" t="str">
            <v>AUT</v>
          </cell>
          <cell r="C4" t="str">
            <v>BAW</v>
          </cell>
          <cell r="D4" t="str">
            <v>DEU</v>
          </cell>
          <cell r="E4" t="str">
            <v>EUE</v>
          </cell>
          <cell r="F4" t="str">
            <v>EUN</v>
          </cell>
          <cell r="G4" t="str">
            <v>EUS</v>
          </cell>
          <cell r="H4" t="str">
            <v>FRA</v>
          </cell>
          <cell r="I4" t="str">
            <v>IND</v>
          </cell>
          <cell r="J4" t="str">
            <v>USA</v>
          </cell>
          <cell r="K4" t="str">
            <v>RUS</v>
          </cell>
          <cell r="L4" t="str">
            <v>SWZ</v>
          </cell>
          <cell r="M4" t="str">
            <v>OEC</v>
          </cell>
          <cell r="N4" t="str">
            <v>BRZ</v>
          </cell>
          <cell r="O4" t="str">
            <v>CHI</v>
          </cell>
          <cell r="P4" t="str">
            <v>RSA</v>
          </cell>
          <cell r="Q4" t="str">
            <v>ARB</v>
          </cell>
          <cell r="R4" t="str">
            <v>OPE</v>
          </cell>
          <cell r="S4" t="str">
            <v>ROW</v>
          </cell>
          <cell r="T4" t="str">
            <v>BRD</v>
          </cell>
          <cell r="U4" t="str">
            <v>EU28</v>
          </cell>
          <cell r="V4" t="str">
            <v>world</v>
          </cell>
        </row>
        <row r="6">
          <cell r="A6" t="str">
            <v>2007</v>
          </cell>
          <cell r="B6">
            <v>6.2956271082412668E-2</v>
          </cell>
          <cell r="C6">
            <v>8.054005424502253E-2</v>
          </cell>
          <cell r="D6">
            <v>0.67418884999872031</v>
          </cell>
          <cell r="E6">
            <v>0.60806400771633917</v>
          </cell>
          <cell r="F6">
            <v>1.0878955793859701</v>
          </cell>
          <cell r="G6">
            <v>1.0016159855708973</v>
          </cell>
          <cell r="H6">
            <v>0.37734257197283511</v>
          </cell>
          <cell r="I6">
            <v>1.0963173064942606</v>
          </cell>
          <cell r="J6">
            <v>4.7940856832191017</v>
          </cell>
          <cell r="K6">
            <v>1.3266039660288789</v>
          </cell>
          <cell r="L6">
            <v>3.4262024729983923E-2</v>
          </cell>
          <cell r="M6">
            <v>2.9133459256740326</v>
          </cell>
          <cell r="N6">
            <v>0.32380339607597497</v>
          </cell>
          <cell r="O6">
            <v>5.2532006919148575</v>
          </cell>
          <cell r="P6">
            <v>0.33473741629501452</v>
          </cell>
          <cell r="Q6">
            <v>1.4461858874602038</v>
          </cell>
          <cell r="R6">
            <v>0.47331133746461213</v>
          </cell>
          <cell r="S6">
            <v>2.6325823276053875</v>
          </cell>
          <cell r="T6">
            <v>0.75472890424374284</v>
          </cell>
          <cell r="U6">
            <v>3.8926033199721974</v>
          </cell>
          <cell r="V6">
            <v>24.521039282934503</v>
          </cell>
        </row>
        <row r="7">
          <cell r="A7" t="str">
            <v>2010</v>
          </cell>
          <cell r="B7">
            <v>5.6968908785350311E-2</v>
          </cell>
          <cell r="C7">
            <v>7.782968677123521E-2</v>
          </cell>
          <cell r="D7">
            <v>0.599303732146517</v>
          </cell>
          <cell r="E7">
            <v>0.58297778324047966</v>
          </cell>
          <cell r="F7">
            <v>1.0300365284622193</v>
          </cell>
          <cell r="G7">
            <v>0.88572670575571766</v>
          </cell>
          <cell r="H7">
            <v>0.33672502571094337</v>
          </cell>
          <cell r="I7">
            <v>1.2447763360089736</v>
          </cell>
          <cell r="J7">
            <v>4.7166156606943463</v>
          </cell>
          <cell r="K7">
            <v>1.4065568092897718</v>
          </cell>
          <cell r="L7">
            <v>3.3693352167365416E-2</v>
          </cell>
          <cell r="M7">
            <v>2.9365834331460183</v>
          </cell>
          <cell r="N7">
            <v>0.31187474694885736</v>
          </cell>
          <cell r="O7">
            <v>6.2160929744385065</v>
          </cell>
          <cell r="P7">
            <v>0.32960304775325744</v>
          </cell>
          <cell r="Q7">
            <v>1.6086348876867718</v>
          </cell>
          <cell r="R7">
            <v>0.51134262028294808</v>
          </cell>
          <cell r="S7">
            <v>2.6837735780019001</v>
          </cell>
          <cell r="T7">
            <v>0.67713341891775225</v>
          </cell>
          <cell r="U7">
            <v>3.5695683708724624</v>
          </cell>
          <cell r="V7">
            <v>25.569115817291177</v>
          </cell>
        </row>
        <row r="8">
          <cell r="A8" t="str">
            <v>2015</v>
          </cell>
          <cell r="B8">
            <v>5.752071811766412E-2</v>
          </cell>
          <cell r="C8">
            <v>8.18515418395655E-2</v>
          </cell>
          <cell r="D8">
            <v>0.58327740321105592</v>
          </cell>
          <cell r="E8">
            <v>0.52356100075343326</v>
          </cell>
          <cell r="F8">
            <v>0.98563862364278543</v>
          </cell>
          <cell r="G8">
            <v>0.87644539861293014</v>
          </cell>
          <cell r="H8">
            <v>0.33747912577206413</v>
          </cell>
          <cell r="I8">
            <v>1.447757401523474</v>
          </cell>
          <cell r="J8">
            <v>4.7834407893060344</v>
          </cell>
          <cell r="K8">
            <v>1.6142116179597825</v>
          </cell>
          <cell r="L8">
            <v>3.4912650032582794E-2</v>
          </cell>
          <cell r="M8">
            <v>3.0543526792333493</v>
          </cell>
          <cell r="N8">
            <v>0.31129462987058837</v>
          </cell>
          <cell r="O8">
            <v>6.7870084323981343</v>
          </cell>
          <cell r="P8">
            <v>0.31725563661402434</v>
          </cell>
          <cell r="Q8">
            <v>1.8091019824579115</v>
          </cell>
          <cell r="R8">
            <v>0.57707432343420995</v>
          </cell>
          <cell r="S8">
            <v>2.9311436866720246</v>
          </cell>
          <cell r="T8">
            <v>0.66512894505062148</v>
          </cell>
          <cell r="U8">
            <v>3.4457738119494987</v>
          </cell>
          <cell r="V8">
            <v>27.113327641451612</v>
          </cell>
        </row>
        <row r="9">
          <cell r="A9" t="str">
            <v>2020</v>
          </cell>
          <cell r="B9">
            <v>5.665700792334509E-2</v>
          </cell>
          <cell r="C9">
            <v>9.0348993151382784E-2</v>
          </cell>
          <cell r="D9">
            <v>0.58425617878021996</v>
          </cell>
          <cell r="E9">
            <v>0.47298285222628295</v>
          </cell>
          <cell r="F9">
            <v>0.95906715830504274</v>
          </cell>
          <cell r="G9">
            <v>0.87774044517217364</v>
          </cell>
          <cell r="H9">
            <v>0.33822941291415076</v>
          </cell>
          <cell r="I9">
            <v>1.6167600044998505</v>
          </cell>
          <cell r="J9">
            <v>4.793778957858617</v>
          </cell>
          <cell r="K9">
            <v>1.7358078676319688</v>
          </cell>
          <cell r="L9">
            <v>3.5299052418673656E-2</v>
          </cell>
          <cell r="M9">
            <v>3.0662735203449794</v>
          </cell>
          <cell r="N9">
            <v>0.31995050436896577</v>
          </cell>
          <cell r="O9">
            <v>7.0952533163375309</v>
          </cell>
          <cell r="P9">
            <v>0.31832612327166304</v>
          </cell>
          <cell r="Q9">
            <v>1.9073525014895631</v>
          </cell>
          <cell r="R9">
            <v>0.62164065578511118</v>
          </cell>
          <cell r="S9">
            <v>3.2078351567982422</v>
          </cell>
          <cell r="T9">
            <v>0.67460517193160274</v>
          </cell>
          <cell r="U9">
            <v>3.3792820484725978</v>
          </cell>
          <cell r="V9">
            <v>28.097559709277768</v>
          </cell>
        </row>
        <row r="10">
          <cell r="A10" t="str">
            <v>2025</v>
          </cell>
          <cell r="B10">
            <v>5.543769990686255E-2</v>
          </cell>
          <cell r="C10">
            <v>8.7837087494976401E-2</v>
          </cell>
          <cell r="D10">
            <v>0.55268561895723145</v>
          </cell>
          <cell r="E10">
            <v>0.43599373810076264</v>
          </cell>
          <cell r="F10">
            <v>0.89582294542546559</v>
          </cell>
          <cell r="G10">
            <v>0.85451832092703595</v>
          </cell>
          <cell r="H10">
            <v>0.34094857396475681</v>
          </cell>
          <cell r="I10">
            <v>1.837540016927186</v>
          </cell>
          <cell r="J10">
            <v>4.9068689784570552</v>
          </cell>
          <cell r="K10">
            <v>2.0360330312235484</v>
          </cell>
          <cell r="L10">
            <v>3.6041665734831106E-2</v>
          </cell>
          <cell r="M10">
            <v>3.2347975956357007</v>
          </cell>
          <cell r="N10">
            <v>0.34367086773072231</v>
          </cell>
          <cell r="O10">
            <v>7.4915620456104612</v>
          </cell>
          <cell r="P10">
            <v>0.32252732684056795</v>
          </cell>
          <cell r="Q10">
            <v>2.1353283524461046</v>
          </cell>
          <cell r="R10">
            <v>0.70738445083734069</v>
          </cell>
          <cell r="S10">
            <v>3.5313527542507215</v>
          </cell>
          <cell r="T10">
            <v>0.64052270645220788</v>
          </cell>
          <cell r="U10">
            <v>3.2232439847770911</v>
          </cell>
          <cell r="V10">
            <v>29.806351070471337</v>
          </cell>
        </row>
        <row r="11">
          <cell r="A11" t="str">
            <v>2030</v>
          </cell>
          <cell r="B11">
            <v>5.3700806232871226E-2</v>
          </cell>
          <cell r="C11">
            <v>7.7740312538723877E-2</v>
          </cell>
          <cell r="D11">
            <v>0.48748085153022269</v>
          </cell>
          <cell r="E11">
            <v>0.39698856404539751</v>
          </cell>
          <cell r="F11">
            <v>0.85867177963086605</v>
          </cell>
          <cell r="G11">
            <v>0.83826389402741297</v>
          </cell>
          <cell r="H11">
            <v>0.33569338033901519</v>
          </cell>
          <cell r="I11">
            <v>2.0503881386547667</v>
          </cell>
          <cell r="J11">
            <v>4.9659839807281783</v>
          </cell>
          <cell r="K11">
            <v>2.3024088571080457</v>
          </cell>
          <cell r="L11">
            <v>3.6698420296098364E-2</v>
          </cell>
          <cell r="M11">
            <v>3.3926302749451418</v>
          </cell>
          <cell r="N11">
            <v>0.36426653311048168</v>
          </cell>
          <cell r="O11">
            <v>7.7897812263408772</v>
          </cell>
          <cell r="P11">
            <v>0.32728690465555832</v>
          </cell>
          <cell r="Q11">
            <v>2.3886244451187806</v>
          </cell>
          <cell r="R11">
            <v>0.78999582920258393</v>
          </cell>
          <cell r="S11">
            <v>3.8934748498107519</v>
          </cell>
          <cell r="T11">
            <v>0.56522116406894662</v>
          </cell>
          <cell r="U11">
            <v>3.0485395883445094</v>
          </cell>
          <cell r="V11">
            <v>31.350079048315774</v>
          </cell>
        </row>
        <row r="12">
          <cell r="A12" t="str">
            <v>2035</v>
          </cell>
          <cell r="B12">
            <v>5.1138730259888951E-2</v>
          </cell>
          <cell r="C12">
            <v>7.2502325569206286E-2</v>
          </cell>
          <cell r="D12">
            <v>0.45085525914574193</v>
          </cell>
          <cell r="E12">
            <v>0.354988872995191</v>
          </cell>
          <cell r="F12">
            <v>0.81483576546784553</v>
          </cell>
          <cell r="G12">
            <v>0.81820286327949687</v>
          </cell>
          <cell r="H12">
            <v>0.32617941455173244</v>
          </cell>
          <cell r="I12">
            <v>2.2470005360969463</v>
          </cell>
          <cell r="J12">
            <v>5.0134377138891377</v>
          </cell>
          <cell r="K12">
            <v>2.6272162611424377</v>
          </cell>
          <cell r="L12">
            <v>3.731336062282662E-2</v>
          </cell>
          <cell r="M12">
            <v>3.5497921878204406</v>
          </cell>
          <cell r="N12">
            <v>0.38645893898787426</v>
          </cell>
          <cell r="O12">
            <v>7.9653340428746331</v>
          </cell>
          <cell r="P12">
            <v>0.33322939175234467</v>
          </cell>
          <cell r="Q12">
            <v>2.6187268907419243</v>
          </cell>
          <cell r="R12">
            <v>0.88103617107847465</v>
          </cell>
          <cell r="S12">
            <v>4.3000452415981982</v>
          </cell>
          <cell r="T12">
            <v>0.5233575847149482</v>
          </cell>
          <cell r="U12">
            <v>2.8887032312691026</v>
          </cell>
          <cell r="V12">
            <v>32.848293967874341</v>
          </cell>
        </row>
        <row r="13">
          <cell r="A13" t="str">
            <v>2040</v>
          </cell>
          <cell r="B13">
            <v>4.8056016606999458E-2</v>
          </cell>
          <cell r="C13">
            <v>6.7905447711736108E-2</v>
          </cell>
          <cell r="D13">
            <v>0.41235957399768874</v>
          </cell>
          <cell r="E13">
            <v>0.31947705285563688</v>
          </cell>
          <cell r="F13">
            <v>0.77211887559771297</v>
          </cell>
          <cell r="G13">
            <v>0.78038044656508487</v>
          </cell>
          <cell r="H13">
            <v>0.30895747717418653</v>
          </cell>
          <cell r="I13">
            <v>2.4428288795421107</v>
          </cell>
          <cell r="J13">
            <v>5.0646637131045127</v>
          </cell>
          <cell r="K13">
            <v>2.9380133249369718</v>
          </cell>
          <cell r="L13">
            <v>3.8136644914399033E-2</v>
          </cell>
          <cell r="M13">
            <v>3.7042343161819029</v>
          </cell>
          <cell r="N13">
            <v>0.40831380129760603</v>
          </cell>
          <cell r="O13">
            <v>8.0971841753926714</v>
          </cell>
          <cell r="P13">
            <v>0.33839706018536181</v>
          </cell>
          <cell r="Q13">
            <v>2.8629440827397485</v>
          </cell>
          <cell r="R13">
            <v>0.96572765358461754</v>
          </cell>
          <cell r="S13">
            <v>4.7074778766645524</v>
          </cell>
          <cell r="T13">
            <v>0.48026502170942487</v>
          </cell>
          <cell r="U13">
            <v>2.7092548905090457</v>
          </cell>
          <cell r="V13">
            <v>34.277176419053497</v>
          </cell>
        </row>
        <row r="14">
          <cell r="A14" t="str">
            <v>2045</v>
          </cell>
          <cell r="B14">
            <v>4.3867815411458962E-2</v>
          </cell>
          <cell r="C14">
            <v>6.2535345357414812E-2</v>
          </cell>
          <cell r="D14">
            <v>0.37058377896446304</v>
          </cell>
          <cell r="E14">
            <v>0.29030633013502466</v>
          </cell>
          <cell r="F14">
            <v>0.72482697395402529</v>
          </cell>
          <cell r="G14">
            <v>0.72158619527621348</v>
          </cell>
          <cell r="H14">
            <v>0.28920120764682922</v>
          </cell>
          <cell r="I14">
            <v>2.6065895162209953</v>
          </cell>
          <cell r="J14">
            <v>5.0756276826414819</v>
          </cell>
          <cell r="K14">
            <v>3.2598815198181037</v>
          </cell>
          <cell r="L14">
            <v>3.8892509104168652E-2</v>
          </cell>
          <cell r="M14">
            <v>3.8243915473940469</v>
          </cell>
          <cell r="N14">
            <v>0.42814643825532295</v>
          </cell>
          <cell r="O14">
            <v>8.0995987807786332</v>
          </cell>
          <cell r="P14">
            <v>0.34279358482059935</v>
          </cell>
          <cell r="Q14">
            <v>3.0368638042679406</v>
          </cell>
          <cell r="R14">
            <v>1.0402583757145356</v>
          </cell>
          <cell r="S14">
            <v>5.1105325351695088</v>
          </cell>
          <cell r="T14">
            <v>0.43311912432187782</v>
          </cell>
          <cell r="U14">
            <v>2.5029076467454296</v>
          </cell>
          <cell r="V14">
            <v>35.366483940930763</v>
          </cell>
        </row>
        <row r="15">
          <cell r="A15" t="str">
            <v>2050</v>
          </cell>
          <cell r="B15">
            <v>4.128024858022971E-2</v>
          </cell>
          <cell r="C15">
            <v>5.6040700195117511E-2</v>
          </cell>
          <cell r="D15">
            <v>0.33370787447879602</v>
          </cell>
          <cell r="E15">
            <v>0.26812948159690236</v>
          </cell>
          <cell r="F15">
            <v>0.70472638427818624</v>
          </cell>
          <cell r="G15">
            <v>0.68616001478781319</v>
          </cell>
          <cell r="H15">
            <v>0.28212938357371842</v>
          </cell>
          <cell r="I15">
            <v>2.8728698057191355</v>
          </cell>
          <cell r="J15">
            <v>5.2492402612634805</v>
          </cell>
          <cell r="K15">
            <v>3.8016887123885126</v>
          </cell>
          <cell r="L15">
            <v>4.1914414205157471E-2</v>
          </cell>
          <cell r="M15">
            <v>4.1135539199583988</v>
          </cell>
          <cell r="N15">
            <v>0.47530193236474683</v>
          </cell>
          <cell r="O15">
            <v>8.1521850764300154</v>
          </cell>
          <cell r="P15">
            <v>0.35525817527185866</v>
          </cell>
          <cell r="Q15">
            <v>3.3753030639145689</v>
          </cell>
          <cell r="R15">
            <v>1.1454325573741673</v>
          </cell>
          <cell r="S15">
            <v>5.7355701200155211</v>
          </cell>
          <cell r="T15">
            <v>0.38974857467391355</v>
          </cell>
          <cell r="U15">
            <v>2.3721740874907637</v>
          </cell>
          <cell r="V15">
            <v>37.690492126396329</v>
          </cell>
        </row>
      </sheetData>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ea.org/etp"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iea.org/etp/explore/"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iea.org/etp/explore/"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iea.org/etp/explore/"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iea.org/etp/explore/"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6" sqref="A6:C6"/>
    </sheetView>
  </sheetViews>
  <sheetFormatPr baseColWidth="10" defaultColWidth="9" defaultRowHeight="15.75" x14ac:dyDescent="0.25"/>
  <cols>
    <col min="1" max="1" width="28.75" bestFit="1" customWidth="1"/>
    <col min="2" max="2" width="53.875" bestFit="1" customWidth="1"/>
    <col min="3" max="3" width="29.625" customWidth="1"/>
    <col min="257" max="257" width="28.75" bestFit="1" customWidth="1"/>
    <col min="258" max="258" width="53.875" bestFit="1" customWidth="1"/>
    <col min="259" max="259" width="29.625" customWidth="1"/>
    <col min="513" max="513" width="28.75" bestFit="1" customWidth="1"/>
    <col min="514" max="514" width="53.875" bestFit="1" customWidth="1"/>
    <col min="515" max="515" width="29.625" customWidth="1"/>
    <col min="769" max="769" width="28.75" bestFit="1" customWidth="1"/>
    <col min="770" max="770" width="53.875" bestFit="1" customWidth="1"/>
    <col min="771" max="771" width="29.625" customWidth="1"/>
    <col min="1025" max="1025" width="28.75" bestFit="1" customWidth="1"/>
    <col min="1026" max="1026" width="53.875" bestFit="1" customWidth="1"/>
    <col min="1027" max="1027" width="29.625" customWidth="1"/>
    <col min="1281" max="1281" width="28.75" bestFit="1" customWidth="1"/>
    <col min="1282" max="1282" width="53.875" bestFit="1" customWidth="1"/>
    <col min="1283" max="1283" width="29.625" customWidth="1"/>
    <col min="1537" max="1537" width="28.75" bestFit="1" customWidth="1"/>
    <col min="1538" max="1538" width="53.875" bestFit="1" customWidth="1"/>
    <col min="1539" max="1539" width="29.625" customWidth="1"/>
    <col min="1793" max="1793" width="28.75" bestFit="1" customWidth="1"/>
    <col min="1794" max="1794" width="53.875" bestFit="1" customWidth="1"/>
    <col min="1795" max="1795" width="29.625" customWidth="1"/>
    <col min="2049" max="2049" width="28.75" bestFit="1" customWidth="1"/>
    <col min="2050" max="2050" width="53.875" bestFit="1" customWidth="1"/>
    <col min="2051" max="2051" width="29.625" customWidth="1"/>
    <col min="2305" max="2305" width="28.75" bestFit="1" customWidth="1"/>
    <col min="2306" max="2306" width="53.875" bestFit="1" customWidth="1"/>
    <col min="2307" max="2307" width="29.625" customWidth="1"/>
    <col min="2561" max="2561" width="28.75" bestFit="1" customWidth="1"/>
    <col min="2562" max="2562" width="53.875" bestFit="1" customWidth="1"/>
    <col min="2563" max="2563" width="29.625" customWidth="1"/>
    <col min="2817" max="2817" width="28.75" bestFit="1" customWidth="1"/>
    <col min="2818" max="2818" width="53.875" bestFit="1" customWidth="1"/>
    <col min="2819" max="2819" width="29.625" customWidth="1"/>
    <col min="3073" max="3073" width="28.75" bestFit="1" customWidth="1"/>
    <col min="3074" max="3074" width="53.875" bestFit="1" customWidth="1"/>
    <col min="3075" max="3075" width="29.625" customWidth="1"/>
    <col min="3329" max="3329" width="28.75" bestFit="1" customWidth="1"/>
    <col min="3330" max="3330" width="53.875" bestFit="1" customWidth="1"/>
    <col min="3331" max="3331" width="29.625" customWidth="1"/>
    <col min="3585" max="3585" width="28.75" bestFit="1" customWidth="1"/>
    <col min="3586" max="3586" width="53.875" bestFit="1" customWidth="1"/>
    <col min="3587" max="3587" width="29.625" customWidth="1"/>
    <col min="3841" max="3841" width="28.75" bestFit="1" customWidth="1"/>
    <col min="3842" max="3842" width="53.875" bestFit="1" customWidth="1"/>
    <col min="3843" max="3843" width="29.625" customWidth="1"/>
    <col min="4097" max="4097" width="28.75" bestFit="1" customWidth="1"/>
    <col min="4098" max="4098" width="53.875" bestFit="1" customWidth="1"/>
    <col min="4099" max="4099" width="29.625" customWidth="1"/>
    <col min="4353" max="4353" width="28.75" bestFit="1" customWidth="1"/>
    <col min="4354" max="4354" width="53.875" bestFit="1" customWidth="1"/>
    <col min="4355" max="4355" width="29.625" customWidth="1"/>
    <col min="4609" max="4609" width="28.75" bestFit="1" customWidth="1"/>
    <col min="4610" max="4610" width="53.875" bestFit="1" customWidth="1"/>
    <col min="4611" max="4611" width="29.625" customWidth="1"/>
    <col min="4865" max="4865" width="28.75" bestFit="1" customWidth="1"/>
    <col min="4866" max="4866" width="53.875" bestFit="1" customWidth="1"/>
    <col min="4867" max="4867" width="29.625" customWidth="1"/>
    <col min="5121" max="5121" width="28.75" bestFit="1" customWidth="1"/>
    <col min="5122" max="5122" width="53.875" bestFit="1" customWidth="1"/>
    <col min="5123" max="5123" width="29.625" customWidth="1"/>
    <col min="5377" max="5377" width="28.75" bestFit="1" customWidth="1"/>
    <col min="5378" max="5378" width="53.875" bestFit="1" customWidth="1"/>
    <col min="5379" max="5379" width="29.625" customWidth="1"/>
    <col min="5633" max="5633" width="28.75" bestFit="1" customWidth="1"/>
    <col min="5634" max="5634" width="53.875" bestFit="1" customWidth="1"/>
    <col min="5635" max="5635" width="29.625" customWidth="1"/>
    <col min="5889" max="5889" width="28.75" bestFit="1" customWidth="1"/>
    <col min="5890" max="5890" width="53.875" bestFit="1" customWidth="1"/>
    <col min="5891" max="5891" width="29.625" customWidth="1"/>
    <col min="6145" max="6145" width="28.75" bestFit="1" customWidth="1"/>
    <col min="6146" max="6146" width="53.875" bestFit="1" customWidth="1"/>
    <col min="6147" max="6147" width="29.625" customWidth="1"/>
    <col min="6401" max="6401" width="28.75" bestFit="1" customWidth="1"/>
    <col min="6402" max="6402" width="53.875" bestFit="1" customWidth="1"/>
    <col min="6403" max="6403" width="29.625" customWidth="1"/>
    <col min="6657" max="6657" width="28.75" bestFit="1" customWidth="1"/>
    <col min="6658" max="6658" width="53.875" bestFit="1" customWidth="1"/>
    <col min="6659" max="6659" width="29.625" customWidth="1"/>
    <col min="6913" max="6913" width="28.75" bestFit="1" customWidth="1"/>
    <col min="6914" max="6914" width="53.875" bestFit="1" customWidth="1"/>
    <col min="6915" max="6915" width="29.625" customWidth="1"/>
    <col min="7169" max="7169" width="28.75" bestFit="1" customWidth="1"/>
    <col min="7170" max="7170" width="53.875" bestFit="1" customWidth="1"/>
    <col min="7171" max="7171" width="29.625" customWidth="1"/>
    <col min="7425" max="7425" width="28.75" bestFit="1" customWidth="1"/>
    <col min="7426" max="7426" width="53.875" bestFit="1" customWidth="1"/>
    <col min="7427" max="7427" width="29.625" customWidth="1"/>
    <col min="7681" max="7681" width="28.75" bestFit="1" customWidth="1"/>
    <col min="7682" max="7682" width="53.875" bestFit="1" customWidth="1"/>
    <col min="7683" max="7683" width="29.625" customWidth="1"/>
    <col min="7937" max="7937" width="28.75" bestFit="1" customWidth="1"/>
    <col min="7938" max="7938" width="53.875" bestFit="1" customWidth="1"/>
    <col min="7939" max="7939" width="29.625" customWidth="1"/>
    <col min="8193" max="8193" width="28.75" bestFit="1" customWidth="1"/>
    <col min="8194" max="8194" width="53.875" bestFit="1" customWidth="1"/>
    <col min="8195" max="8195" width="29.625" customWidth="1"/>
    <col min="8449" max="8449" width="28.75" bestFit="1" customWidth="1"/>
    <col min="8450" max="8450" width="53.875" bestFit="1" customWidth="1"/>
    <col min="8451" max="8451" width="29.625" customWidth="1"/>
    <col min="8705" max="8705" width="28.75" bestFit="1" customWidth="1"/>
    <col min="8706" max="8706" width="53.875" bestFit="1" customWidth="1"/>
    <col min="8707" max="8707" width="29.625" customWidth="1"/>
    <col min="8961" max="8961" width="28.75" bestFit="1" customWidth="1"/>
    <col min="8962" max="8962" width="53.875" bestFit="1" customWidth="1"/>
    <col min="8963" max="8963" width="29.625" customWidth="1"/>
    <col min="9217" max="9217" width="28.75" bestFit="1" customWidth="1"/>
    <col min="9218" max="9218" width="53.875" bestFit="1" customWidth="1"/>
    <col min="9219" max="9219" width="29.625" customWidth="1"/>
    <col min="9473" max="9473" width="28.75" bestFit="1" customWidth="1"/>
    <col min="9474" max="9474" width="53.875" bestFit="1" customWidth="1"/>
    <col min="9475" max="9475" width="29.625" customWidth="1"/>
    <col min="9729" max="9729" width="28.75" bestFit="1" customWidth="1"/>
    <col min="9730" max="9730" width="53.875" bestFit="1" customWidth="1"/>
    <col min="9731" max="9731" width="29.625" customWidth="1"/>
    <col min="9985" max="9985" width="28.75" bestFit="1" customWidth="1"/>
    <col min="9986" max="9986" width="53.875" bestFit="1" customWidth="1"/>
    <col min="9987" max="9987" width="29.625" customWidth="1"/>
    <col min="10241" max="10241" width="28.75" bestFit="1" customWidth="1"/>
    <col min="10242" max="10242" width="53.875" bestFit="1" customWidth="1"/>
    <col min="10243" max="10243" width="29.625" customWidth="1"/>
    <col min="10497" max="10497" width="28.75" bestFit="1" customWidth="1"/>
    <col min="10498" max="10498" width="53.875" bestFit="1" customWidth="1"/>
    <col min="10499" max="10499" width="29.625" customWidth="1"/>
    <col min="10753" max="10753" width="28.75" bestFit="1" customWidth="1"/>
    <col min="10754" max="10754" width="53.875" bestFit="1" customWidth="1"/>
    <col min="10755" max="10755" width="29.625" customWidth="1"/>
    <col min="11009" max="11009" width="28.75" bestFit="1" customWidth="1"/>
    <col min="11010" max="11010" width="53.875" bestFit="1" customWidth="1"/>
    <col min="11011" max="11011" width="29.625" customWidth="1"/>
    <col min="11265" max="11265" width="28.75" bestFit="1" customWidth="1"/>
    <col min="11266" max="11266" width="53.875" bestFit="1" customWidth="1"/>
    <col min="11267" max="11267" width="29.625" customWidth="1"/>
    <col min="11521" max="11521" width="28.75" bestFit="1" customWidth="1"/>
    <col min="11522" max="11522" width="53.875" bestFit="1" customWidth="1"/>
    <col min="11523" max="11523" width="29.625" customWidth="1"/>
    <col min="11777" max="11777" width="28.75" bestFit="1" customWidth="1"/>
    <col min="11778" max="11778" width="53.875" bestFit="1" customWidth="1"/>
    <col min="11779" max="11779" width="29.625" customWidth="1"/>
    <col min="12033" max="12033" width="28.75" bestFit="1" customWidth="1"/>
    <col min="12034" max="12034" width="53.875" bestFit="1" customWidth="1"/>
    <col min="12035" max="12035" width="29.625" customWidth="1"/>
    <col min="12289" max="12289" width="28.75" bestFit="1" customWidth="1"/>
    <col min="12290" max="12290" width="53.875" bestFit="1" customWidth="1"/>
    <col min="12291" max="12291" width="29.625" customWidth="1"/>
    <col min="12545" max="12545" width="28.75" bestFit="1" customWidth="1"/>
    <col min="12546" max="12546" width="53.875" bestFit="1" customWidth="1"/>
    <col min="12547" max="12547" width="29.625" customWidth="1"/>
    <col min="12801" max="12801" width="28.75" bestFit="1" customWidth="1"/>
    <col min="12802" max="12802" width="53.875" bestFit="1" customWidth="1"/>
    <col min="12803" max="12803" width="29.625" customWidth="1"/>
    <col min="13057" max="13057" width="28.75" bestFit="1" customWidth="1"/>
    <col min="13058" max="13058" width="53.875" bestFit="1" customWidth="1"/>
    <col min="13059" max="13059" width="29.625" customWidth="1"/>
    <col min="13313" max="13313" width="28.75" bestFit="1" customWidth="1"/>
    <col min="13314" max="13314" width="53.875" bestFit="1" customWidth="1"/>
    <col min="13315" max="13315" width="29.625" customWidth="1"/>
    <col min="13569" max="13569" width="28.75" bestFit="1" customWidth="1"/>
    <col min="13570" max="13570" width="53.875" bestFit="1" customWidth="1"/>
    <col min="13571" max="13571" width="29.625" customWidth="1"/>
    <col min="13825" max="13825" width="28.75" bestFit="1" customWidth="1"/>
    <col min="13826" max="13826" width="53.875" bestFit="1" customWidth="1"/>
    <col min="13827" max="13827" width="29.625" customWidth="1"/>
    <col min="14081" max="14081" width="28.75" bestFit="1" customWidth="1"/>
    <col min="14082" max="14082" width="53.875" bestFit="1" customWidth="1"/>
    <col min="14083" max="14083" width="29.625" customWidth="1"/>
    <col min="14337" max="14337" width="28.75" bestFit="1" customWidth="1"/>
    <col min="14338" max="14338" width="53.875" bestFit="1" customWidth="1"/>
    <col min="14339" max="14339" width="29.625" customWidth="1"/>
    <col min="14593" max="14593" width="28.75" bestFit="1" customWidth="1"/>
    <col min="14594" max="14594" width="53.875" bestFit="1" customWidth="1"/>
    <col min="14595" max="14595" width="29.625" customWidth="1"/>
    <col min="14849" max="14849" width="28.75" bestFit="1" customWidth="1"/>
    <col min="14850" max="14850" width="53.875" bestFit="1" customWidth="1"/>
    <col min="14851" max="14851" width="29.625" customWidth="1"/>
    <col min="15105" max="15105" width="28.75" bestFit="1" customWidth="1"/>
    <col min="15106" max="15106" width="53.875" bestFit="1" customWidth="1"/>
    <col min="15107" max="15107" width="29.625" customWidth="1"/>
    <col min="15361" max="15361" width="28.75" bestFit="1" customWidth="1"/>
    <col min="15362" max="15362" width="53.875" bestFit="1" customWidth="1"/>
    <col min="15363" max="15363" width="29.625" customWidth="1"/>
    <col min="15617" max="15617" width="28.75" bestFit="1" customWidth="1"/>
    <col min="15618" max="15618" width="53.875" bestFit="1" customWidth="1"/>
    <col min="15619" max="15619" width="29.625" customWidth="1"/>
    <col min="15873" max="15873" width="28.75" bestFit="1" customWidth="1"/>
    <col min="15874" max="15874" width="53.875" bestFit="1" customWidth="1"/>
    <col min="15875" max="15875" width="29.625" customWidth="1"/>
    <col min="16129" max="16129" width="28.75" bestFit="1" customWidth="1"/>
    <col min="16130" max="16130" width="53.875" bestFit="1" customWidth="1"/>
    <col min="16131" max="16131" width="29.625" customWidth="1"/>
  </cols>
  <sheetData>
    <row r="1" spans="1:3" ht="33" customHeight="1" x14ac:dyDescent="0.25">
      <c r="A1" s="130" t="s">
        <v>0</v>
      </c>
      <c r="B1" s="130"/>
      <c r="C1" s="130"/>
    </row>
    <row r="2" spans="1:3" ht="104.25" customHeight="1" x14ac:dyDescent="0.25">
      <c r="A2" s="131" t="s">
        <v>1</v>
      </c>
      <c r="B2" s="131"/>
      <c r="C2" s="131"/>
    </row>
    <row r="3" spans="1:3" ht="27.75" customHeight="1" x14ac:dyDescent="0.25">
      <c r="A3" s="129" t="s">
        <v>2</v>
      </c>
      <c r="B3" s="129"/>
      <c r="C3" s="129"/>
    </row>
    <row r="4" spans="1:3" ht="61.5" customHeight="1" x14ac:dyDescent="0.25">
      <c r="A4" s="131" t="s">
        <v>3</v>
      </c>
      <c r="B4" s="131"/>
      <c r="C4" s="131"/>
    </row>
    <row r="5" spans="1:3" ht="112.5" customHeight="1" x14ac:dyDescent="0.25">
      <c r="A5" s="131" t="s">
        <v>42</v>
      </c>
      <c r="B5" s="131"/>
      <c r="C5" s="131"/>
    </row>
    <row r="6" spans="1:3" ht="100.5" customHeight="1" x14ac:dyDescent="0.25">
      <c r="A6" s="131" t="s">
        <v>4</v>
      </c>
      <c r="B6" s="131"/>
      <c r="C6" s="131"/>
    </row>
    <row r="8" spans="1:3" ht="18.75" x14ac:dyDescent="0.25">
      <c r="A8" s="129" t="s">
        <v>5</v>
      </c>
      <c r="B8" s="129"/>
      <c r="C8" s="129"/>
    </row>
    <row r="9" spans="1:3" ht="18.75" x14ac:dyDescent="0.35">
      <c r="A9" t="s">
        <v>6</v>
      </c>
    </row>
    <row r="10" spans="1:3" x14ac:dyDescent="0.25">
      <c r="A10" s="1"/>
      <c r="B10" s="1"/>
    </row>
    <row r="13" spans="1:3" x14ac:dyDescent="0.25">
      <c r="A13" t="s">
        <v>7</v>
      </c>
    </row>
    <row r="14" spans="1:3" x14ac:dyDescent="0.25">
      <c r="A14" s="2" t="s">
        <v>8</v>
      </c>
    </row>
    <row r="15" spans="1:3" x14ac:dyDescent="0.25">
      <c r="A15" t="s">
        <v>9</v>
      </c>
    </row>
    <row r="16" spans="1:3" x14ac:dyDescent="0.25">
      <c r="A16" t="s">
        <v>10</v>
      </c>
    </row>
  </sheetData>
  <mergeCells count="7">
    <mergeCell ref="A8:C8"/>
    <mergeCell ref="A1:C1"/>
    <mergeCell ref="A2:C2"/>
    <mergeCell ref="A3:C3"/>
    <mergeCell ref="A4:C4"/>
    <mergeCell ref="A5:C5"/>
    <mergeCell ref="A6:C6"/>
  </mergeCells>
  <hyperlinks>
    <hyperlink ref="A14"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zoomScaleNormal="100" workbookViewId="0">
      <pane xSplit="1" ySplit="1" topLeftCell="B2" activePane="bottomRight" state="frozen"/>
      <selection activeCell="A10" sqref="A10"/>
      <selection pane="topRight" activeCell="A10" sqref="A10"/>
      <selection pane="bottomLeft" activeCell="A10" sqref="A10"/>
      <selection pane="bottomRight" activeCell="B2" sqref="B2"/>
    </sheetView>
  </sheetViews>
  <sheetFormatPr baseColWidth="10" defaultColWidth="9" defaultRowHeight="15.75" x14ac:dyDescent="0.25"/>
  <cols>
    <col min="1" max="1" width="13.875" bestFit="1" customWidth="1"/>
    <col min="2" max="4" width="5.375" bestFit="1" customWidth="1"/>
    <col min="5" max="21" width="10.25" customWidth="1"/>
  </cols>
  <sheetData>
    <row r="1" spans="1:27" s="1" customFormat="1" x14ac:dyDescent="0.25">
      <c r="A1" s="3" t="s">
        <v>11</v>
      </c>
      <c r="B1" s="1">
        <v>1990</v>
      </c>
      <c r="C1" s="1">
        <v>1991</v>
      </c>
      <c r="D1" s="1">
        <v>1992</v>
      </c>
      <c r="E1" s="1">
        <v>1993</v>
      </c>
      <c r="F1" s="1">
        <v>1994</v>
      </c>
      <c r="G1" s="1">
        <v>1995</v>
      </c>
      <c r="H1" s="1">
        <v>1996</v>
      </c>
      <c r="I1" s="1">
        <v>1997</v>
      </c>
      <c r="J1" s="1">
        <v>1998</v>
      </c>
      <c r="K1" s="1">
        <v>1999</v>
      </c>
      <c r="L1" s="1">
        <v>2000</v>
      </c>
      <c r="M1" s="1">
        <v>2001</v>
      </c>
      <c r="N1" s="1">
        <v>2002</v>
      </c>
      <c r="O1" s="1">
        <v>2003</v>
      </c>
      <c r="P1" s="1">
        <v>2004</v>
      </c>
      <c r="Q1" s="1">
        <v>2005</v>
      </c>
      <c r="R1" s="1">
        <v>2006</v>
      </c>
      <c r="S1" s="1">
        <v>2007</v>
      </c>
      <c r="T1" s="1">
        <v>2008</v>
      </c>
      <c r="U1" s="1">
        <v>2009</v>
      </c>
      <c r="V1" s="1">
        <v>2010</v>
      </c>
    </row>
    <row r="2" spans="1:27" x14ac:dyDescent="0.25">
      <c r="A2" s="4" t="s">
        <v>12</v>
      </c>
      <c r="B2" s="5">
        <f>IF([1]historic.pull!B3/1000000&gt;10,ROUND([1]historic.pull!B3/1000000,0),ROUND([1]historic.pull!B3/1000000,2))</f>
        <v>21</v>
      </c>
      <c r="C2" s="5">
        <f>IF([1]historic.pull!C3/1000000&gt;10,ROUND([1]historic.pull!C3/1000000,0),ROUND([1]historic.pull!C3/1000000,2))</f>
        <v>21</v>
      </c>
      <c r="D2" s="5">
        <f>IF([1]historic.pull!D3/1000000&gt;10,ROUND([1]historic.pull!D3/1000000,0),ROUND([1]historic.pull!D3/1000000,2))</f>
        <v>21</v>
      </c>
      <c r="E2" s="5">
        <f>IF([1]historic.pull!E3/1000000&gt;10,ROUND([1]historic.pull!E3/1000000,0),ROUND([1]historic.pull!E3/1000000,2))</f>
        <v>21</v>
      </c>
      <c r="F2" s="5">
        <f>IF([1]historic.pull!F3/1000000&gt;10,ROUND([1]historic.pull!F3/1000000,0),ROUND([1]historic.pull!F3/1000000,2))</f>
        <v>21</v>
      </c>
      <c r="G2" s="5">
        <f>IF([1]historic.pull!G3/1000000&gt;10,ROUND([1]historic.pull!G3/1000000,0),ROUND([1]historic.pull!G3/1000000,2))</f>
        <v>22</v>
      </c>
      <c r="H2" s="5">
        <f>IF([1]historic.pull!H3/1000000&gt;10,ROUND([1]historic.pull!H3/1000000,0),ROUND([1]historic.pull!H3/1000000,2))</f>
        <v>22</v>
      </c>
      <c r="I2" s="5">
        <f>IF([1]historic.pull!I3/1000000&gt;10,ROUND([1]historic.pull!I3/1000000,0),ROUND([1]historic.pull!I3/1000000,2))</f>
        <v>23</v>
      </c>
      <c r="J2" s="5">
        <f>IF([1]historic.pull!J3/1000000&gt;10,ROUND([1]historic.pull!J3/1000000,0),ROUND([1]historic.pull!J3/1000000,2))</f>
        <v>23</v>
      </c>
      <c r="K2" s="5">
        <f>IF([1]historic.pull!K3/1000000&gt;10,ROUND([1]historic.pull!K3/1000000,0),ROUND([1]historic.pull!K3/1000000,2))</f>
        <v>23</v>
      </c>
      <c r="L2" s="5">
        <f>IF([1]historic.pull!L3/1000000&gt;10,ROUND([1]historic.pull!L3/1000000,0),ROUND([1]historic.pull!L3/1000000,2))</f>
        <v>24</v>
      </c>
      <c r="M2" s="5">
        <f>IF([1]historic.pull!M3/1000000&gt;10,ROUND([1]historic.pull!M3/1000000,0),ROUND([1]historic.pull!M3/1000000,2))</f>
        <v>24</v>
      </c>
      <c r="N2" s="5">
        <f>IF([1]historic.pull!N3/1000000&gt;10,ROUND([1]historic.pull!N3/1000000,0),ROUND([1]historic.pull!N3/1000000,2))</f>
        <v>24</v>
      </c>
      <c r="O2" s="5">
        <f>IF([1]historic.pull!O3/1000000&gt;10,ROUND([1]historic.pull!O3/1000000,0),ROUND([1]historic.pull!O3/1000000,2))</f>
        <v>25</v>
      </c>
      <c r="P2" s="5">
        <f>IF([1]historic.pull!P3/1000000&gt;10,ROUND([1]historic.pull!P3/1000000,0),ROUND([1]historic.pull!P3/1000000,2))</f>
        <v>27</v>
      </c>
      <c r="Q2" s="5">
        <f>IF([1]historic.pull!Q3/1000000&gt;10,ROUND([1]historic.pull!Q3/1000000,0),ROUND([1]historic.pull!Q3/1000000,2))</f>
        <v>28</v>
      </c>
      <c r="R2" s="5">
        <f>IF([1]historic.pull!R3/1000000&gt;10,ROUND([1]historic.pull!R3/1000000,0),ROUND([1]historic.pull!R3/1000000,2))</f>
        <v>28</v>
      </c>
      <c r="S2" s="5">
        <f>IF([1]historic.pull!S3/1000000&gt;10,ROUND([1]historic.pull!S3/1000000,0),ROUND([1]historic.pull!S3/1000000,2))</f>
        <v>29</v>
      </c>
      <c r="T2" s="5">
        <f>IF([1]historic.pull!T3/1000000&gt;10,ROUND([1]historic.pull!T3/1000000,0),ROUND([1]historic.pull!T3/1000000,2))</f>
        <v>29</v>
      </c>
      <c r="U2" s="5">
        <f>IF([1]historic.pull!U3/1000000&gt;10,ROUND([1]historic.pull!U3/1000000,0),ROUND([1]historic.pull!U3/1000000,2))</f>
        <v>29</v>
      </c>
      <c r="V2" s="5">
        <f>IF([1]historic.pull!V3/1000000&gt;10,ROUND([1]historic.pull!V3/1000000,0),ROUND([1]historic.pull!V3/1000000,2))</f>
        <v>31</v>
      </c>
      <c r="AA2" s="6"/>
    </row>
    <row r="3" spans="1:27" x14ac:dyDescent="0.25">
      <c r="A3" s="4" t="s">
        <v>13</v>
      </c>
      <c r="B3" s="5">
        <f>IF([1]historic.pull!B4/1000000&gt;10,ROUND([1]historic.pull!B4/1000000,0),ROUND([1]historic.pull!B4/1000000,2))</f>
        <v>0.42</v>
      </c>
      <c r="C3" s="5">
        <f>IF([1]historic.pull!C4/1000000&gt;10,ROUND([1]historic.pull!C4/1000000,0),ROUND([1]historic.pull!C4/1000000,2))</f>
        <v>0.45</v>
      </c>
      <c r="D3" s="5">
        <f>IF([1]historic.pull!D4/1000000&gt;10,ROUND([1]historic.pull!D4/1000000,0),ROUND([1]historic.pull!D4/1000000,2))</f>
        <v>0.49</v>
      </c>
      <c r="E3" s="5">
        <f>IF([1]historic.pull!E4/1000000&gt;10,ROUND([1]historic.pull!E4/1000000,0),ROUND([1]historic.pull!E4/1000000,2))</f>
        <v>0.53</v>
      </c>
      <c r="F3" s="5">
        <f>IF([1]historic.pull!F4/1000000&gt;10,ROUND([1]historic.pull!F4/1000000,0),ROUND([1]historic.pull!F4/1000000,2))</f>
        <v>0.56999999999999995</v>
      </c>
      <c r="G3" s="5">
        <f>IF([1]historic.pull!G4/1000000&gt;10,ROUND([1]historic.pull!G4/1000000,0),ROUND([1]historic.pull!G4/1000000,2))</f>
        <v>0.64</v>
      </c>
      <c r="H3" s="5">
        <f>IF([1]historic.pull!H4/1000000&gt;10,ROUND([1]historic.pull!H4/1000000,0),ROUND([1]historic.pull!H4/1000000,2))</f>
        <v>0.7</v>
      </c>
      <c r="I3" s="5">
        <f>IF([1]historic.pull!I4/1000000&gt;10,ROUND([1]historic.pull!I4/1000000,0),ROUND([1]historic.pull!I4/1000000,2))</f>
        <v>0.75</v>
      </c>
      <c r="J3" s="5">
        <f>IF([1]historic.pull!J4/1000000&gt;10,ROUND([1]historic.pull!J4/1000000,0),ROUND([1]historic.pull!J4/1000000,2))</f>
        <v>0.75</v>
      </c>
      <c r="K3" s="5">
        <f>IF([1]historic.pull!K4/1000000&gt;10,ROUND([1]historic.pull!K4/1000000,0),ROUND([1]historic.pull!K4/1000000,2))</f>
        <v>0.79</v>
      </c>
      <c r="L3" s="5">
        <f>IF([1]historic.pull!L4/1000000&gt;10,ROUND([1]historic.pull!L4/1000000,0),ROUND([1]historic.pull!L4/1000000,2))</f>
        <v>0.81</v>
      </c>
      <c r="M3" s="5">
        <f>IF([1]historic.pull!M4/1000000&gt;10,ROUND([1]historic.pull!M4/1000000,0),ROUND([1]historic.pull!M4/1000000,2))</f>
        <v>0.85</v>
      </c>
      <c r="N3" s="5">
        <f>IF([1]historic.pull!N4/1000000&gt;10,ROUND([1]historic.pull!N4/1000000,0),ROUND([1]historic.pull!N4/1000000,2))</f>
        <v>0.88</v>
      </c>
      <c r="O3" s="5">
        <f>IF([1]historic.pull!O4/1000000&gt;10,ROUND([1]historic.pull!O4/1000000,0),ROUND([1]historic.pull!O4/1000000,2))</f>
        <v>0.94</v>
      </c>
      <c r="P3" s="5">
        <f>IF([1]historic.pull!P4/1000000&gt;10,ROUND([1]historic.pull!P4/1000000,0),ROUND([1]historic.pull!P4/1000000,2))</f>
        <v>1</v>
      </c>
      <c r="Q3" s="5">
        <f>IF([1]historic.pull!Q4/1000000&gt;10,ROUND([1]historic.pull!Q4/1000000,0),ROUND([1]historic.pull!Q4/1000000,2))</f>
        <v>1.04</v>
      </c>
      <c r="R3" s="5">
        <f>IF([1]historic.pull!R4/1000000&gt;10,ROUND([1]historic.pull!R4/1000000,0),ROUND([1]historic.pull!R4/1000000,2))</f>
        <v>1.08</v>
      </c>
      <c r="S3" s="5">
        <f>IF([1]historic.pull!S4/1000000&gt;10,ROUND([1]historic.pull!S4/1000000,0),ROUND([1]historic.pull!S4/1000000,2))</f>
        <v>1.1399999999999999</v>
      </c>
      <c r="T3" s="5">
        <f>IF([1]historic.pull!T4/1000000&gt;10,ROUND([1]historic.pull!T4/1000000,0),ROUND([1]historic.pull!T4/1000000,2))</f>
        <v>1.17</v>
      </c>
      <c r="U3" s="5">
        <f>IF([1]historic.pull!U4/1000000&gt;10,ROUND([1]historic.pull!U4/1000000,0),ROUND([1]historic.pull!U4/1000000,2))</f>
        <v>1.18</v>
      </c>
      <c r="V3" s="5">
        <f>IF([1]historic.pull!V4/1000000&gt;10,ROUND([1]historic.pull!V4/1000000,0),ROUND([1]historic.pull!V4/1000000,2))</f>
        <v>1.3</v>
      </c>
      <c r="AA3" s="6"/>
    </row>
    <row r="4" spans="1:27" x14ac:dyDescent="0.25">
      <c r="A4" s="4" t="s">
        <v>14</v>
      </c>
      <c r="B4" s="5">
        <f>IF([1]historic.pull!B5/1000000&gt;10,ROUND([1]historic.pull!B5/1000000,0),ROUND([1]historic.pull!B5/1000000,2))</f>
        <v>0.2</v>
      </c>
      <c r="C4" s="5">
        <f>IF([1]historic.pull!C5/1000000&gt;10,ROUND([1]historic.pull!C5/1000000,0),ROUND([1]historic.pull!C5/1000000,2))</f>
        <v>0.2</v>
      </c>
      <c r="D4" s="5">
        <f>IF([1]historic.pull!D5/1000000&gt;10,ROUND([1]historic.pull!D5/1000000,0),ROUND([1]historic.pull!D5/1000000,2))</f>
        <v>0.21</v>
      </c>
      <c r="E4" s="5">
        <f>IF([1]historic.pull!E5/1000000&gt;10,ROUND([1]historic.pull!E5/1000000,0),ROUND([1]historic.pull!E5/1000000,2))</f>
        <v>0.22</v>
      </c>
      <c r="F4" s="5">
        <f>IF([1]historic.pull!F5/1000000&gt;10,ROUND([1]historic.pull!F5/1000000,0),ROUND([1]historic.pull!F5/1000000,2))</f>
        <v>0.22</v>
      </c>
      <c r="G4" s="5">
        <f>IF([1]historic.pull!G5/1000000&gt;10,ROUND([1]historic.pull!G5/1000000,0),ROUND([1]historic.pull!G5/1000000,2))</f>
        <v>0.24</v>
      </c>
      <c r="H4" s="5">
        <f>IF([1]historic.pull!H5/1000000&gt;10,ROUND([1]historic.pull!H5/1000000,0),ROUND([1]historic.pull!H5/1000000,2))</f>
        <v>0.26</v>
      </c>
      <c r="I4" s="5">
        <f>IF([1]historic.pull!I5/1000000&gt;10,ROUND([1]historic.pull!I5/1000000,0),ROUND([1]historic.pull!I5/1000000,2))</f>
        <v>0.28000000000000003</v>
      </c>
      <c r="J4" s="5">
        <f>IF([1]historic.pull!J5/1000000&gt;10,ROUND([1]historic.pull!J5/1000000,0),ROUND([1]historic.pull!J5/1000000,2))</f>
        <v>0.28999999999999998</v>
      </c>
      <c r="K4" s="5">
        <f>IF([1]historic.pull!K5/1000000&gt;10,ROUND([1]historic.pull!K5/1000000,0),ROUND([1]historic.pull!K5/1000000,2))</f>
        <v>0.3</v>
      </c>
      <c r="L4" s="5">
        <f>IF([1]historic.pull!L5/1000000&gt;10,ROUND([1]historic.pull!L5/1000000,0),ROUND([1]historic.pull!L5/1000000,2))</f>
        <v>0.31</v>
      </c>
      <c r="M4" s="5">
        <f>IF([1]historic.pull!M5/1000000&gt;10,ROUND([1]historic.pull!M5/1000000,0),ROUND([1]historic.pull!M5/1000000,2))</f>
        <v>0.32</v>
      </c>
      <c r="N4" s="5">
        <f>IF([1]historic.pull!N5/1000000&gt;10,ROUND([1]historic.pull!N5/1000000,0),ROUND([1]historic.pull!N5/1000000,2))</f>
        <v>0.32</v>
      </c>
      <c r="O4" s="5">
        <f>IF([1]historic.pull!O5/1000000&gt;10,ROUND([1]historic.pull!O5/1000000,0),ROUND([1]historic.pull!O5/1000000,2))</f>
        <v>0.32</v>
      </c>
      <c r="P4" s="5">
        <f>IF([1]historic.pull!P5/1000000&gt;10,ROUND([1]historic.pull!P5/1000000,0),ROUND([1]historic.pull!P5/1000000,2))</f>
        <v>0.33</v>
      </c>
      <c r="Q4" s="5">
        <f>IF([1]historic.pull!Q5/1000000&gt;10,ROUND([1]historic.pull!Q5/1000000,0),ROUND([1]historic.pull!Q5/1000000,2))</f>
        <v>0.34</v>
      </c>
      <c r="R4" s="5">
        <f>IF([1]historic.pull!R5/1000000&gt;10,ROUND([1]historic.pull!R5/1000000,0),ROUND([1]historic.pull!R5/1000000,2))</f>
        <v>0.34</v>
      </c>
      <c r="S4" s="5">
        <f>IF([1]historic.pull!S5/1000000&gt;10,ROUND([1]historic.pull!S5/1000000,0),ROUND([1]historic.pull!S5/1000000,2))</f>
        <v>0.36</v>
      </c>
      <c r="T4" s="5">
        <f>IF([1]historic.pull!T5/1000000&gt;10,ROUND([1]historic.pull!T5/1000000,0),ROUND([1]historic.pull!T5/1000000,2))</f>
        <v>0.38</v>
      </c>
      <c r="U4" s="5">
        <f>IF([1]historic.pull!U5/1000000&gt;10,ROUND([1]historic.pull!U5/1000000,0),ROUND([1]historic.pull!U5/1000000,2))</f>
        <v>0.35</v>
      </c>
      <c r="V4" s="5">
        <f>IF([1]historic.pull!V5/1000000&gt;10,ROUND([1]historic.pull!V5/1000000,0),ROUND([1]historic.pull!V5/1000000,2))</f>
        <v>0.41</v>
      </c>
      <c r="AA4" s="6"/>
    </row>
    <row r="5" spans="1:27" x14ac:dyDescent="0.25">
      <c r="A5" s="4" t="s">
        <v>15</v>
      </c>
      <c r="B5" s="5">
        <f>IF([1]historic.pull!B6/1000000&gt;10,ROUND([1]historic.pull!B6/1000000,0),ROUND([1]historic.pull!B6/1000000,2))</f>
        <v>2.29</v>
      </c>
      <c r="C5" s="5">
        <f>IF([1]historic.pull!C6/1000000&gt;10,ROUND([1]historic.pull!C6/1000000,0),ROUND([1]historic.pull!C6/1000000,2))</f>
        <v>2.41</v>
      </c>
      <c r="D5" s="5">
        <f>IF([1]historic.pull!D6/1000000&gt;10,ROUND([1]historic.pull!D6/1000000,0),ROUND([1]historic.pull!D6/1000000,2))</f>
        <v>2.52</v>
      </c>
      <c r="E5" s="5">
        <f>IF([1]historic.pull!E6/1000000&gt;10,ROUND([1]historic.pull!E6/1000000,0),ROUND([1]historic.pull!E6/1000000,2))</f>
        <v>2.73</v>
      </c>
      <c r="F5" s="5">
        <f>IF([1]historic.pull!F6/1000000&gt;10,ROUND([1]historic.pull!F6/1000000,0),ROUND([1]historic.pull!F6/1000000,2))</f>
        <v>2.84</v>
      </c>
      <c r="G5" s="5">
        <f>IF([1]historic.pull!G6/1000000&gt;10,ROUND([1]historic.pull!G6/1000000,0),ROUND([1]historic.pull!G6/1000000,2))</f>
        <v>3.09</v>
      </c>
      <c r="H5" s="5">
        <f>IF([1]historic.pull!H6/1000000&gt;10,ROUND([1]historic.pull!H6/1000000,0),ROUND([1]historic.pull!H6/1000000,2))</f>
        <v>3.15</v>
      </c>
      <c r="I5" s="5">
        <f>IF([1]historic.pull!I6/1000000&gt;10,ROUND([1]historic.pull!I6/1000000,0),ROUND([1]historic.pull!I6/1000000,2))</f>
        <v>3.12</v>
      </c>
      <c r="J5" s="5">
        <f>IF([1]historic.pull!J6/1000000&gt;10,ROUND([1]historic.pull!J6/1000000,0),ROUND([1]historic.pull!J6/1000000,2))</f>
        <v>3.21</v>
      </c>
      <c r="K5" s="5">
        <f>IF([1]historic.pull!K6/1000000&gt;10,ROUND([1]historic.pull!K6/1000000,0),ROUND([1]historic.pull!K6/1000000,2))</f>
        <v>3.11</v>
      </c>
      <c r="L5" s="5">
        <f>IF([1]historic.pull!L6/1000000&gt;10,ROUND([1]historic.pull!L6/1000000,0),ROUND([1]historic.pull!L6/1000000,2))</f>
        <v>3.38</v>
      </c>
      <c r="M5" s="5">
        <f>IF([1]historic.pull!M6/1000000&gt;10,ROUND([1]historic.pull!M6/1000000,0),ROUND([1]historic.pull!M6/1000000,2))</f>
        <v>3.47</v>
      </c>
      <c r="N5" s="5">
        <f>IF([1]historic.pull!N6/1000000&gt;10,ROUND([1]historic.pull!N6/1000000,0),ROUND([1]historic.pull!N6/1000000,2))</f>
        <v>3.69</v>
      </c>
      <c r="O5" s="5">
        <f>IF([1]historic.pull!O6/1000000&gt;10,ROUND([1]historic.pull!O6/1000000,0),ROUND([1]historic.pull!O6/1000000,2))</f>
        <v>4.26</v>
      </c>
      <c r="P5" s="5">
        <f>IF([1]historic.pull!P6/1000000&gt;10,ROUND([1]historic.pull!P6/1000000,0),ROUND([1]historic.pull!P6/1000000,2))</f>
        <v>4.9400000000000004</v>
      </c>
      <c r="Q5" s="5">
        <f>IF([1]historic.pull!Q6/1000000&gt;10,ROUND([1]historic.pull!Q6/1000000,0),ROUND([1]historic.pull!Q6/1000000,2))</f>
        <v>5.5</v>
      </c>
      <c r="R5" s="5">
        <f>IF([1]historic.pull!R6/1000000&gt;10,ROUND([1]historic.pull!R6/1000000,0),ROUND([1]historic.pull!R6/1000000,2))</f>
        <v>6.02</v>
      </c>
      <c r="S5" s="5">
        <f>IF([1]historic.pull!S6/1000000&gt;10,ROUND([1]historic.pull!S6/1000000,0),ROUND([1]historic.pull!S6/1000000,2))</f>
        <v>6.44</v>
      </c>
      <c r="T5" s="5">
        <f>IF([1]historic.pull!T6/1000000&gt;10,ROUND([1]historic.pull!T6/1000000,0),ROUND([1]historic.pull!T6/1000000,2))</f>
        <v>6.6</v>
      </c>
      <c r="U5" s="5">
        <f>IF([1]historic.pull!U6/1000000&gt;10,ROUND([1]historic.pull!U6/1000000,0),ROUND([1]historic.pull!U6/1000000,2))</f>
        <v>6.92</v>
      </c>
      <c r="V5" s="5">
        <f>IF([1]historic.pull!V6/1000000&gt;10,ROUND([1]historic.pull!V6/1000000,0),ROUND([1]historic.pull!V6/1000000,2))</f>
        <v>7.39</v>
      </c>
      <c r="AA5" s="6"/>
    </row>
    <row r="6" spans="1:27" x14ac:dyDescent="0.25">
      <c r="A6" s="4" t="s">
        <v>16</v>
      </c>
      <c r="B6" s="5">
        <f>IF([1]historic.pull!B7/1000000&gt;10,ROUND([1]historic.pull!B7/1000000,0),ROUND([1]historic.pull!B7/1000000,2))</f>
        <v>0.59</v>
      </c>
      <c r="C6" s="5">
        <f>IF([1]historic.pull!C7/1000000&gt;10,ROUND([1]historic.pull!C7/1000000,0),ROUND([1]historic.pull!C7/1000000,2))</f>
        <v>0.63</v>
      </c>
      <c r="D6" s="5">
        <f>IF([1]historic.pull!D7/1000000&gt;10,ROUND([1]historic.pull!D7/1000000,0),ROUND([1]historic.pull!D7/1000000,2))</f>
        <v>0.66</v>
      </c>
      <c r="E6" s="5">
        <f>IF([1]historic.pull!E7/1000000&gt;10,ROUND([1]historic.pull!E7/1000000,0),ROUND([1]historic.pull!E7/1000000,2))</f>
        <v>0.68</v>
      </c>
      <c r="F6" s="5">
        <f>IF([1]historic.pull!F7/1000000&gt;10,ROUND([1]historic.pull!F7/1000000,0),ROUND([1]historic.pull!F7/1000000,2))</f>
        <v>0.72</v>
      </c>
      <c r="G6" s="5">
        <f>IF([1]historic.pull!G7/1000000&gt;10,ROUND([1]historic.pull!G7/1000000,0),ROUND([1]historic.pull!G7/1000000,2))</f>
        <v>0.78</v>
      </c>
      <c r="H6" s="5">
        <f>IF([1]historic.pull!H7/1000000&gt;10,ROUND([1]historic.pull!H7/1000000,0),ROUND([1]historic.pull!H7/1000000,2))</f>
        <v>0.82</v>
      </c>
      <c r="I6" s="5">
        <f>IF([1]historic.pull!I7/1000000&gt;10,ROUND([1]historic.pull!I7/1000000,0),ROUND([1]historic.pull!I7/1000000,2))</f>
        <v>0.87</v>
      </c>
      <c r="J6" s="5">
        <f>IF([1]historic.pull!J7/1000000&gt;10,ROUND([1]historic.pull!J7/1000000,0),ROUND([1]historic.pull!J7/1000000,2))</f>
        <v>0.88</v>
      </c>
      <c r="K6" s="5">
        <f>IF([1]historic.pull!K7/1000000&gt;10,ROUND([1]historic.pull!K7/1000000,0),ROUND([1]historic.pull!K7/1000000,2))</f>
        <v>0.94</v>
      </c>
      <c r="L6" s="5">
        <f>IF([1]historic.pull!L7/1000000&gt;10,ROUND([1]historic.pull!L7/1000000,0),ROUND([1]historic.pull!L7/1000000,2))</f>
        <v>0.98</v>
      </c>
      <c r="M6" s="5">
        <f>IF([1]historic.pull!M7/1000000&gt;10,ROUND([1]historic.pull!M7/1000000,0),ROUND([1]historic.pull!M7/1000000,2))</f>
        <v>0.99</v>
      </c>
      <c r="N6" s="5">
        <f>IF([1]historic.pull!N7/1000000&gt;10,ROUND([1]historic.pull!N7/1000000,0),ROUND([1]historic.pull!N7/1000000,2))</f>
        <v>1.02</v>
      </c>
      <c r="O6" s="5">
        <f>IF([1]historic.pull!O7/1000000&gt;10,ROUND([1]historic.pull!O7/1000000,0),ROUND([1]historic.pull!O7/1000000,2))</f>
        <v>1.05</v>
      </c>
      <c r="P6" s="5">
        <f>IF([1]historic.pull!P7/1000000&gt;10,ROUND([1]historic.pull!P7/1000000,0),ROUND([1]historic.pull!P7/1000000,2))</f>
        <v>1.1200000000000001</v>
      </c>
      <c r="Q6" s="5">
        <f>IF([1]historic.pull!Q7/1000000&gt;10,ROUND([1]historic.pull!Q7/1000000,0),ROUND([1]historic.pull!Q7/1000000,2))</f>
        <v>1.17</v>
      </c>
      <c r="R6" s="5">
        <f>IF([1]historic.pull!R7/1000000&gt;10,ROUND([1]historic.pull!R7/1000000,0),ROUND([1]historic.pull!R7/1000000,2))</f>
        <v>1.27</v>
      </c>
      <c r="S6" s="5">
        <f>IF([1]historic.pull!S7/1000000&gt;10,ROUND([1]historic.pull!S7/1000000,0),ROUND([1]historic.pull!S7/1000000,2))</f>
        <v>1.37</v>
      </c>
      <c r="T6" s="5">
        <f>IF([1]historic.pull!T7/1000000&gt;10,ROUND([1]historic.pull!T7/1000000,0),ROUND([1]historic.pull!T7/1000000,2))</f>
        <v>1.46</v>
      </c>
      <c r="U6" s="5">
        <f>IF([1]historic.pull!U7/1000000&gt;10,ROUND([1]historic.pull!U7/1000000,0),ROUND([1]historic.pull!U7/1000000,2))</f>
        <v>1.65</v>
      </c>
      <c r="V6" s="5">
        <f>IF([1]historic.pull!V7/1000000&gt;10,ROUND([1]historic.pull!V7/1000000,0),ROUND([1]historic.pull!V7/1000000,2))</f>
        <v>1.72</v>
      </c>
      <c r="AA6" s="6"/>
    </row>
    <row r="7" spans="1:27" x14ac:dyDescent="0.25">
      <c r="A7" s="4" t="s">
        <v>17</v>
      </c>
      <c r="B7" s="5">
        <f>IF([1]historic.pull!B8/1000000&gt;10,ROUND([1]historic.pull!B8/1000000,0),ROUND([1]historic.pull!B8/1000000,2))</f>
        <v>2.21</v>
      </c>
      <c r="C7" s="5">
        <f>IF([1]historic.pull!C8/1000000&gt;10,ROUND([1]historic.pull!C8/1000000,0),ROUND([1]historic.pull!C8/1000000,2))</f>
        <v>2.19</v>
      </c>
      <c r="D7" s="5">
        <f>IF([1]historic.pull!D8/1000000&gt;10,ROUND([1]historic.pull!D8/1000000,0),ROUND([1]historic.pull!D8/1000000,2))</f>
        <v>2.0099999999999998</v>
      </c>
      <c r="E7" s="5">
        <f>IF([1]historic.pull!E8/1000000&gt;10,ROUND([1]historic.pull!E8/1000000,0),ROUND([1]historic.pull!E8/1000000,2))</f>
        <v>1.85</v>
      </c>
      <c r="F7" s="5">
        <f>IF([1]historic.pull!F8/1000000&gt;10,ROUND([1]historic.pull!F8/1000000,0),ROUND([1]historic.pull!F8/1000000,2))</f>
        <v>1.63</v>
      </c>
      <c r="G7" s="5">
        <f>IF([1]historic.pull!G8/1000000&gt;10,ROUND([1]historic.pull!G8/1000000,0),ROUND([1]historic.pull!G8/1000000,2))</f>
        <v>1.57</v>
      </c>
      <c r="H7" s="5">
        <f>IF([1]historic.pull!H8/1000000&gt;10,ROUND([1]historic.pull!H8/1000000,0),ROUND([1]historic.pull!H8/1000000,2))</f>
        <v>1.54</v>
      </c>
      <c r="I7" s="5">
        <f>IF([1]historic.pull!I8/1000000&gt;10,ROUND([1]historic.pull!I8/1000000,0),ROUND([1]historic.pull!I8/1000000,2))</f>
        <v>1.44</v>
      </c>
      <c r="J7" s="5">
        <f>IF([1]historic.pull!J8/1000000&gt;10,ROUND([1]historic.pull!J8/1000000,0),ROUND([1]historic.pull!J8/1000000,2))</f>
        <v>1.43</v>
      </c>
      <c r="K7" s="5">
        <f>IF([1]historic.pull!K8/1000000&gt;10,ROUND([1]historic.pull!K8/1000000,0),ROUND([1]historic.pull!K8/1000000,2))</f>
        <v>1.47</v>
      </c>
      <c r="L7" s="5">
        <f>IF([1]historic.pull!L8/1000000&gt;10,ROUND([1]historic.pull!L8/1000000,0),ROUND([1]historic.pull!L8/1000000,2))</f>
        <v>1.51</v>
      </c>
      <c r="M7" s="5">
        <f>IF([1]historic.pull!M8/1000000&gt;10,ROUND([1]historic.pull!M8/1000000,0),ROUND([1]historic.pull!M8/1000000,2))</f>
        <v>1.51</v>
      </c>
      <c r="N7" s="5">
        <f>IF([1]historic.pull!N8/1000000&gt;10,ROUND([1]historic.pull!N8/1000000,0),ROUND([1]historic.pull!N8/1000000,2))</f>
        <v>1.5</v>
      </c>
      <c r="O7" s="5">
        <f>IF([1]historic.pull!O8/1000000&gt;10,ROUND([1]historic.pull!O8/1000000,0),ROUND([1]historic.pull!O8/1000000,2))</f>
        <v>1.53</v>
      </c>
      <c r="P7" s="5">
        <f>IF([1]historic.pull!P8/1000000&gt;10,ROUND([1]historic.pull!P8/1000000,0),ROUND([1]historic.pull!P8/1000000,2))</f>
        <v>1.52</v>
      </c>
      <c r="Q7" s="5">
        <f>IF([1]historic.pull!Q8/1000000&gt;10,ROUND([1]historic.pull!Q8/1000000,0),ROUND([1]historic.pull!Q8/1000000,2))</f>
        <v>1.53</v>
      </c>
      <c r="R7" s="5">
        <f>IF([1]historic.pull!R8/1000000&gt;10,ROUND([1]historic.pull!R8/1000000,0),ROUND([1]historic.pull!R8/1000000,2))</f>
        <v>1.58</v>
      </c>
      <c r="S7" s="5">
        <f>IF([1]historic.pull!S8/1000000&gt;10,ROUND([1]historic.pull!S8/1000000,0),ROUND([1]historic.pull!S8/1000000,2))</f>
        <v>1.58</v>
      </c>
      <c r="T7" s="5">
        <f>IF([1]historic.pull!T8/1000000&gt;10,ROUND([1]historic.pull!T8/1000000,0),ROUND([1]historic.pull!T8/1000000,2))</f>
        <v>1.6</v>
      </c>
      <c r="U7" s="5">
        <f>IF([1]historic.pull!U8/1000000&gt;10,ROUND([1]historic.pull!U8/1000000,0),ROUND([1]historic.pull!U8/1000000,2))</f>
        <v>1.5</v>
      </c>
      <c r="V7" s="5">
        <f>IF([1]historic.pull!V8/1000000&gt;10,ROUND([1]historic.pull!V8/1000000,0),ROUND([1]historic.pull!V8/1000000,2))</f>
        <v>1.6</v>
      </c>
      <c r="AA7" s="6"/>
    </row>
    <row r="8" spans="1:27" x14ac:dyDescent="0.25">
      <c r="A8" s="4" t="s">
        <v>18</v>
      </c>
      <c r="B8" s="5">
        <f>IF([1]historic.pull!B9/1000000&gt;10,ROUND([1]historic.pull!B9/1000000,0),ROUND([1]historic.pull!B9/1000000,2))</f>
        <v>0.27</v>
      </c>
      <c r="C8" s="5">
        <f>IF([1]historic.pull!C9/1000000&gt;10,ROUND([1]historic.pull!C9/1000000,0),ROUND([1]historic.pull!C9/1000000,2))</f>
        <v>0.3</v>
      </c>
      <c r="D8" s="5">
        <f>IF([1]historic.pull!D9/1000000&gt;10,ROUND([1]historic.pull!D9/1000000,0),ROUND([1]historic.pull!D9/1000000,2))</f>
        <v>0.3</v>
      </c>
      <c r="E8" s="5">
        <f>IF([1]historic.pull!E9/1000000&gt;10,ROUND([1]historic.pull!E9/1000000,0),ROUND([1]historic.pull!E9/1000000,2))</f>
        <v>0.3</v>
      </c>
      <c r="F8" s="5">
        <f>IF([1]historic.pull!F9/1000000&gt;10,ROUND([1]historic.pull!F9/1000000,0),ROUND([1]historic.pull!F9/1000000,2))</f>
        <v>0.32</v>
      </c>
      <c r="G8" s="5">
        <f>IF([1]historic.pull!G9/1000000&gt;10,ROUND([1]historic.pull!G9/1000000,0),ROUND([1]historic.pull!G9/1000000,2))</f>
        <v>0.31</v>
      </c>
      <c r="H8" s="5">
        <f>IF([1]historic.pull!H9/1000000&gt;10,ROUND([1]historic.pull!H9/1000000,0),ROUND([1]historic.pull!H9/1000000,2))</f>
        <v>0.32</v>
      </c>
      <c r="I8" s="5">
        <f>IF([1]historic.pull!I9/1000000&gt;10,ROUND([1]historic.pull!I9/1000000,0),ROUND([1]historic.pull!I9/1000000,2))</f>
        <v>0.33</v>
      </c>
      <c r="J8" s="5">
        <f>IF([1]historic.pull!J9/1000000&gt;10,ROUND([1]historic.pull!J9/1000000,0),ROUND([1]historic.pull!J9/1000000,2))</f>
        <v>0.35</v>
      </c>
      <c r="K8" s="5">
        <f>IF([1]historic.pull!K9/1000000&gt;10,ROUND([1]historic.pull!K9/1000000,0),ROUND([1]historic.pull!K9/1000000,2))</f>
        <v>0.35</v>
      </c>
      <c r="L8" s="5">
        <f>IF([1]historic.pull!L9/1000000&gt;10,ROUND([1]historic.pull!L9/1000000,0),ROUND([1]historic.pull!L9/1000000,2))</f>
        <v>0.36</v>
      </c>
      <c r="M8" s="5">
        <f>IF([1]historic.pull!M9/1000000&gt;10,ROUND([1]historic.pull!M9/1000000,0),ROUND([1]historic.pull!M9/1000000,2))</f>
        <v>0.36</v>
      </c>
      <c r="N8" s="5">
        <f>IF([1]historic.pull!N9/1000000&gt;10,ROUND([1]historic.pull!N9/1000000,0),ROUND([1]historic.pull!N9/1000000,2))</f>
        <v>0.37</v>
      </c>
      <c r="O8" s="5">
        <f>IF([1]historic.pull!O9/1000000&gt;10,ROUND([1]historic.pull!O9/1000000,0),ROUND([1]historic.pull!O9/1000000,2))</f>
        <v>0.37</v>
      </c>
      <c r="P8" s="5">
        <f>IF([1]historic.pull!P9/1000000&gt;10,ROUND([1]historic.pull!P9/1000000,0),ROUND([1]historic.pull!P9/1000000,2))</f>
        <v>0.38</v>
      </c>
      <c r="Q8" s="5">
        <f>IF([1]historic.pull!Q9/1000000&gt;10,ROUND([1]historic.pull!Q9/1000000,0),ROUND([1]historic.pull!Q9/1000000,2))</f>
        <v>0.4</v>
      </c>
      <c r="R8" s="5">
        <f>IF([1]historic.pull!R9/1000000&gt;10,ROUND([1]historic.pull!R9/1000000,0),ROUND([1]historic.pull!R9/1000000,2))</f>
        <v>0.41</v>
      </c>
      <c r="S8" s="5">
        <f>IF([1]historic.pull!S9/1000000&gt;10,ROUND([1]historic.pull!S9/1000000,0),ROUND([1]historic.pull!S9/1000000,2))</f>
        <v>0.42</v>
      </c>
      <c r="T8" s="5">
        <f>IF([1]historic.pull!T9/1000000&gt;10,ROUND([1]historic.pull!T9/1000000,0),ROUND([1]historic.pull!T9/1000000,2))</f>
        <v>0.42</v>
      </c>
      <c r="U8" s="5">
        <f>IF([1]historic.pull!U9/1000000&gt;10,ROUND([1]historic.pull!U9/1000000,0),ROUND([1]historic.pull!U9/1000000,2))</f>
        <v>0.41</v>
      </c>
      <c r="V8" s="5">
        <f>IF([1]historic.pull!V9/1000000&gt;10,ROUND([1]historic.pull!V9/1000000,0),ROUND([1]historic.pull!V9/1000000,2))</f>
        <v>0.43</v>
      </c>
      <c r="AA8" s="6"/>
    </row>
    <row r="9" spans="1:27" x14ac:dyDescent="0.25">
      <c r="A9" s="4" t="s">
        <v>19</v>
      </c>
      <c r="B9" s="5">
        <f>IF([1]historic.pull!B10/1000000&gt;10,ROUND([1]historic.pull!B10/1000000,0),ROUND([1]historic.pull!B10/1000000,2))</f>
        <v>0.26</v>
      </c>
      <c r="C9" s="5">
        <f>IF([1]historic.pull!C10/1000000&gt;10,ROUND([1]historic.pull!C10/1000000,0),ROUND([1]historic.pull!C10/1000000,2))</f>
        <v>0.26</v>
      </c>
      <c r="D9" s="5">
        <f>IF([1]historic.pull!D10/1000000&gt;10,ROUND([1]historic.pull!D10/1000000,0),ROUND([1]historic.pull!D10/1000000,2))</f>
        <v>0.26</v>
      </c>
      <c r="E9" s="5">
        <f>IF([1]historic.pull!E10/1000000&gt;10,ROUND([1]historic.pull!E10/1000000,0),ROUND([1]historic.pull!E10/1000000,2))</f>
        <v>0.26</v>
      </c>
      <c r="F9" s="5">
        <f>IF([1]historic.pull!F10/1000000&gt;10,ROUND([1]historic.pull!F10/1000000,0),ROUND([1]historic.pull!F10/1000000,2))</f>
        <v>0.27</v>
      </c>
      <c r="G9" s="5">
        <f>IF([1]historic.pull!G10/1000000&gt;10,ROUND([1]historic.pull!G10/1000000,0),ROUND([1]historic.pull!G10/1000000,2))</f>
        <v>0.28999999999999998</v>
      </c>
      <c r="H9" s="5">
        <f>IF([1]historic.pull!H10/1000000&gt;10,ROUND([1]historic.pull!H10/1000000,0),ROUND([1]historic.pull!H10/1000000,2))</f>
        <v>0.3</v>
      </c>
      <c r="I9" s="5">
        <f>IF([1]historic.pull!I10/1000000&gt;10,ROUND([1]historic.pull!I10/1000000,0),ROUND([1]historic.pull!I10/1000000,2))</f>
        <v>0.31</v>
      </c>
      <c r="J9" s="5">
        <f>IF([1]historic.pull!J10/1000000&gt;10,ROUND([1]historic.pull!J10/1000000,0),ROUND([1]historic.pull!J10/1000000,2))</f>
        <v>0.32</v>
      </c>
      <c r="K9" s="5">
        <f>IF([1]historic.pull!K10/1000000&gt;10,ROUND([1]historic.pull!K10/1000000,0),ROUND([1]historic.pull!K10/1000000,2))</f>
        <v>0.3</v>
      </c>
      <c r="L9" s="5">
        <f>IF([1]historic.pull!L10/1000000&gt;10,ROUND([1]historic.pull!L10/1000000,0),ROUND([1]historic.pull!L10/1000000,2))</f>
        <v>0.31</v>
      </c>
      <c r="M9" s="5">
        <f>IF([1]historic.pull!M10/1000000&gt;10,ROUND([1]historic.pull!M10/1000000,0),ROUND([1]historic.pull!M10/1000000,2))</f>
        <v>0.28999999999999998</v>
      </c>
      <c r="N9" s="5">
        <f>IF([1]historic.pull!N10/1000000&gt;10,ROUND([1]historic.pull!N10/1000000,0),ROUND([1]historic.pull!N10/1000000,2))</f>
        <v>0.3</v>
      </c>
      <c r="O9" s="5">
        <f>IF([1]historic.pull!O10/1000000&gt;10,ROUND([1]historic.pull!O10/1000000,0),ROUND([1]historic.pull!O10/1000000,2))</f>
        <v>0.33</v>
      </c>
      <c r="P9" s="5">
        <f>IF([1]historic.pull!P10/1000000&gt;10,ROUND([1]historic.pull!P10/1000000,0),ROUND([1]historic.pull!P10/1000000,2))</f>
        <v>0.35</v>
      </c>
      <c r="Q9" s="5">
        <f>IF([1]historic.pull!Q10/1000000&gt;10,ROUND([1]historic.pull!Q10/1000000,0),ROUND([1]historic.pull!Q10/1000000,2))</f>
        <v>0.34</v>
      </c>
      <c r="R9" s="5">
        <f>IF([1]historic.pull!R10/1000000&gt;10,ROUND([1]historic.pull!R10/1000000,0),ROUND([1]historic.pull!R10/1000000,2))</f>
        <v>0.34</v>
      </c>
      <c r="S9" s="5">
        <f>IF([1]historic.pull!S10/1000000&gt;10,ROUND([1]historic.pull!S10/1000000,0),ROUND([1]historic.pull!S10/1000000,2))</f>
        <v>0.37</v>
      </c>
      <c r="T9" s="5">
        <f>IF([1]historic.pull!T10/1000000&gt;10,ROUND([1]historic.pull!T10/1000000,0),ROUND([1]historic.pull!T10/1000000,2))</f>
        <v>0.39</v>
      </c>
      <c r="U9" s="5">
        <f>IF([1]historic.pull!U10/1000000&gt;10,ROUND([1]historic.pull!U10/1000000,0),ROUND([1]historic.pull!U10/1000000,2))</f>
        <v>0.37</v>
      </c>
      <c r="V9" s="5">
        <f>IF([1]historic.pull!V10/1000000&gt;10,ROUND([1]historic.pull!V10/1000000,0),ROUND([1]historic.pull!V10/1000000,2))</f>
        <v>0.38</v>
      </c>
      <c r="AA9" s="6"/>
    </row>
    <row r="10" spans="1:27" x14ac:dyDescent="0.25">
      <c r="A10" s="4" t="s">
        <v>20</v>
      </c>
      <c r="B10" s="5">
        <f>IF([1]historic.pull!B11/1000000&gt;10,ROUND([1]historic.pull!B11/1000000,0),ROUND([1]historic.pull!B11/1000000,2))</f>
        <v>5</v>
      </c>
      <c r="C10" s="5">
        <f>IF([1]historic.pull!C11/1000000&gt;10,ROUND([1]historic.pull!C11/1000000,0),ROUND([1]historic.pull!C11/1000000,2))</f>
        <v>4.97</v>
      </c>
      <c r="D10" s="5">
        <f>IF([1]historic.pull!D11/1000000&gt;10,ROUND([1]historic.pull!D11/1000000,0),ROUND([1]historic.pull!D11/1000000,2))</f>
        <v>5.03</v>
      </c>
      <c r="E10" s="5">
        <f>IF([1]historic.pull!E11/1000000&gt;10,ROUND([1]historic.pull!E11/1000000,0),ROUND([1]historic.pull!E11/1000000,2))</f>
        <v>5.14</v>
      </c>
      <c r="F10" s="5">
        <f>IF([1]historic.pull!F11/1000000&gt;10,ROUND([1]historic.pull!F11/1000000,0),ROUND([1]historic.pull!F11/1000000,2))</f>
        <v>5.22</v>
      </c>
      <c r="G10" s="5">
        <f>IF([1]historic.pull!G11/1000000&gt;10,ROUND([1]historic.pull!G11/1000000,0),ROUND([1]historic.pull!G11/1000000,2))</f>
        <v>5.28</v>
      </c>
      <c r="H10" s="5">
        <f>IF([1]historic.pull!H11/1000000&gt;10,ROUND([1]historic.pull!H11/1000000,0),ROUND([1]historic.pull!H11/1000000,2))</f>
        <v>5.44</v>
      </c>
      <c r="I10" s="5">
        <f>IF([1]historic.pull!I11/1000000&gt;10,ROUND([1]historic.pull!I11/1000000,0),ROUND([1]historic.pull!I11/1000000,2))</f>
        <v>5.61</v>
      </c>
      <c r="J10" s="5">
        <f>IF([1]historic.pull!J11/1000000&gt;10,ROUND([1]historic.pull!J11/1000000,0),ROUND([1]historic.pull!J11/1000000,2))</f>
        <v>5.6</v>
      </c>
      <c r="K10" s="5">
        <f>IF([1]historic.pull!K11/1000000&gt;10,ROUND([1]historic.pull!K11/1000000,0),ROUND([1]historic.pull!K11/1000000,2))</f>
        <v>5.64</v>
      </c>
      <c r="L10" s="5">
        <f>IF([1]historic.pull!L11/1000000&gt;10,ROUND([1]historic.pull!L11/1000000,0),ROUND([1]historic.pull!L11/1000000,2))</f>
        <v>5.84</v>
      </c>
      <c r="M10" s="5">
        <f>IF([1]historic.pull!M11/1000000&gt;10,ROUND([1]historic.pull!M11/1000000,0),ROUND([1]historic.pull!M11/1000000,2))</f>
        <v>5.79</v>
      </c>
      <c r="N10" s="5">
        <f>IF([1]historic.pull!N11/1000000&gt;10,ROUND([1]historic.pull!N11/1000000,0),ROUND([1]historic.pull!N11/1000000,2))</f>
        <v>5.74</v>
      </c>
      <c r="O10" s="5">
        <f>IF([1]historic.pull!O11/1000000&gt;10,ROUND([1]historic.pull!O11/1000000,0),ROUND([1]historic.pull!O11/1000000,2))</f>
        <v>5.8</v>
      </c>
      <c r="P10" s="5">
        <f>IF([1]historic.pull!P11/1000000&gt;10,ROUND([1]historic.pull!P11/1000000,0),ROUND([1]historic.pull!P11/1000000,2))</f>
        <v>5.9</v>
      </c>
      <c r="Q10" s="5">
        <f>IF([1]historic.pull!Q11/1000000&gt;10,ROUND([1]historic.pull!Q11/1000000,0),ROUND([1]historic.pull!Q11/1000000,2))</f>
        <v>5.92</v>
      </c>
      <c r="R10" s="5">
        <f>IF([1]historic.pull!R11/1000000&gt;10,ROUND([1]historic.pull!R11/1000000,0),ROUND([1]historic.pull!R11/1000000,2))</f>
        <v>5.84</v>
      </c>
      <c r="S10" s="5">
        <f>IF([1]historic.pull!S11/1000000&gt;10,ROUND([1]historic.pull!S11/1000000,0),ROUND([1]historic.pull!S11/1000000,2))</f>
        <v>5.93</v>
      </c>
      <c r="T10" s="5">
        <f>IF([1]historic.pull!T11/1000000&gt;10,ROUND([1]historic.pull!T11/1000000,0),ROUND([1]historic.pull!T11/1000000,2))</f>
        <v>5.74</v>
      </c>
      <c r="U10" s="5">
        <f>IF([1]historic.pull!U11/1000000&gt;10,ROUND([1]historic.pull!U11/1000000,0),ROUND([1]historic.pull!U11/1000000,2))</f>
        <v>5.32</v>
      </c>
      <c r="V10" s="5">
        <f>IF([1]historic.pull!V11/1000000&gt;10,ROUND([1]historic.pull!V11/1000000,0),ROUND([1]historic.pull!V11/1000000,2))</f>
        <v>5.58</v>
      </c>
      <c r="AA10" s="6"/>
    </row>
    <row r="11" spans="1:27" x14ac:dyDescent="0.25">
      <c r="A11" s="4" t="s">
        <v>21</v>
      </c>
      <c r="B11" s="5">
        <f>IF([1]historic.pull!B12/1000000&gt;10,ROUND([1]historic.pull!B12/1000000,0),ROUND([1]historic.pull!B12/1000000,2))</f>
        <v>4.24</v>
      </c>
      <c r="C11" s="5">
        <f>IF([1]historic.pull!C12/1000000&gt;10,ROUND([1]historic.pull!C12/1000000,0),ROUND([1]historic.pull!C12/1000000,2))</f>
        <v>4.21</v>
      </c>
      <c r="D11" s="5">
        <f>IF([1]historic.pull!D12/1000000&gt;10,ROUND([1]historic.pull!D12/1000000,0),ROUND([1]historic.pull!D12/1000000,2))</f>
        <v>4.09</v>
      </c>
      <c r="E11" s="5">
        <f>IF([1]historic.pull!E12/1000000&gt;10,ROUND([1]historic.pull!E12/1000000,0),ROUND([1]historic.pull!E12/1000000,2))</f>
        <v>4.0199999999999996</v>
      </c>
      <c r="F11" s="5">
        <f>IF([1]historic.pull!F12/1000000&gt;10,ROUND([1]historic.pull!F12/1000000,0),ROUND([1]historic.pull!F12/1000000,2))</f>
        <v>4</v>
      </c>
      <c r="G11" s="5">
        <f>IF([1]historic.pull!G12/1000000&gt;10,ROUND([1]historic.pull!G12/1000000,0),ROUND([1]historic.pull!G12/1000000,2))</f>
        <v>4.05</v>
      </c>
      <c r="H11" s="5">
        <f>IF([1]historic.pull!H12/1000000&gt;10,ROUND([1]historic.pull!H12/1000000,0),ROUND([1]historic.pull!H12/1000000,2))</f>
        <v>4.17</v>
      </c>
      <c r="I11" s="5">
        <f>IF([1]historic.pull!I12/1000000&gt;10,ROUND([1]historic.pull!I12/1000000,0),ROUND([1]historic.pull!I12/1000000,2))</f>
        <v>4.0999999999999996</v>
      </c>
      <c r="J11" s="5">
        <f>IF([1]historic.pull!J12/1000000&gt;10,ROUND([1]historic.pull!J12/1000000,0),ROUND([1]historic.pull!J12/1000000,2))</f>
        <v>4.12</v>
      </c>
      <c r="K11" s="5">
        <f>IF([1]historic.pull!K12/1000000&gt;10,ROUND([1]historic.pull!K12/1000000,0),ROUND([1]historic.pull!K12/1000000,2))</f>
        <v>4.05</v>
      </c>
      <c r="L11" s="5">
        <f>IF([1]historic.pull!L12/1000000&gt;10,ROUND([1]historic.pull!L12/1000000,0),ROUND([1]historic.pull!L12/1000000,2))</f>
        <v>4.08</v>
      </c>
      <c r="M11" s="5">
        <f>IF([1]historic.pull!M12/1000000&gt;10,ROUND([1]historic.pull!M12/1000000,0),ROUND([1]historic.pull!M12/1000000,2))</f>
        <v>4.16</v>
      </c>
      <c r="N11" s="5">
        <f>IF([1]historic.pull!N12/1000000&gt;10,ROUND([1]historic.pull!N12/1000000,0),ROUND([1]historic.pull!N12/1000000,2))</f>
        <v>4.13</v>
      </c>
      <c r="O11" s="5">
        <f>IF([1]historic.pull!O12/1000000&gt;10,ROUND([1]historic.pull!O12/1000000,0),ROUND([1]historic.pull!O12/1000000,2))</f>
        <v>4.24</v>
      </c>
      <c r="P11" s="5">
        <f>IF([1]historic.pull!P12/1000000&gt;10,ROUND([1]historic.pull!P12/1000000,0),ROUND([1]historic.pull!P12/1000000,2))</f>
        <v>4.2699999999999996</v>
      </c>
      <c r="Q11" s="5">
        <f>IF([1]historic.pull!Q12/1000000&gt;10,ROUND([1]historic.pull!Q12/1000000,0),ROUND([1]historic.pull!Q12/1000000,2))</f>
        <v>4.26</v>
      </c>
      <c r="R11" s="5">
        <f>IF([1]historic.pull!R12/1000000&gt;10,ROUND([1]historic.pull!R12/1000000,0),ROUND([1]historic.pull!R12/1000000,2))</f>
        <v>4.28</v>
      </c>
      <c r="S11" s="5">
        <f>IF([1]historic.pull!S12/1000000&gt;10,ROUND([1]historic.pull!S12/1000000,0),ROUND([1]historic.pull!S12/1000000,2))</f>
        <v>4.24</v>
      </c>
      <c r="T11" s="5">
        <f>IF([1]historic.pull!T12/1000000&gt;10,ROUND([1]historic.pull!T12/1000000,0),ROUND([1]historic.pull!T12/1000000,2))</f>
        <v>4.17</v>
      </c>
      <c r="U11" s="5">
        <f>IF([1]historic.pull!U12/1000000&gt;10,ROUND([1]historic.pull!U12/1000000,0),ROUND([1]historic.pull!U12/1000000,2))</f>
        <v>3.84</v>
      </c>
      <c r="V11" s="5">
        <f>IF([1]historic.pull!V12/1000000&gt;10,ROUND([1]historic.pull!V12/1000000,0),ROUND([1]historic.pull!V12/1000000,2))</f>
        <v>3.95</v>
      </c>
      <c r="AA1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Y668"/>
  <sheetViews>
    <sheetView zoomScale="85" zoomScaleNormal="85" workbookViewId="0">
      <pane xSplit="2" ySplit="2" topLeftCell="C3" activePane="bottomRight" state="frozen"/>
      <selection activeCell="G33" sqref="G33"/>
      <selection pane="topRight" activeCell="G33" sqref="G33"/>
      <selection pane="bottomLeft" activeCell="G33" sqref="G33"/>
      <selection pane="bottomRight" activeCell="O35" sqref="O35"/>
    </sheetView>
  </sheetViews>
  <sheetFormatPr baseColWidth="10" defaultColWidth="9" defaultRowHeight="15.75" x14ac:dyDescent="0.25"/>
  <cols>
    <col min="1" max="1" width="13.875" style="9" bestFit="1" customWidth="1"/>
    <col min="2" max="2" width="10.5" style="9" bestFit="1" customWidth="1"/>
    <col min="3" max="3" width="10.5" style="9" customWidth="1"/>
    <col min="4" max="4" width="10.375" style="9" bestFit="1" customWidth="1"/>
    <col min="5" max="5" width="7.375" style="9" customWidth="1"/>
    <col min="6" max="12" width="9.25" style="9" customWidth="1"/>
  </cols>
  <sheetData>
    <row r="1" spans="1:23" x14ac:dyDescent="0.25">
      <c r="C1" s="9" t="s">
        <v>109</v>
      </c>
    </row>
    <row r="2" spans="1:23" s="1" customFormat="1" x14ac:dyDescent="0.25">
      <c r="A2" s="3"/>
      <c r="B2" s="7"/>
      <c r="C2" s="15">
        <v>2005</v>
      </c>
      <c r="D2" s="16">
        <v>2011</v>
      </c>
      <c r="E2" s="17">
        <v>2015</v>
      </c>
      <c r="F2" s="17">
        <v>2020</v>
      </c>
      <c r="G2" s="17">
        <v>2025</v>
      </c>
      <c r="H2" s="16">
        <v>2030</v>
      </c>
      <c r="I2" s="16">
        <v>2035</v>
      </c>
      <c r="J2" s="16">
        <v>2040</v>
      </c>
      <c r="K2" s="17">
        <v>2045</v>
      </c>
      <c r="L2" s="17">
        <v>2050</v>
      </c>
      <c r="V2" s="61" t="s">
        <v>104</v>
      </c>
      <c r="W2" s="1" t="s">
        <v>108</v>
      </c>
    </row>
    <row r="3" spans="1:23" x14ac:dyDescent="0.25">
      <c r="A3" s="20" t="s">
        <v>12</v>
      </c>
      <c r="B3" s="21" t="s">
        <v>22</v>
      </c>
      <c r="C3" s="22">
        <f>'Historic emissions'!Q2</f>
        <v>28</v>
      </c>
      <c r="D3" s="22">
        <f>IF([1]Total.pull!C2/1000&gt;10,ROUND([1]Total.pull!C2/1000,0),ROUND([1]Total.pull!C2/1000,2))</f>
        <v>34</v>
      </c>
      <c r="E3" s="22">
        <f>IF([1]Total.pull!D2/1000&gt;10,ROUND([1]Total.pull!D2/1000,0),ROUND([1]Total.pull!D2/1000,2))</f>
        <v>35</v>
      </c>
      <c r="F3" s="22">
        <f>IF([1]Total.pull!E2/1000&gt;10,ROUND([1]Total.pull!E2/1000,0),ROUND([1]Total.pull!E2/1000,2))</f>
        <v>35</v>
      </c>
      <c r="G3" s="22">
        <f>IF([1]Total.pull!F2/1000&gt;10,ROUND([1]Total.pull!F2/1000,0),ROUND([1]Total.pull!F2/1000,2))</f>
        <v>32</v>
      </c>
      <c r="H3" s="22">
        <f>IF([1]Total.pull!G2/1000&gt;10,ROUND([1]Total.pull!G2/1000,0),ROUND([1]Total.pull!G2/1000,2))</f>
        <v>28</v>
      </c>
      <c r="I3" s="22">
        <f>IF([1]Total.pull!H2/1000&gt;10,ROUND([1]Total.pull!H2/1000,0),ROUND([1]Total.pull!H2/1000,2))</f>
        <v>23</v>
      </c>
      <c r="J3" s="22">
        <f>IF([1]Total.pull!I2/1000&gt;10,ROUND([1]Total.pull!I2/1000,0),ROUND([1]Total.pull!I2/1000,2))</f>
        <v>20</v>
      </c>
      <c r="K3" s="22">
        <f>IF([1]Total.pull!J2/1000&gt;10,ROUND([1]Total.pull!J2/1000,0),ROUND([1]Total.pull!J2/1000,2))</f>
        <v>17</v>
      </c>
      <c r="L3" s="22">
        <f>IF([1]Total.pull!K2/1000&gt;10,ROUND([1]Total.pull!K2/1000,0),ROUND([1]Total.pull!K2/1000,2))</f>
        <v>15</v>
      </c>
      <c r="M3" s="4"/>
      <c r="N3" s="65">
        <f t="shared" ref="N3:N31" si="0">(L3-C3)/C3</f>
        <v>-0.4642857142857143</v>
      </c>
      <c r="V3">
        <f>V39</f>
        <v>450</v>
      </c>
      <c r="W3" s="4">
        <f t="shared" ref="W3:W32" si="1">L3*($L$2-$D$2)+1/2*D3*($L$2-$D$2)</f>
        <v>1248</v>
      </c>
    </row>
    <row r="4" spans="1:23" x14ac:dyDescent="0.25">
      <c r="A4" s="20" t="s">
        <v>13</v>
      </c>
      <c r="B4" s="21" t="s">
        <v>22</v>
      </c>
      <c r="C4" s="22">
        <f>'Historic emissions'!Q3</f>
        <v>1.04</v>
      </c>
      <c r="D4" s="22">
        <f>IF([1]Total.pull!C5/1000&gt;10,ROUND([1]Total.pull!C5/1000,0),ROUND([1]Total.pull!C5/1000,2))</f>
        <v>1.44</v>
      </c>
      <c r="E4" s="22">
        <f>IF([1]Total.pull!D5/1000&gt;10,ROUND([1]Total.pull!D5/1000,0),ROUND([1]Total.pull!D5/1000,2))</f>
        <v>1.64</v>
      </c>
      <c r="F4" s="22">
        <f>IF([1]Total.pull!E5/1000&gt;10,ROUND([1]Total.pull!E5/1000,0),ROUND([1]Total.pull!E5/1000,2))</f>
        <v>1.71</v>
      </c>
      <c r="G4" s="22">
        <f>IF([1]Total.pull!F5/1000&gt;10,ROUND([1]Total.pull!F5/1000,0),ROUND([1]Total.pull!F5/1000,2))</f>
        <v>1.71</v>
      </c>
      <c r="H4" s="22">
        <f>IF([1]Total.pull!G5/1000&gt;10,ROUND([1]Total.pull!G5/1000,0),ROUND([1]Total.pull!G5/1000,2))</f>
        <v>1.65</v>
      </c>
      <c r="I4" s="22">
        <f>IF([1]Total.pull!H5/1000&gt;10,ROUND([1]Total.pull!H5/1000,0),ROUND([1]Total.pull!H5/1000,2))</f>
        <v>1.55</v>
      </c>
      <c r="J4" s="22">
        <f>IF([1]Total.pull!I5/1000&gt;10,ROUND([1]Total.pull!I5/1000,0),ROUND([1]Total.pull!I5/1000,2))</f>
        <v>1.36</v>
      </c>
      <c r="K4" s="22">
        <f>IF([1]Total.pull!J5/1000&gt;10,ROUND([1]Total.pull!J5/1000,0),ROUND([1]Total.pull!J5/1000,2))</f>
        <v>1.25</v>
      </c>
      <c r="L4" s="22">
        <f>IF([1]Total.pull!K5/1000&gt;10,ROUND([1]Total.pull!K5/1000,0),ROUND([1]Total.pull!K5/1000,2))</f>
        <v>1.1100000000000001</v>
      </c>
      <c r="M4" s="4"/>
      <c r="N4" s="65">
        <f t="shared" si="0"/>
        <v>6.730769230769236E-2</v>
      </c>
      <c r="W4" s="125">
        <f t="shared" si="1"/>
        <v>71.37</v>
      </c>
    </row>
    <row r="5" spans="1:23" x14ac:dyDescent="0.25">
      <c r="A5" s="20" t="s">
        <v>14</v>
      </c>
      <c r="B5" s="21" t="s">
        <v>22</v>
      </c>
      <c r="C5" s="22">
        <f>'Historic emissions'!Q4</f>
        <v>0.34</v>
      </c>
      <c r="D5" s="22">
        <f>IF([1]Total.pull!C8/1000&gt;10,ROUND([1]Total.pull!C8/1000,0),ROUND([1]Total.pull!C8/1000,2))</f>
        <v>0.48</v>
      </c>
      <c r="E5" s="22">
        <f>IF([1]Total.pull!D8/1000&gt;10,ROUND([1]Total.pull!D8/1000,0),ROUND([1]Total.pull!D8/1000,2))</f>
        <v>0.52</v>
      </c>
      <c r="F5" s="22">
        <f>IF([1]Total.pull!E8/1000&gt;10,ROUND([1]Total.pull!E8/1000,0),ROUND([1]Total.pull!E8/1000,2))</f>
        <v>0.51</v>
      </c>
      <c r="G5" s="22">
        <f>IF([1]Total.pull!F8/1000&gt;10,ROUND([1]Total.pull!F8/1000,0),ROUND([1]Total.pull!F8/1000,2))</f>
        <v>0.49</v>
      </c>
      <c r="H5" s="22">
        <f>IF([1]Total.pull!G8/1000&gt;10,ROUND([1]Total.pull!G8/1000,0),ROUND([1]Total.pull!G8/1000,2))</f>
        <v>0.45</v>
      </c>
      <c r="I5" s="22">
        <f>IF([1]Total.pull!H8/1000&gt;10,ROUND([1]Total.pull!H8/1000,0),ROUND([1]Total.pull!H8/1000,2))</f>
        <v>0.41</v>
      </c>
      <c r="J5" s="22">
        <f>IF([1]Total.pull!I8/1000&gt;10,ROUND([1]Total.pull!I8/1000,0),ROUND([1]Total.pull!I8/1000,2))</f>
        <v>0.39</v>
      </c>
      <c r="K5" s="22">
        <f>IF([1]Total.pull!J8/1000&gt;10,ROUND([1]Total.pull!J8/1000,0),ROUND([1]Total.pull!J8/1000,2))</f>
        <v>0.37</v>
      </c>
      <c r="L5" s="22">
        <f>IF([1]Total.pull!K8/1000&gt;10,ROUND([1]Total.pull!K8/1000,0),ROUND([1]Total.pull!K8/1000,2))</f>
        <v>0.35</v>
      </c>
      <c r="M5" s="4"/>
      <c r="N5" s="65">
        <f t="shared" si="0"/>
        <v>2.9411764705882214E-2</v>
      </c>
      <c r="W5" s="125">
        <f t="shared" si="1"/>
        <v>23.009999999999998</v>
      </c>
    </row>
    <row r="6" spans="1:23" x14ac:dyDescent="0.25">
      <c r="A6" s="21" t="s">
        <v>15</v>
      </c>
      <c r="B6" s="21" t="s">
        <v>22</v>
      </c>
      <c r="C6" s="22">
        <f>'Historic emissions'!Q5</f>
        <v>5.5</v>
      </c>
      <c r="D6" s="22">
        <f>IF([1]Total.pull!C11/1000&gt;10,ROUND([1]Total.pull!C11/1000,0),ROUND([1]Total.pull!C11/1000,2))</f>
        <v>9.2899999999999991</v>
      </c>
      <c r="E6" s="22">
        <f>IF([1]Total.pull!D11/1000&gt;10,ROUND([1]Total.pull!D11/1000,0),ROUND([1]Total.pull!D11/1000,2))</f>
        <v>10</v>
      </c>
      <c r="F6" s="22">
        <f>IF([1]Total.pull!E11/1000&gt;10,ROUND([1]Total.pull!E11/1000,0),ROUND([1]Total.pull!E11/1000,2))</f>
        <v>11</v>
      </c>
      <c r="G6" s="22">
        <f>IF([1]Total.pull!F11/1000&gt;10,ROUND([1]Total.pull!F11/1000,0),ROUND([1]Total.pull!F11/1000,2))</f>
        <v>10</v>
      </c>
      <c r="H6" s="22">
        <f>IF([1]Total.pull!G11/1000&gt;10,ROUND([1]Total.pull!G11/1000,0),ROUND([1]Total.pull!G11/1000,2))</f>
        <v>9.0399999999999991</v>
      </c>
      <c r="I6" s="22">
        <f>IF([1]Total.pull!H11/1000&gt;10,ROUND([1]Total.pull!H11/1000,0),ROUND([1]Total.pull!H11/1000,2))</f>
        <v>7.43</v>
      </c>
      <c r="J6" s="22">
        <f>IF([1]Total.pull!I11/1000&gt;10,ROUND([1]Total.pull!I11/1000,0),ROUND([1]Total.pull!I11/1000,2))</f>
        <v>5.88</v>
      </c>
      <c r="K6" s="22">
        <f>IF([1]Total.pull!J11/1000&gt;10,ROUND([1]Total.pull!J11/1000,0),ROUND([1]Total.pull!J11/1000,2))</f>
        <v>4.9800000000000004</v>
      </c>
      <c r="L6" s="22">
        <f>IF([1]Total.pull!K11/1000&gt;10,ROUND([1]Total.pull!K11/1000,0),ROUND([1]Total.pull!K11/1000,2))</f>
        <v>4.3600000000000003</v>
      </c>
      <c r="M6" s="4"/>
      <c r="N6" s="65">
        <f t="shared" si="0"/>
        <v>-0.20727272727272722</v>
      </c>
      <c r="W6" s="125">
        <f t="shared" si="1"/>
        <v>351.19499999999999</v>
      </c>
    </row>
    <row r="7" spans="1:23" x14ac:dyDescent="0.25">
      <c r="A7" s="21" t="s">
        <v>16</v>
      </c>
      <c r="B7" s="21" t="s">
        <v>22</v>
      </c>
      <c r="C7" s="22">
        <f>'Historic emissions'!Q6</f>
        <v>1.17</v>
      </c>
      <c r="D7" s="22">
        <f>IF([1]Total.pull!C14/1000&gt;10,ROUND([1]Total.pull!C14/1000,0),ROUND([1]Total.pull!C14/1000,2))</f>
        <v>1.9</v>
      </c>
      <c r="E7" s="22">
        <f>IF([1]Total.pull!D14/1000&gt;10,ROUND([1]Total.pull!D14/1000,0),ROUND([1]Total.pull!D14/1000,2))</f>
        <v>2.2999999999999998</v>
      </c>
      <c r="F7" s="22">
        <f>IF([1]Total.pull!E14/1000&gt;10,ROUND([1]Total.pull!E14/1000,0),ROUND([1]Total.pull!E14/1000,2))</f>
        <v>2.42</v>
      </c>
      <c r="G7" s="22">
        <f>IF([1]Total.pull!F14/1000&gt;10,ROUND([1]Total.pull!F14/1000,0),ROUND([1]Total.pull!F14/1000,2))</f>
        <v>2.42</v>
      </c>
      <c r="H7" s="22">
        <f>IF([1]Total.pull!G14/1000&gt;10,ROUND([1]Total.pull!G14/1000,0),ROUND([1]Total.pull!G14/1000,2))</f>
        <v>2.37</v>
      </c>
      <c r="I7" s="22">
        <f>IF([1]Total.pull!H14/1000&gt;10,ROUND([1]Total.pull!H14/1000,0),ROUND([1]Total.pull!H14/1000,2))</f>
        <v>2.14</v>
      </c>
      <c r="J7" s="22">
        <f>IF([1]Total.pull!I14/1000&gt;10,ROUND([1]Total.pull!I14/1000,0),ROUND([1]Total.pull!I14/1000,2))</f>
        <v>1.96</v>
      </c>
      <c r="K7" s="22">
        <f>IF([1]Total.pull!J14/1000&gt;10,ROUND([1]Total.pull!J14/1000,0),ROUND([1]Total.pull!J14/1000,2))</f>
        <v>1.88</v>
      </c>
      <c r="L7" s="22">
        <f>IF([1]Total.pull!K14/1000&gt;10,ROUND([1]Total.pull!K14/1000,0),ROUND([1]Total.pull!K14/1000,2))</f>
        <v>1.81</v>
      </c>
      <c r="M7" s="4"/>
      <c r="N7" s="65">
        <f t="shared" si="0"/>
        <v>0.54700854700854717</v>
      </c>
      <c r="W7" s="125">
        <f t="shared" si="1"/>
        <v>107.64</v>
      </c>
    </row>
    <row r="8" spans="1:23" x14ac:dyDescent="0.25">
      <c r="A8" s="21" t="s">
        <v>17</v>
      </c>
      <c r="B8" s="21" t="s">
        <v>22</v>
      </c>
      <c r="C8" s="22">
        <f>'Historic emissions'!Q7</f>
        <v>1.53</v>
      </c>
      <c r="D8" s="22">
        <f>IF([1]Total.pull!C17/1000&gt;10,ROUND([1]Total.pull!C17/1000,0),ROUND([1]Total.pull!C17/1000,2))</f>
        <v>1.81</v>
      </c>
      <c r="E8" s="22">
        <f>IF([1]Total.pull!D17/1000&gt;10,ROUND([1]Total.pull!D17/1000,0),ROUND([1]Total.pull!D17/1000,2))</f>
        <v>1.77</v>
      </c>
      <c r="F8" s="22">
        <f>IF([1]Total.pull!E17/1000&gt;10,ROUND([1]Total.pull!E17/1000,0),ROUND([1]Total.pull!E17/1000,2))</f>
        <v>1.62</v>
      </c>
      <c r="G8" s="22">
        <f>IF([1]Total.pull!F17/1000&gt;10,ROUND([1]Total.pull!F17/1000,0),ROUND([1]Total.pull!F17/1000,2))</f>
        <v>1.41</v>
      </c>
      <c r="H8" s="22">
        <f>IF([1]Total.pull!G17/1000&gt;10,ROUND([1]Total.pull!G17/1000,0),ROUND([1]Total.pull!G17/1000,2))</f>
        <v>1.1100000000000001</v>
      </c>
      <c r="I8" s="22">
        <f>IF([1]Total.pull!H17/1000&gt;10,ROUND([1]Total.pull!H17/1000,0),ROUND([1]Total.pull!H17/1000,2))</f>
        <v>0.79</v>
      </c>
      <c r="J8" s="22">
        <f>IF([1]Total.pull!I17/1000&gt;10,ROUND([1]Total.pull!I17/1000,0),ROUND([1]Total.pull!I17/1000,2))</f>
        <v>0.62</v>
      </c>
      <c r="K8" s="22">
        <f>IF([1]Total.pull!J17/1000&gt;10,ROUND([1]Total.pull!J17/1000,0),ROUND([1]Total.pull!J17/1000,2))</f>
        <v>0.5</v>
      </c>
      <c r="L8" s="22">
        <f>IF([1]Total.pull!K17/1000&gt;10,ROUND([1]Total.pull!K17/1000,0),ROUND([1]Total.pull!K17/1000,2))</f>
        <v>0.42</v>
      </c>
      <c r="M8" s="4"/>
      <c r="N8" s="65">
        <f t="shared" si="0"/>
        <v>-0.72549019607843146</v>
      </c>
      <c r="W8" s="125">
        <f t="shared" si="1"/>
        <v>51.674999999999997</v>
      </c>
    </row>
    <row r="9" spans="1:23" x14ac:dyDescent="0.25">
      <c r="A9" s="21" t="s">
        <v>18</v>
      </c>
      <c r="B9" s="21" t="s">
        <v>22</v>
      </c>
      <c r="C9" s="22">
        <f>'Historic emissions'!Q8</f>
        <v>0.4</v>
      </c>
      <c r="D9" s="22">
        <f>IF([1]Total.pull!C20/1000&gt;10,ROUND([1]Total.pull!C20/1000,0),ROUND([1]Total.pull!C20/1000,2))</f>
        <v>0.49</v>
      </c>
      <c r="E9" s="22">
        <f>IF([1]Total.pull!D20/1000&gt;10,ROUND([1]Total.pull!D20/1000,0),ROUND([1]Total.pull!D20/1000,2))</f>
        <v>0.47</v>
      </c>
      <c r="F9" s="22">
        <f>IF([1]Total.pull!E20/1000&gt;10,ROUND([1]Total.pull!E20/1000,0),ROUND([1]Total.pull!E20/1000,2))</f>
        <v>0.46</v>
      </c>
      <c r="G9" s="22">
        <f>IF([1]Total.pull!F20/1000&gt;10,ROUND([1]Total.pull!F20/1000,0),ROUND([1]Total.pull!F20/1000,2))</f>
        <v>0.43</v>
      </c>
      <c r="H9" s="22">
        <f>IF([1]Total.pull!G20/1000&gt;10,ROUND([1]Total.pull!G20/1000,0),ROUND([1]Total.pull!G20/1000,2))</f>
        <v>0.37</v>
      </c>
      <c r="I9" s="22">
        <f>IF([1]Total.pull!H20/1000&gt;10,ROUND([1]Total.pull!H20/1000,0),ROUND([1]Total.pull!H20/1000,2))</f>
        <v>0.31</v>
      </c>
      <c r="J9" s="22">
        <f>IF([1]Total.pull!I20/1000&gt;10,ROUND([1]Total.pull!I20/1000,0),ROUND([1]Total.pull!I20/1000,2))</f>
        <v>0.27</v>
      </c>
      <c r="K9" s="22">
        <f>IF([1]Total.pull!J20/1000&gt;10,ROUND([1]Total.pull!J20/1000,0),ROUND([1]Total.pull!J20/1000,2))</f>
        <v>0.22</v>
      </c>
      <c r="L9" s="22">
        <f>IF([1]Total.pull!K20/1000&gt;10,ROUND([1]Total.pull!K20/1000,0),ROUND([1]Total.pull!K20/1000,2))</f>
        <v>0.18</v>
      </c>
      <c r="M9" s="4"/>
      <c r="N9" s="65">
        <f t="shared" si="0"/>
        <v>-0.55000000000000004</v>
      </c>
      <c r="W9" s="125">
        <f t="shared" si="1"/>
        <v>16.574999999999999</v>
      </c>
    </row>
    <row r="10" spans="1:23" x14ac:dyDescent="0.25">
      <c r="A10" s="21" t="s">
        <v>19</v>
      </c>
      <c r="B10" s="21" t="s">
        <v>22</v>
      </c>
      <c r="C10" s="22">
        <f>'Historic emissions'!Q9</f>
        <v>0.34</v>
      </c>
      <c r="D10" s="22">
        <f>IF([1]Total.pull!C23/1000&gt;10,ROUND([1]Total.pull!C23/1000,0),ROUND([1]Total.pull!C23/1000,2))</f>
        <v>0.53</v>
      </c>
      <c r="E10" s="22">
        <f>IF([1]Total.pull!D23/1000&gt;10,ROUND([1]Total.pull!D23/1000,0),ROUND([1]Total.pull!D23/1000,2))</f>
        <v>0.47</v>
      </c>
      <c r="F10" s="22">
        <f>IF([1]Total.pull!E23/1000&gt;10,ROUND([1]Total.pull!E23/1000,0),ROUND([1]Total.pull!E23/1000,2))</f>
        <v>0.47</v>
      </c>
      <c r="G10" s="22">
        <f>IF([1]Total.pull!F23/1000&gt;10,ROUND([1]Total.pull!F23/1000,0),ROUND([1]Total.pull!F23/1000,2))</f>
        <v>0.42</v>
      </c>
      <c r="H10" s="22">
        <f>IF([1]Total.pull!G23/1000&gt;10,ROUND([1]Total.pull!G23/1000,0),ROUND([1]Total.pull!G23/1000,2))</f>
        <v>0.32</v>
      </c>
      <c r="I10" s="22">
        <f>IF([1]Total.pull!H23/1000&gt;10,ROUND([1]Total.pull!H23/1000,0),ROUND([1]Total.pull!H23/1000,2))</f>
        <v>0.21</v>
      </c>
      <c r="J10" s="22">
        <f>IF([1]Total.pull!I23/1000&gt;10,ROUND([1]Total.pull!I23/1000,0),ROUND([1]Total.pull!I23/1000,2))</f>
        <v>0.14000000000000001</v>
      </c>
      <c r="K10" s="22">
        <f>IF([1]Total.pull!J23/1000&gt;10,ROUND([1]Total.pull!J23/1000,0),ROUND([1]Total.pull!J23/1000,2))</f>
        <v>0.12</v>
      </c>
      <c r="L10" s="22">
        <f>IF([1]Total.pull!K23/1000&gt;10,ROUND([1]Total.pull!K23/1000,0),ROUND([1]Total.pull!K23/1000,2))</f>
        <v>0.1</v>
      </c>
      <c r="M10" s="4"/>
      <c r="N10" s="65">
        <f t="shared" si="0"/>
        <v>-0.70588235294117652</v>
      </c>
      <c r="W10" s="125">
        <f t="shared" si="1"/>
        <v>14.235000000000001</v>
      </c>
    </row>
    <row r="11" spans="1:23" x14ac:dyDescent="0.25">
      <c r="A11" s="21" t="s">
        <v>20</v>
      </c>
      <c r="B11" s="21" t="s">
        <v>22</v>
      </c>
      <c r="C11" s="22">
        <f>'Historic emissions'!Q10</f>
        <v>5.92</v>
      </c>
      <c r="D11" s="22">
        <f>IF([1]Total.pull!C26/1000&gt;10,ROUND([1]Total.pull!C26/1000,0),ROUND([1]Total.pull!C26/1000,2))</f>
        <v>5.39</v>
      </c>
      <c r="E11" s="22">
        <f>IF([1]Total.pull!D26/1000&gt;10,ROUND([1]Total.pull!D26/1000,0),ROUND([1]Total.pull!D26/1000,2))</f>
        <v>5.47</v>
      </c>
      <c r="F11" s="22">
        <f>IF([1]Total.pull!E26/1000&gt;10,ROUND([1]Total.pull!E26/1000,0),ROUND([1]Total.pull!E26/1000,2))</f>
        <v>5.08</v>
      </c>
      <c r="G11" s="22">
        <f>IF([1]Total.pull!F26/1000&gt;10,ROUND([1]Total.pull!F26/1000,0),ROUND([1]Total.pull!F26/1000,2))</f>
        <v>4.24</v>
      </c>
      <c r="H11" s="22">
        <f>IF([1]Total.pull!G26/1000&gt;10,ROUND([1]Total.pull!G26/1000,0),ROUND([1]Total.pull!G26/1000,2))</f>
        <v>3.19</v>
      </c>
      <c r="I11" s="22">
        <f>IF([1]Total.pull!H26/1000&gt;10,ROUND([1]Total.pull!H26/1000,0),ROUND([1]Total.pull!H26/1000,2))</f>
        <v>2.4700000000000002</v>
      </c>
      <c r="J11" s="22">
        <f>IF([1]Total.pull!I26/1000&gt;10,ROUND([1]Total.pull!I26/1000,0),ROUND([1]Total.pull!I26/1000,2))</f>
        <v>1.92</v>
      </c>
      <c r="K11" s="22">
        <f>IF([1]Total.pull!J26/1000&gt;10,ROUND([1]Total.pull!J26/1000,0),ROUND([1]Total.pull!J26/1000,2))</f>
        <v>1.35</v>
      </c>
      <c r="L11" s="22">
        <f>IF([1]Total.pull!K26/1000&gt;10,ROUND([1]Total.pull!K26/1000,0),ROUND([1]Total.pull!K26/1000,2))</f>
        <v>1.1200000000000001</v>
      </c>
      <c r="M11" s="4"/>
      <c r="N11" s="65">
        <f t="shared" si="0"/>
        <v>-0.81081081081081074</v>
      </c>
      <c r="W11" s="125">
        <f t="shared" si="1"/>
        <v>148.785</v>
      </c>
    </row>
    <row r="12" spans="1:23" s="123" customFormat="1" x14ac:dyDescent="0.25">
      <c r="A12" s="120" t="s">
        <v>21</v>
      </c>
      <c r="B12" s="120" t="s">
        <v>22</v>
      </c>
      <c r="C12" s="121">
        <f>'Historic emissions'!Q11</f>
        <v>4.26</v>
      </c>
      <c r="D12" s="121">
        <f>IF([1]Total.pull!C29/1000&gt;10,ROUND([1]Total.pull!C29/1000,0),ROUND([1]Total.pull!C29/1000,2))</f>
        <v>4.03</v>
      </c>
      <c r="E12" s="121">
        <f>IF([1]Total.pull!D29/1000&gt;10,ROUND([1]Total.pull!D29/1000,0),ROUND([1]Total.pull!D29/1000,2))</f>
        <v>3.84</v>
      </c>
      <c r="F12" s="121">
        <f>IF([1]Total.pull!E29/1000&gt;10,ROUND([1]Total.pull!E29/1000,0),ROUND([1]Total.pull!E29/1000,2))</f>
        <v>3.42</v>
      </c>
      <c r="G12" s="121">
        <f>IF([1]Total.pull!F29/1000&gt;10,ROUND([1]Total.pull!F29/1000,0),ROUND([1]Total.pull!F29/1000,2))</f>
        <v>2.83</v>
      </c>
      <c r="H12" s="121">
        <f>IF([1]Total.pull!G29/1000&gt;10,ROUND([1]Total.pull!G29/1000,0),ROUND([1]Total.pull!G29/1000,2))</f>
        <v>2.31</v>
      </c>
      <c r="I12" s="121">
        <f>IF([1]Total.pull!H29/1000&gt;10,ROUND([1]Total.pull!H29/1000,0),ROUND([1]Total.pull!H29/1000,2))</f>
        <v>1.86</v>
      </c>
      <c r="J12" s="121">
        <f>IF([1]Total.pull!I29/1000&gt;10,ROUND([1]Total.pull!I29/1000,0),ROUND([1]Total.pull!I29/1000,2))</f>
        <v>1.62</v>
      </c>
      <c r="K12" s="121">
        <f>IF([1]Total.pull!J29/1000&gt;10,ROUND([1]Total.pull!J29/1000,0),ROUND([1]Total.pull!J29/1000,2))</f>
        <v>1.41</v>
      </c>
      <c r="L12" s="121">
        <f>IF([1]Total.pull!K29/1000&gt;10,ROUND([1]Total.pull!K29/1000,0),ROUND([1]Total.pull!K29/1000,2))</f>
        <v>1.25</v>
      </c>
      <c r="M12" s="122"/>
      <c r="N12" s="71">
        <f t="shared" si="0"/>
        <v>-0.70657276995305163</v>
      </c>
      <c r="W12" s="126">
        <f t="shared" si="1"/>
        <v>127.33500000000001</v>
      </c>
    </row>
    <row r="13" spans="1:23" x14ac:dyDescent="0.25">
      <c r="A13" s="62" t="s">
        <v>12</v>
      </c>
      <c r="B13" s="63" t="s">
        <v>23</v>
      </c>
      <c r="C13" s="64">
        <f>'Historic emissions'!Q2</f>
        <v>28</v>
      </c>
      <c r="D13" s="64">
        <f>IF([1]Total.pull!C3/1000&gt;10,ROUND([1]Total.pull!C3/1000,0),ROUND([1]Total.pull!C3/1000,2))</f>
        <v>34</v>
      </c>
      <c r="E13" s="64">
        <f>IF([1]Total.pull!D3/1000&gt;10,ROUND([1]Total.pull!D3/1000,0),ROUND([1]Total.pull!D3/1000,2))</f>
        <v>36</v>
      </c>
      <c r="F13" s="64">
        <f>IF([1]Total.pull!E3/1000&gt;10,ROUND([1]Total.pull!E3/1000,0),ROUND([1]Total.pull!E3/1000,2))</f>
        <v>38</v>
      </c>
      <c r="G13" s="64">
        <f>IF([1]Total.pull!F3/1000&gt;10,ROUND([1]Total.pull!F3/1000,0),ROUND([1]Total.pull!F3/1000,2))</f>
        <v>39</v>
      </c>
      <c r="H13" s="64">
        <f>IF([1]Total.pull!G3/1000&gt;10,ROUND([1]Total.pull!G3/1000,0),ROUND([1]Total.pull!G3/1000,2))</f>
        <v>39</v>
      </c>
      <c r="I13" s="64">
        <f>IF([1]Total.pull!H3/1000&gt;10,ROUND([1]Total.pull!H3/1000,0),ROUND([1]Total.pull!H3/1000,2))</f>
        <v>40</v>
      </c>
      <c r="J13" s="64">
        <f>IF([1]Total.pull!I3/1000&gt;10,ROUND([1]Total.pull!I3/1000,0),ROUND([1]Total.pull!I3/1000,2))</f>
        <v>41</v>
      </c>
      <c r="K13" s="64">
        <f>IF([1]Total.pull!J3/1000&gt;10,ROUND([1]Total.pull!J3/1000,0),ROUND([1]Total.pull!J3/1000,2))</f>
        <v>41</v>
      </c>
      <c r="L13" s="64">
        <f>IF([1]Total.pull!K3/1000&gt;10,ROUND([1]Total.pull!K3/1000,0),ROUND([1]Total.pull!K3/1000,2))</f>
        <v>41</v>
      </c>
      <c r="M13" s="59"/>
      <c r="N13" s="66">
        <f>(L13-C13)/C13</f>
        <v>0.4642857142857143</v>
      </c>
      <c r="V13">
        <f>V41</f>
        <v>710</v>
      </c>
      <c r="W13" s="4">
        <f t="shared" si="1"/>
        <v>2262</v>
      </c>
    </row>
    <row r="14" spans="1:23" x14ac:dyDescent="0.25">
      <c r="A14" s="62" t="s">
        <v>13</v>
      </c>
      <c r="B14" s="63" t="s">
        <v>23</v>
      </c>
      <c r="C14" s="64">
        <f>'Historic emissions'!Q3</f>
        <v>1.04</v>
      </c>
      <c r="D14" s="64">
        <f>IF([1]Total.pull!C6/1000&gt;10,ROUND([1]Total.pull!C6/1000,0),ROUND([1]Total.pull!C6/1000,2))</f>
        <v>1.44</v>
      </c>
      <c r="E14" s="64">
        <f>IF([1]Total.pull!D6/1000&gt;10,ROUND([1]Total.pull!D6/1000,0),ROUND([1]Total.pull!D6/1000,2))</f>
        <v>1.66</v>
      </c>
      <c r="F14" s="64">
        <f>IF([1]Total.pull!E6/1000&gt;10,ROUND([1]Total.pull!E6/1000,0),ROUND([1]Total.pull!E6/1000,2))</f>
        <v>1.91</v>
      </c>
      <c r="G14" s="64">
        <f>IF([1]Total.pull!F6/1000&gt;10,ROUND([1]Total.pull!F6/1000,0),ROUND([1]Total.pull!F6/1000,2))</f>
        <v>2.14</v>
      </c>
      <c r="H14" s="64">
        <f>IF([1]Total.pull!G6/1000&gt;10,ROUND([1]Total.pull!G6/1000,0),ROUND([1]Total.pull!G6/1000,2))</f>
        <v>2.39</v>
      </c>
      <c r="I14" s="64">
        <f>IF([1]Total.pull!H6/1000&gt;10,ROUND([1]Total.pull!H6/1000,0),ROUND([1]Total.pull!H6/1000,2))</f>
        <v>2.59</v>
      </c>
      <c r="J14" s="64">
        <f>IF([1]Total.pull!I6/1000&gt;10,ROUND([1]Total.pull!I6/1000,0),ROUND([1]Total.pull!I6/1000,2))</f>
        <v>2.76</v>
      </c>
      <c r="K14" s="64">
        <f>IF([1]Total.pull!J6/1000&gt;10,ROUND([1]Total.pull!J6/1000,0),ROUND([1]Total.pull!J6/1000,2))</f>
        <v>2.95</v>
      </c>
      <c r="L14" s="64">
        <f>IF([1]Total.pull!K6/1000&gt;10,ROUND([1]Total.pull!K6/1000,0),ROUND([1]Total.pull!K6/1000,2))</f>
        <v>3.14</v>
      </c>
      <c r="M14" s="59"/>
      <c r="N14" s="66">
        <f>(L14-C14)/C14</f>
        <v>2.0192307692307692</v>
      </c>
      <c r="W14" s="125">
        <f t="shared" si="1"/>
        <v>150.54000000000002</v>
      </c>
    </row>
    <row r="15" spans="1:23" x14ac:dyDescent="0.25">
      <c r="A15" s="62" t="s">
        <v>14</v>
      </c>
      <c r="B15" s="63" t="s">
        <v>23</v>
      </c>
      <c r="C15" s="64">
        <f>'Historic emissions'!Q4</f>
        <v>0.34</v>
      </c>
      <c r="D15" s="64">
        <f>IF([1]Total.pull!C9/1000&gt;10,ROUND([1]Total.pull!C9/1000,0),ROUND([1]Total.pull!C9/1000,2))</f>
        <v>0.48</v>
      </c>
      <c r="E15" s="64">
        <f>IF([1]Total.pull!D9/1000&gt;10,ROUND([1]Total.pull!D9/1000,0),ROUND([1]Total.pull!D9/1000,2))</f>
        <v>0.56000000000000005</v>
      </c>
      <c r="F15" s="64">
        <f>IF([1]Total.pull!E9/1000&gt;10,ROUND([1]Total.pull!E9/1000,0),ROUND([1]Total.pull!E9/1000,2))</f>
        <v>0.61</v>
      </c>
      <c r="G15" s="64">
        <f>IF([1]Total.pull!F9/1000&gt;10,ROUND([1]Total.pull!F9/1000,0),ROUND([1]Total.pull!F9/1000,2))</f>
        <v>0.64</v>
      </c>
      <c r="H15" s="64">
        <f>IF([1]Total.pull!G9/1000&gt;10,ROUND([1]Total.pull!G9/1000,0),ROUND([1]Total.pull!G9/1000,2))</f>
        <v>0.65</v>
      </c>
      <c r="I15" s="64">
        <f>IF([1]Total.pull!H9/1000&gt;10,ROUND([1]Total.pull!H9/1000,0),ROUND([1]Total.pull!H9/1000,2))</f>
        <v>0.67</v>
      </c>
      <c r="J15" s="64">
        <f>IF([1]Total.pull!I9/1000&gt;10,ROUND([1]Total.pull!I9/1000,0),ROUND([1]Total.pull!I9/1000,2))</f>
        <v>0.69</v>
      </c>
      <c r="K15" s="64">
        <f>IF([1]Total.pull!J9/1000&gt;10,ROUND([1]Total.pull!J9/1000,0),ROUND([1]Total.pull!J9/1000,2))</f>
        <v>0.7</v>
      </c>
      <c r="L15" s="64">
        <f>IF([1]Total.pull!K9/1000&gt;10,ROUND([1]Total.pull!K9/1000,0),ROUND([1]Total.pull!K9/1000,2))</f>
        <v>0.72</v>
      </c>
      <c r="M15" s="59"/>
      <c r="N15" s="66">
        <f t="shared" si="0"/>
        <v>1.1176470588235292</v>
      </c>
      <c r="W15" s="125">
        <f t="shared" si="1"/>
        <v>37.44</v>
      </c>
    </row>
    <row r="16" spans="1:23" x14ac:dyDescent="0.25">
      <c r="A16" s="63" t="s">
        <v>15</v>
      </c>
      <c r="B16" s="63" t="s">
        <v>23</v>
      </c>
      <c r="C16" s="64">
        <f>'Historic emissions'!Q5</f>
        <v>5.5</v>
      </c>
      <c r="D16" s="64">
        <f>IF([1]Total.pull!C12/1000&gt;10,ROUND([1]Total.pull!C12/1000,0),ROUND([1]Total.pull!C12/1000,2))</f>
        <v>9.2899999999999991</v>
      </c>
      <c r="E16" s="64">
        <f>IF([1]Total.pull!D12/1000&gt;10,ROUND([1]Total.pull!D12/1000,0),ROUND([1]Total.pull!D12/1000,2))</f>
        <v>10</v>
      </c>
      <c r="F16" s="64">
        <f>IF([1]Total.pull!E12/1000&gt;10,ROUND([1]Total.pull!E12/1000,0),ROUND([1]Total.pull!E12/1000,2))</f>
        <v>11</v>
      </c>
      <c r="G16" s="64">
        <f>IF([1]Total.pull!F12/1000&gt;10,ROUND([1]Total.pull!F12/1000,0),ROUND([1]Total.pull!F12/1000,2))</f>
        <v>12</v>
      </c>
      <c r="H16" s="64">
        <f>IF([1]Total.pull!G12/1000&gt;10,ROUND([1]Total.pull!G12/1000,0),ROUND([1]Total.pull!G12/1000,2))</f>
        <v>12</v>
      </c>
      <c r="I16" s="64">
        <f>IF([1]Total.pull!H12/1000&gt;10,ROUND([1]Total.pull!H12/1000,0),ROUND([1]Total.pull!H12/1000,2))</f>
        <v>12</v>
      </c>
      <c r="J16" s="64">
        <f>IF([1]Total.pull!I12/1000&gt;10,ROUND([1]Total.pull!I12/1000,0),ROUND([1]Total.pull!I12/1000,2))</f>
        <v>12</v>
      </c>
      <c r="K16" s="64">
        <f>IF([1]Total.pull!J12/1000&gt;10,ROUND([1]Total.pull!J12/1000,0),ROUND([1]Total.pull!J12/1000,2))</f>
        <v>11</v>
      </c>
      <c r="L16" s="64">
        <f>IF([1]Total.pull!K12/1000&gt;10,ROUND([1]Total.pull!K12/1000,0),ROUND([1]Total.pull!K12/1000,2))</f>
        <v>10</v>
      </c>
      <c r="M16" s="59"/>
      <c r="N16" s="66">
        <f t="shared" si="0"/>
        <v>0.81818181818181823</v>
      </c>
      <c r="W16" s="125">
        <f t="shared" si="1"/>
        <v>571.15499999999997</v>
      </c>
    </row>
    <row r="17" spans="1:25" x14ac:dyDescent="0.25">
      <c r="A17" s="63" t="s">
        <v>16</v>
      </c>
      <c r="B17" s="63" t="s">
        <v>23</v>
      </c>
      <c r="C17" s="64">
        <f>'Historic emissions'!Q6</f>
        <v>1.17</v>
      </c>
      <c r="D17" s="64">
        <f>IF([1]Total.pull!C15/1000&gt;10,ROUND([1]Total.pull!C15/1000,0),ROUND([1]Total.pull!C15/1000,2))</f>
        <v>1.9</v>
      </c>
      <c r="E17" s="64">
        <f>IF([1]Total.pull!D15/1000&gt;10,ROUND([1]Total.pull!D15/1000,0),ROUND([1]Total.pull!D15/1000,2))</f>
        <v>2.34</v>
      </c>
      <c r="F17" s="64">
        <f>IF([1]Total.pull!E15/1000&gt;10,ROUND([1]Total.pull!E15/1000,0),ROUND([1]Total.pull!E15/1000,2))</f>
        <v>2.67</v>
      </c>
      <c r="G17" s="64">
        <f>IF([1]Total.pull!F15/1000&gt;10,ROUND([1]Total.pull!F15/1000,0),ROUND([1]Total.pull!F15/1000,2))</f>
        <v>3.18</v>
      </c>
      <c r="H17" s="64">
        <f>IF([1]Total.pull!G15/1000&gt;10,ROUND([1]Total.pull!G15/1000,0),ROUND([1]Total.pull!G15/1000,2))</f>
        <v>3.67</v>
      </c>
      <c r="I17" s="64">
        <f>IF([1]Total.pull!H15/1000&gt;10,ROUND([1]Total.pull!H15/1000,0),ROUND([1]Total.pull!H15/1000,2))</f>
        <v>4.0999999999999996</v>
      </c>
      <c r="J17" s="64">
        <f>IF([1]Total.pull!I15/1000&gt;10,ROUND([1]Total.pull!I15/1000,0),ROUND([1]Total.pull!I15/1000,2))</f>
        <v>4.5</v>
      </c>
      <c r="K17" s="64">
        <f>IF([1]Total.pull!J15/1000&gt;10,ROUND([1]Total.pull!J15/1000,0),ROUND([1]Total.pull!J15/1000,2))</f>
        <v>4.91</v>
      </c>
      <c r="L17" s="64">
        <f>IF([1]Total.pull!K15/1000&gt;10,ROUND([1]Total.pull!K15/1000,0),ROUND([1]Total.pull!K15/1000,2))</f>
        <v>5.23</v>
      </c>
      <c r="M17" s="59"/>
      <c r="N17" s="66">
        <f t="shared" si="0"/>
        <v>3.4700854700854706</v>
      </c>
      <c r="W17" s="125">
        <f t="shared" si="1"/>
        <v>241.02000000000004</v>
      </c>
    </row>
    <row r="18" spans="1:25" x14ac:dyDescent="0.25">
      <c r="A18" s="63" t="s">
        <v>17</v>
      </c>
      <c r="B18" s="63" t="s">
        <v>23</v>
      </c>
      <c r="C18" s="64">
        <f>'Historic emissions'!Q7</f>
        <v>1.53</v>
      </c>
      <c r="D18" s="64">
        <f>IF([1]Total.pull!C18/1000&gt;10,ROUND([1]Total.pull!C18/1000,0),ROUND([1]Total.pull!C18/1000,2))</f>
        <v>1.81</v>
      </c>
      <c r="E18" s="64">
        <f>IF([1]Total.pull!D18/1000&gt;10,ROUND([1]Total.pull!D18/1000,0),ROUND([1]Total.pull!D18/1000,2))</f>
        <v>1.8</v>
      </c>
      <c r="F18" s="64">
        <f>IF([1]Total.pull!E18/1000&gt;10,ROUND([1]Total.pull!E18/1000,0),ROUND([1]Total.pull!E18/1000,2))</f>
        <v>1.76</v>
      </c>
      <c r="G18" s="64">
        <f>IF([1]Total.pull!F18/1000&gt;10,ROUND([1]Total.pull!F18/1000,0),ROUND([1]Total.pull!F18/1000,2))</f>
        <v>1.8</v>
      </c>
      <c r="H18" s="64">
        <f>IF([1]Total.pull!G18/1000&gt;10,ROUND([1]Total.pull!G18/1000,0),ROUND([1]Total.pull!G18/1000,2))</f>
        <v>1.75</v>
      </c>
      <c r="I18" s="64">
        <f>IF([1]Total.pull!H18/1000&gt;10,ROUND([1]Total.pull!H18/1000,0),ROUND([1]Total.pull!H18/1000,2))</f>
        <v>1.75</v>
      </c>
      <c r="J18" s="64">
        <f>IF([1]Total.pull!I18/1000&gt;10,ROUND([1]Total.pull!I18/1000,0),ROUND([1]Total.pull!I18/1000,2))</f>
        <v>1.7</v>
      </c>
      <c r="K18" s="64">
        <f>IF([1]Total.pull!J18/1000&gt;10,ROUND([1]Total.pull!J18/1000,0),ROUND([1]Total.pull!J18/1000,2))</f>
        <v>1.68</v>
      </c>
      <c r="L18" s="64">
        <f>IF([1]Total.pull!K18/1000&gt;10,ROUND([1]Total.pull!K18/1000,0),ROUND([1]Total.pull!K18/1000,2))</f>
        <v>1.6</v>
      </c>
      <c r="M18" s="59"/>
      <c r="N18" s="66">
        <f t="shared" si="0"/>
        <v>4.5751633986928143E-2</v>
      </c>
      <c r="W18" s="125">
        <f t="shared" si="1"/>
        <v>97.695000000000007</v>
      </c>
    </row>
    <row r="19" spans="1:25" x14ac:dyDescent="0.25">
      <c r="A19" s="63" t="s">
        <v>18</v>
      </c>
      <c r="B19" s="63" t="s">
        <v>23</v>
      </c>
      <c r="C19" s="64">
        <f>'Historic emissions'!Q8</f>
        <v>0.4</v>
      </c>
      <c r="D19" s="64">
        <f>IF([1]Total.pull!C21/1000&gt;10,ROUND([1]Total.pull!C21/1000,0),ROUND([1]Total.pull!C21/1000,2))</f>
        <v>0.49</v>
      </c>
      <c r="E19" s="64">
        <f>IF([1]Total.pull!D21/1000&gt;10,ROUND([1]Total.pull!D21/1000,0),ROUND([1]Total.pull!D21/1000,2))</f>
        <v>0.49</v>
      </c>
      <c r="F19" s="64">
        <f>IF([1]Total.pull!E21/1000&gt;10,ROUND([1]Total.pull!E21/1000,0),ROUND([1]Total.pull!E21/1000,2))</f>
        <v>0.49</v>
      </c>
      <c r="G19" s="64">
        <f>IF([1]Total.pull!F21/1000&gt;10,ROUND([1]Total.pull!F21/1000,0),ROUND([1]Total.pull!F21/1000,2))</f>
        <v>0.49</v>
      </c>
      <c r="H19" s="64">
        <f>IF([1]Total.pull!G21/1000&gt;10,ROUND([1]Total.pull!G21/1000,0),ROUND([1]Total.pull!G21/1000,2))</f>
        <v>0.49</v>
      </c>
      <c r="I19" s="64">
        <f>IF([1]Total.pull!H21/1000&gt;10,ROUND([1]Total.pull!H21/1000,0),ROUND([1]Total.pull!H21/1000,2))</f>
        <v>0.5</v>
      </c>
      <c r="J19" s="64">
        <f>IF([1]Total.pull!I21/1000&gt;10,ROUND([1]Total.pull!I21/1000,0),ROUND([1]Total.pull!I21/1000,2))</f>
        <v>0.5</v>
      </c>
      <c r="K19" s="64">
        <f>IF([1]Total.pull!J21/1000&gt;10,ROUND([1]Total.pull!J21/1000,0),ROUND([1]Total.pull!J21/1000,2))</f>
        <v>0.48</v>
      </c>
      <c r="L19" s="64">
        <f>IF([1]Total.pull!K21/1000&gt;10,ROUND([1]Total.pull!K21/1000,0),ROUND([1]Total.pull!K21/1000,2))</f>
        <v>0.46</v>
      </c>
      <c r="M19" s="59"/>
      <c r="N19" s="66">
        <f t="shared" si="0"/>
        <v>0.15</v>
      </c>
      <c r="W19" s="125">
        <f t="shared" si="1"/>
        <v>27.495000000000001</v>
      </c>
      <c r="X19" s="5"/>
    </row>
    <row r="20" spans="1:25" x14ac:dyDescent="0.25">
      <c r="A20" s="63" t="s">
        <v>19</v>
      </c>
      <c r="B20" s="63" t="s">
        <v>23</v>
      </c>
      <c r="C20" s="64">
        <f>'Historic emissions'!Q9</f>
        <v>0.34</v>
      </c>
      <c r="D20" s="64">
        <f>IF([1]Total.pull!C24/1000&gt;10,ROUND([1]Total.pull!C24/1000,0),ROUND([1]Total.pull!C24/1000,2))</f>
        <v>0.53</v>
      </c>
      <c r="E20" s="64">
        <f>IF([1]Total.pull!D24/1000&gt;10,ROUND([1]Total.pull!D24/1000,0),ROUND([1]Total.pull!D24/1000,2))</f>
        <v>0.48</v>
      </c>
      <c r="F20" s="64">
        <f>IF([1]Total.pull!E24/1000&gt;10,ROUND([1]Total.pull!E24/1000,0),ROUND([1]Total.pull!E24/1000,2))</f>
        <v>0.5</v>
      </c>
      <c r="G20" s="64">
        <f>IF([1]Total.pull!F24/1000&gt;10,ROUND([1]Total.pull!F24/1000,0),ROUND([1]Total.pull!F24/1000,2))</f>
        <v>0.5</v>
      </c>
      <c r="H20" s="64">
        <f>IF([1]Total.pull!G24/1000&gt;10,ROUND([1]Total.pull!G24/1000,0),ROUND([1]Total.pull!G24/1000,2))</f>
        <v>0.5</v>
      </c>
      <c r="I20" s="64">
        <f>IF([1]Total.pull!H24/1000&gt;10,ROUND([1]Total.pull!H24/1000,0),ROUND([1]Total.pull!H24/1000,2))</f>
        <v>0.5</v>
      </c>
      <c r="J20" s="64">
        <f>IF([1]Total.pull!I24/1000&gt;10,ROUND([1]Total.pull!I24/1000,0),ROUND([1]Total.pull!I24/1000,2))</f>
        <v>0.5</v>
      </c>
      <c r="K20" s="64">
        <f>IF([1]Total.pull!J24/1000&gt;10,ROUND([1]Total.pull!J24/1000,0),ROUND([1]Total.pull!J24/1000,2))</f>
        <v>0.51</v>
      </c>
      <c r="L20" s="64">
        <f>IF([1]Total.pull!K24/1000&gt;10,ROUND([1]Total.pull!K24/1000,0),ROUND([1]Total.pull!K24/1000,2))</f>
        <v>0.52</v>
      </c>
      <c r="M20" s="59"/>
      <c r="N20" s="66">
        <f t="shared" si="0"/>
        <v>0.52941176470588225</v>
      </c>
      <c r="W20" s="125">
        <f t="shared" si="1"/>
        <v>30.615000000000002</v>
      </c>
      <c r="X20" s="5"/>
      <c r="Y20" s="119"/>
    </row>
    <row r="21" spans="1:25" x14ac:dyDescent="0.25">
      <c r="A21" s="63" t="s">
        <v>20</v>
      </c>
      <c r="B21" s="63" t="s">
        <v>23</v>
      </c>
      <c r="C21" s="64">
        <f>'Historic emissions'!Q10</f>
        <v>5.92</v>
      </c>
      <c r="D21" s="64">
        <f>IF([1]Total.pull!C27/1000&gt;10,ROUND([1]Total.pull!C27/1000,0),ROUND([1]Total.pull!C27/1000,2))</f>
        <v>5.39</v>
      </c>
      <c r="E21" s="64">
        <f>IF([1]Total.pull!D27/1000&gt;10,ROUND([1]Total.pull!D27/1000,0),ROUND([1]Total.pull!D27/1000,2))</f>
        <v>5.55</v>
      </c>
      <c r="F21" s="64">
        <f>IF([1]Total.pull!E27/1000&gt;10,ROUND([1]Total.pull!E27/1000,0),ROUND([1]Total.pull!E27/1000,2))</f>
        <v>5.5</v>
      </c>
      <c r="G21" s="64">
        <f>IF([1]Total.pull!F27/1000&gt;10,ROUND([1]Total.pull!F27/1000,0),ROUND([1]Total.pull!F27/1000,2))</f>
        <v>5.28</v>
      </c>
      <c r="H21" s="64">
        <f>IF([1]Total.pull!G27/1000&gt;10,ROUND([1]Total.pull!G27/1000,0),ROUND([1]Total.pull!G27/1000,2))</f>
        <v>4.84</v>
      </c>
      <c r="I21" s="64">
        <f>IF([1]Total.pull!H27/1000&gt;10,ROUND([1]Total.pull!H27/1000,0),ROUND([1]Total.pull!H27/1000,2))</f>
        <v>4.55</v>
      </c>
      <c r="J21" s="64">
        <f>IF([1]Total.pull!I27/1000&gt;10,ROUND([1]Total.pull!I27/1000,0),ROUND([1]Total.pull!I27/1000,2))</f>
        <v>4.4000000000000004</v>
      </c>
      <c r="K21" s="64">
        <f>IF([1]Total.pull!J27/1000&gt;10,ROUND([1]Total.pull!J27/1000,0),ROUND([1]Total.pull!J27/1000,2))</f>
        <v>4.3600000000000003</v>
      </c>
      <c r="L21" s="64">
        <f>IF([1]Total.pull!K27/1000&gt;10,ROUND([1]Total.pull!K27/1000,0),ROUND([1]Total.pull!K27/1000,2))</f>
        <v>4.3099999999999996</v>
      </c>
      <c r="M21" s="59"/>
      <c r="N21" s="66">
        <f t="shared" si="0"/>
        <v>-0.27195945945945954</v>
      </c>
      <c r="W21" s="125">
        <f t="shared" si="1"/>
        <v>273.19499999999994</v>
      </c>
      <c r="X21" s="5"/>
      <c r="Y21" s="119"/>
    </row>
    <row r="22" spans="1:25" s="123" customFormat="1" x14ac:dyDescent="0.25">
      <c r="A22" s="69" t="s">
        <v>21</v>
      </c>
      <c r="B22" s="69" t="s">
        <v>23</v>
      </c>
      <c r="C22" s="70">
        <f>'Historic emissions'!Q11</f>
        <v>4.26</v>
      </c>
      <c r="D22" s="70">
        <f>IF([1]Total.pull!C30/1000&gt;10,ROUND([1]Total.pull!C30/1000,0),ROUND([1]Total.pull!C30/1000,2))</f>
        <v>4.03</v>
      </c>
      <c r="E22" s="70">
        <f>IF([1]Total.pull!D30/1000&gt;10,ROUND([1]Total.pull!D30/1000,0),ROUND([1]Total.pull!D30/1000,2))</f>
        <v>3.9</v>
      </c>
      <c r="F22" s="70">
        <f>IF([1]Total.pull!E30/1000&gt;10,ROUND([1]Total.pull!E30/1000,0),ROUND([1]Total.pull!E30/1000,2))</f>
        <v>3.62</v>
      </c>
      <c r="G22" s="70">
        <f>IF([1]Total.pull!F30/1000&gt;10,ROUND([1]Total.pull!F30/1000,0),ROUND([1]Total.pull!F30/1000,2))</f>
        <v>3.41</v>
      </c>
      <c r="H22" s="70">
        <f>IF([1]Total.pull!G30/1000&gt;10,ROUND([1]Total.pull!G30/1000,0),ROUND([1]Total.pull!G30/1000,2))</f>
        <v>3.25</v>
      </c>
      <c r="I22" s="70">
        <f>IF([1]Total.pull!H30/1000&gt;10,ROUND([1]Total.pull!H30/1000,0),ROUND([1]Total.pull!H30/1000,2))</f>
        <v>3.09</v>
      </c>
      <c r="J22" s="70">
        <f>IF([1]Total.pull!I30/1000&gt;10,ROUND([1]Total.pull!I30/1000,0),ROUND([1]Total.pull!I30/1000,2))</f>
        <v>2.94</v>
      </c>
      <c r="K22" s="70">
        <f>IF([1]Total.pull!J30/1000&gt;10,ROUND([1]Total.pull!J30/1000,0),ROUND([1]Total.pull!J30/1000,2))</f>
        <v>2.84</v>
      </c>
      <c r="L22" s="70">
        <f>IF([1]Total.pull!K30/1000&gt;10,ROUND([1]Total.pull!K30/1000,0),ROUND([1]Total.pull!K30/1000,2))</f>
        <v>2.71</v>
      </c>
      <c r="M22" s="117">
        <f>L22/C22</f>
        <v>0.63615023474178412</v>
      </c>
      <c r="N22" s="71">
        <f>(L22-C22)/C22</f>
        <v>-0.36384976525821594</v>
      </c>
      <c r="W22" s="126">
        <f t="shared" si="1"/>
        <v>184.27500000000001</v>
      </c>
    </row>
    <row r="23" spans="1:25" x14ac:dyDescent="0.25">
      <c r="A23" s="23" t="s">
        <v>12</v>
      </c>
      <c r="B23" s="24" t="s">
        <v>24</v>
      </c>
      <c r="C23" s="25">
        <f>'Historic emissions'!Q2</f>
        <v>28</v>
      </c>
      <c r="D23" s="25">
        <f>IF([1]Total.pull!C4/1000&gt;10,ROUND([1]Total.pull!C4/1000,0),ROUND([1]Total.pull!C4/1000,2))</f>
        <v>34</v>
      </c>
      <c r="E23" s="25">
        <f>IF([1]Total.pull!D4/1000&gt;10,ROUND([1]Total.pull!D4/1000,0),ROUND([1]Total.pull!D4/1000,2))</f>
        <v>36</v>
      </c>
      <c r="F23" s="25">
        <f>IF([1]Total.pull!E4/1000&gt;10,ROUND([1]Total.pull!E4/1000,0),ROUND([1]Total.pull!E4/1000,2))</f>
        <v>40</v>
      </c>
      <c r="G23" s="25">
        <f>IF([1]Total.pull!F4/1000&gt;10,ROUND([1]Total.pull!F4/1000,0),ROUND([1]Total.pull!F4/1000,2))</f>
        <v>43</v>
      </c>
      <c r="H23" s="25">
        <f>IF([1]Total.pull!G4/1000&gt;10,ROUND([1]Total.pull!G4/1000,0),ROUND([1]Total.pull!G4/1000,2))</f>
        <v>45</v>
      </c>
      <c r="I23" s="25">
        <f>IF([1]Total.pull!H4/1000&gt;10,ROUND([1]Total.pull!H4/1000,0),ROUND([1]Total.pull!H4/1000,2))</f>
        <v>48</v>
      </c>
      <c r="J23" s="25">
        <f>IF([1]Total.pull!I4/1000&gt;10,ROUND([1]Total.pull!I4/1000,0),ROUND([1]Total.pull!I4/1000,2))</f>
        <v>50</v>
      </c>
      <c r="K23" s="25">
        <f>IF([1]Total.pull!J4/1000&gt;10,ROUND([1]Total.pull!J4/1000,0),ROUND([1]Total.pull!J4/1000,2))</f>
        <v>52</v>
      </c>
      <c r="L23" s="25">
        <f>IF([1]Total.pull!K4/1000&gt;10,ROUND([1]Total.pull!K4/1000,0),ROUND([1]Total.pull!K4/1000,2))</f>
        <v>55</v>
      </c>
      <c r="M23" s="4">
        <f>C23-C3</f>
        <v>0</v>
      </c>
      <c r="N23" s="65">
        <f t="shared" si="0"/>
        <v>0.9642857142857143</v>
      </c>
      <c r="V23">
        <f>V43</f>
        <v>1100</v>
      </c>
      <c r="W23" s="4">
        <f t="shared" si="1"/>
        <v>2808</v>
      </c>
    </row>
    <row r="24" spans="1:25" x14ac:dyDescent="0.25">
      <c r="A24" s="23" t="s">
        <v>13</v>
      </c>
      <c r="B24" s="24" t="s">
        <v>24</v>
      </c>
      <c r="C24" s="25">
        <f>'Historic emissions'!Q3</f>
        <v>1.04</v>
      </c>
      <c r="D24" s="25">
        <f>IF([1]Total.pull!C7/1000&gt;10,ROUND([1]Total.pull!C7/1000,0),ROUND([1]Total.pull!C7/1000,2))</f>
        <v>1.44</v>
      </c>
      <c r="E24" s="25">
        <f>IF([1]Total.pull!D7/1000&gt;10,ROUND([1]Total.pull!D7/1000,0),ROUND([1]Total.pull!D7/1000,2))</f>
        <v>1.68</v>
      </c>
      <c r="F24" s="25">
        <f>IF([1]Total.pull!E7/1000&gt;10,ROUND([1]Total.pull!E7/1000,0),ROUND([1]Total.pull!E7/1000,2))</f>
        <v>1.99</v>
      </c>
      <c r="G24" s="25">
        <f>IF([1]Total.pull!F7/1000&gt;10,ROUND([1]Total.pull!F7/1000,0),ROUND([1]Total.pull!F7/1000,2))</f>
        <v>2.3199999999999998</v>
      </c>
      <c r="H24" s="25">
        <f>IF([1]Total.pull!G7/1000&gt;10,ROUND([1]Total.pull!G7/1000,0),ROUND([1]Total.pull!G7/1000,2))</f>
        <v>2.68</v>
      </c>
      <c r="I24" s="25">
        <f>IF([1]Total.pull!H7/1000&gt;10,ROUND([1]Total.pull!H7/1000,0),ROUND([1]Total.pull!H7/1000,2))</f>
        <v>3.01</v>
      </c>
      <c r="J24" s="25">
        <f>IF([1]Total.pull!I7/1000&gt;10,ROUND([1]Total.pull!I7/1000,0),ROUND([1]Total.pull!I7/1000,2))</f>
        <v>3.34</v>
      </c>
      <c r="K24" s="25">
        <f>IF([1]Total.pull!J7/1000&gt;10,ROUND([1]Total.pull!J7/1000,0),ROUND([1]Total.pull!J7/1000,2))</f>
        <v>3.67</v>
      </c>
      <c r="L24" s="25">
        <f>IF([1]Total.pull!K7/1000&gt;10,ROUND([1]Total.pull!K7/1000,0),ROUND([1]Total.pull!K7/1000,2))</f>
        <v>4.0199999999999996</v>
      </c>
      <c r="M24" s="4">
        <f t="shared" ref="M24:M32" si="2">C24-C4</f>
        <v>0</v>
      </c>
      <c r="N24" s="65">
        <f t="shared" si="0"/>
        <v>2.865384615384615</v>
      </c>
      <c r="W24" s="125">
        <f t="shared" si="1"/>
        <v>184.85999999999996</v>
      </c>
    </row>
    <row r="25" spans="1:25" x14ac:dyDescent="0.25">
      <c r="A25" s="23" t="s">
        <v>14</v>
      </c>
      <c r="B25" s="24" t="s">
        <v>24</v>
      </c>
      <c r="C25" s="25">
        <f>'Historic emissions'!Q4</f>
        <v>0.34</v>
      </c>
      <c r="D25" s="25">
        <f>IF([1]Total.pull!C10/1000&gt;10,ROUND([1]Total.pull!C10/1000,0),ROUND([1]Total.pull!C10/1000,2))</f>
        <v>0.48</v>
      </c>
      <c r="E25" s="25">
        <f>IF([1]Total.pull!D10/1000&gt;10,ROUND([1]Total.pull!D10/1000,0),ROUND([1]Total.pull!D10/1000,2))</f>
        <v>0.56000000000000005</v>
      </c>
      <c r="F25" s="25">
        <f>IF([1]Total.pull!E10/1000&gt;10,ROUND([1]Total.pull!E10/1000,0),ROUND([1]Total.pull!E10/1000,2))</f>
        <v>0.61</v>
      </c>
      <c r="G25" s="25">
        <f>IF([1]Total.pull!F10/1000&gt;10,ROUND([1]Total.pull!F10/1000,0),ROUND([1]Total.pull!F10/1000,2))</f>
        <v>0.67</v>
      </c>
      <c r="H25" s="25">
        <f>IF([1]Total.pull!G10/1000&gt;10,ROUND([1]Total.pull!G10/1000,0),ROUND([1]Total.pull!G10/1000,2))</f>
        <v>0.69</v>
      </c>
      <c r="I25" s="25">
        <f>IF([1]Total.pull!H10/1000&gt;10,ROUND([1]Total.pull!H10/1000,0),ROUND([1]Total.pull!H10/1000,2))</f>
        <v>0.76</v>
      </c>
      <c r="J25" s="25">
        <f>IF([1]Total.pull!I10/1000&gt;10,ROUND([1]Total.pull!I10/1000,0),ROUND([1]Total.pull!I10/1000,2))</f>
        <v>0.8</v>
      </c>
      <c r="K25" s="25">
        <f>IF([1]Total.pull!J10/1000&gt;10,ROUND([1]Total.pull!J10/1000,0),ROUND([1]Total.pull!J10/1000,2))</f>
        <v>0.85</v>
      </c>
      <c r="L25" s="25">
        <f>IF([1]Total.pull!K10/1000&gt;10,ROUND([1]Total.pull!K10/1000,0),ROUND([1]Total.pull!K10/1000,2))</f>
        <v>0.9</v>
      </c>
      <c r="M25" s="4">
        <f t="shared" si="2"/>
        <v>0</v>
      </c>
      <c r="N25" s="65">
        <f t="shared" si="0"/>
        <v>1.6470588235294119</v>
      </c>
      <c r="W25" s="125">
        <f t="shared" si="1"/>
        <v>44.46</v>
      </c>
    </row>
    <row r="26" spans="1:25" x14ac:dyDescent="0.25">
      <c r="A26" s="24" t="s">
        <v>15</v>
      </c>
      <c r="B26" s="24" t="s">
        <v>24</v>
      </c>
      <c r="C26" s="25">
        <f>'Historic emissions'!Q5</f>
        <v>5.5</v>
      </c>
      <c r="D26" s="25">
        <f>IF([1]Total.pull!C13/1000&gt;10,ROUND([1]Total.pull!C13/1000,0),ROUND([1]Total.pull!C13/1000,2))</f>
        <v>9.2899999999999991</v>
      </c>
      <c r="E26" s="25">
        <f>IF([1]Total.pull!D13/1000&gt;10,ROUND([1]Total.pull!D13/1000,0),ROUND([1]Total.pull!D13/1000,2))</f>
        <v>10</v>
      </c>
      <c r="F26" s="25">
        <f>IF([1]Total.pull!E13/1000&gt;10,ROUND([1]Total.pull!E13/1000,0),ROUND([1]Total.pull!E13/1000,2))</f>
        <v>12</v>
      </c>
      <c r="G26" s="25">
        <f>IF([1]Total.pull!F13/1000&gt;10,ROUND([1]Total.pull!F13/1000,0),ROUND([1]Total.pull!F13/1000,2))</f>
        <v>13</v>
      </c>
      <c r="H26" s="25">
        <f>IF([1]Total.pull!G13/1000&gt;10,ROUND([1]Total.pull!G13/1000,0),ROUND([1]Total.pull!G13/1000,2))</f>
        <v>14</v>
      </c>
      <c r="I26" s="25">
        <f>IF([1]Total.pull!H13/1000&gt;10,ROUND([1]Total.pull!H13/1000,0),ROUND([1]Total.pull!H13/1000,2))</f>
        <v>15</v>
      </c>
      <c r="J26" s="25">
        <f>IF([1]Total.pull!I13/1000&gt;10,ROUND([1]Total.pull!I13/1000,0),ROUND([1]Total.pull!I13/1000,2))</f>
        <v>15</v>
      </c>
      <c r="K26" s="25">
        <f>IF([1]Total.pull!J13/1000&gt;10,ROUND([1]Total.pull!J13/1000,0),ROUND([1]Total.pull!J13/1000,2))</f>
        <v>16</v>
      </c>
      <c r="L26" s="25">
        <f>IF([1]Total.pull!K13/1000&gt;10,ROUND([1]Total.pull!K13/1000,0),ROUND([1]Total.pull!K13/1000,2))</f>
        <v>16</v>
      </c>
      <c r="M26" s="4">
        <f t="shared" si="2"/>
        <v>0</v>
      </c>
      <c r="N26" s="65">
        <f t="shared" si="0"/>
        <v>1.9090909090909092</v>
      </c>
      <c r="W26" s="125">
        <f t="shared" si="1"/>
        <v>805.15499999999997</v>
      </c>
    </row>
    <row r="27" spans="1:25" x14ac:dyDescent="0.25">
      <c r="A27" s="24" t="s">
        <v>16</v>
      </c>
      <c r="B27" s="24" t="s">
        <v>24</v>
      </c>
      <c r="C27" s="25">
        <f>'Historic emissions'!Q6</f>
        <v>1.17</v>
      </c>
      <c r="D27" s="25">
        <f>IF([1]Total.pull!C16/1000&gt;10,ROUND([1]Total.pull!C16/1000,0),ROUND([1]Total.pull!C16/1000,2))</f>
        <v>1.9</v>
      </c>
      <c r="E27" s="25">
        <f>IF([1]Total.pull!D16/1000&gt;10,ROUND([1]Total.pull!D16/1000,0),ROUND([1]Total.pull!D16/1000,2))</f>
        <v>2.35</v>
      </c>
      <c r="F27" s="25">
        <f>IF([1]Total.pull!E16/1000&gt;10,ROUND([1]Total.pull!E16/1000,0),ROUND([1]Total.pull!E16/1000,2))</f>
        <v>2.87</v>
      </c>
      <c r="G27" s="25">
        <f>IF([1]Total.pull!F16/1000&gt;10,ROUND([1]Total.pull!F16/1000,0),ROUND([1]Total.pull!F16/1000,2))</f>
        <v>3.6</v>
      </c>
      <c r="H27" s="25">
        <f>IF([1]Total.pull!G16/1000&gt;10,ROUND([1]Total.pull!G16/1000,0),ROUND([1]Total.pull!G16/1000,2))</f>
        <v>4.3</v>
      </c>
      <c r="I27" s="25">
        <f>IF([1]Total.pull!H16/1000&gt;10,ROUND([1]Total.pull!H16/1000,0),ROUND([1]Total.pull!H16/1000,2))</f>
        <v>4.9400000000000004</v>
      </c>
      <c r="J27" s="25">
        <f>IF([1]Total.pull!I16/1000&gt;10,ROUND([1]Total.pull!I16/1000,0),ROUND([1]Total.pull!I16/1000,2))</f>
        <v>5.55</v>
      </c>
      <c r="K27" s="25">
        <f>IF([1]Total.pull!J16/1000&gt;10,ROUND([1]Total.pull!J16/1000,0),ROUND([1]Total.pull!J16/1000,2))</f>
        <v>6.14</v>
      </c>
      <c r="L27" s="25">
        <f>IF([1]Total.pull!K16/1000&gt;10,ROUND([1]Total.pull!K16/1000,0),ROUND([1]Total.pull!K16/1000,2))</f>
        <v>6.68</v>
      </c>
      <c r="M27" s="4">
        <f t="shared" si="2"/>
        <v>0</v>
      </c>
      <c r="N27" s="65">
        <f t="shared" si="0"/>
        <v>4.7094017094017095</v>
      </c>
      <c r="W27" s="125">
        <f t="shared" si="1"/>
        <v>297.57</v>
      </c>
    </row>
    <row r="28" spans="1:25" x14ac:dyDescent="0.25">
      <c r="A28" s="24" t="s">
        <v>17</v>
      </c>
      <c r="B28" s="24" t="s">
        <v>24</v>
      </c>
      <c r="C28" s="25">
        <f>'Historic emissions'!Q7</f>
        <v>1.53</v>
      </c>
      <c r="D28" s="25">
        <f>IF([1]Total.pull!C19/1000&gt;10,ROUND([1]Total.pull!C19/1000,0),ROUND([1]Total.pull!C19/1000,2))</f>
        <v>1.81</v>
      </c>
      <c r="E28" s="25">
        <f>IF([1]Total.pull!D19/1000&gt;10,ROUND([1]Total.pull!D19/1000,0),ROUND([1]Total.pull!D19/1000,2))</f>
        <v>1.85</v>
      </c>
      <c r="F28" s="25">
        <f>IF([1]Total.pull!E19/1000&gt;10,ROUND([1]Total.pull!E19/1000,0),ROUND([1]Total.pull!E19/1000,2))</f>
        <v>1.9</v>
      </c>
      <c r="G28" s="25">
        <f>IF([1]Total.pull!F19/1000&gt;10,ROUND([1]Total.pull!F19/1000,0),ROUND([1]Total.pull!F19/1000,2))</f>
        <v>1.95</v>
      </c>
      <c r="H28" s="25">
        <f>IF([1]Total.pull!G19/1000&gt;10,ROUND([1]Total.pull!G19/1000,0),ROUND([1]Total.pull!G19/1000,2))</f>
        <v>1.94</v>
      </c>
      <c r="I28" s="25">
        <f>IF([1]Total.pull!H19/1000&gt;10,ROUND([1]Total.pull!H19/1000,0),ROUND([1]Total.pull!H19/1000,2))</f>
        <v>1.97</v>
      </c>
      <c r="J28" s="25">
        <f>IF([1]Total.pull!I19/1000&gt;10,ROUND([1]Total.pull!I19/1000,0),ROUND([1]Total.pull!I19/1000,2))</f>
        <v>1.95</v>
      </c>
      <c r="K28" s="25">
        <f>IF([1]Total.pull!J19/1000&gt;10,ROUND([1]Total.pull!J19/1000,0),ROUND([1]Total.pull!J19/1000,2))</f>
        <v>1.97</v>
      </c>
      <c r="L28" s="25">
        <f>IF([1]Total.pull!K19/1000&gt;10,ROUND([1]Total.pull!K19/1000,0),ROUND([1]Total.pull!K19/1000,2))</f>
        <v>1.95</v>
      </c>
      <c r="M28" s="4">
        <f t="shared" si="2"/>
        <v>0</v>
      </c>
      <c r="N28" s="65">
        <f t="shared" si="0"/>
        <v>0.2745098039215686</v>
      </c>
      <c r="W28" s="125">
        <f t="shared" si="1"/>
        <v>111.345</v>
      </c>
    </row>
    <row r="29" spans="1:25" x14ac:dyDescent="0.25">
      <c r="A29" s="24" t="s">
        <v>18</v>
      </c>
      <c r="B29" s="24" t="s">
        <v>24</v>
      </c>
      <c r="C29" s="25">
        <f>'Historic emissions'!Q8</f>
        <v>0.4</v>
      </c>
      <c r="D29" s="25">
        <f>IF([1]Total.pull!C22/1000&gt;10,ROUND([1]Total.pull!C22/1000,0),ROUND([1]Total.pull!C22/1000,2))</f>
        <v>0.49</v>
      </c>
      <c r="E29" s="25">
        <f>IF([1]Total.pull!D22/1000&gt;10,ROUND([1]Total.pull!D22/1000,0),ROUND([1]Total.pull!D22/1000,2))</f>
        <v>0.48</v>
      </c>
      <c r="F29" s="25">
        <f>IF([1]Total.pull!E22/1000&gt;10,ROUND([1]Total.pull!E22/1000,0),ROUND([1]Total.pull!E22/1000,2))</f>
        <v>0.5</v>
      </c>
      <c r="G29" s="25">
        <f>IF([1]Total.pull!F22/1000&gt;10,ROUND([1]Total.pull!F22/1000,0),ROUND([1]Total.pull!F22/1000,2))</f>
        <v>0.52</v>
      </c>
      <c r="H29" s="25">
        <f>IF([1]Total.pull!G22/1000&gt;10,ROUND([1]Total.pull!G22/1000,0),ROUND([1]Total.pull!G22/1000,2))</f>
        <v>0.54</v>
      </c>
      <c r="I29" s="25">
        <f>IF([1]Total.pull!H22/1000&gt;10,ROUND([1]Total.pull!H22/1000,0),ROUND([1]Total.pull!H22/1000,2))</f>
        <v>0.56999999999999995</v>
      </c>
      <c r="J29" s="25">
        <f>IF([1]Total.pull!I22/1000&gt;10,ROUND([1]Total.pull!I22/1000,0),ROUND([1]Total.pull!I22/1000,2))</f>
        <v>0.59</v>
      </c>
      <c r="K29" s="25">
        <f>IF([1]Total.pull!J22/1000&gt;10,ROUND([1]Total.pull!J22/1000,0),ROUND([1]Total.pull!J22/1000,2))</f>
        <v>0.61</v>
      </c>
      <c r="L29" s="25">
        <f>IF([1]Total.pull!K22/1000&gt;10,ROUND([1]Total.pull!K22/1000,0),ROUND([1]Total.pull!K22/1000,2))</f>
        <v>0.62</v>
      </c>
      <c r="M29" s="4">
        <f t="shared" si="2"/>
        <v>0</v>
      </c>
      <c r="N29" s="65">
        <f t="shared" si="0"/>
        <v>0.54999999999999993</v>
      </c>
      <c r="W29" s="125">
        <f t="shared" si="1"/>
        <v>33.734999999999999</v>
      </c>
    </row>
    <row r="30" spans="1:25" x14ac:dyDescent="0.25">
      <c r="A30" s="24" t="s">
        <v>19</v>
      </c>
      <c r="B30" s="24" t="s">
        <v>24</v>
      </c>
      <c r="C30" s="25">
        <f>'Historic emissions'!Q9</f>
        <v>0.34</v>
      </c>
      <c r="D30" s="25">
        <f>IF([1]Total.pull!C25/1000&gt;10,ROUND([1]Total.pull!C25/1000,0),ROUND([1]Total.pull!C25/1000,2))</f>
        <v>0.53</v>
      </c>
      <c r="E30" s="25">
        <f>IF([1]Total.pull!D25/1000&gt;10,ROUND([1]Total.pull!D25/1000,0),ROUND([1]Total.pull!D25/1000,2))</f>
        <v>0.48</v>
      </c>
      <c r="F30" s="25">
        <f>IF([1]Total.pull!E25/1000&gt;10,ROUND([1]Total.pull!E25/1000,0),ROUND([1]Total.pull!E25/1000,2))</f>
        <v>0.52</v>
      </c>
      <c r="G30" s="25">
        <f>IF([1]Total.pull!F25/1000&gt;10,ROUND([1]Total.pull!F25/1000,0),ROUND([1]Total.pull!F25/1000,2))</f>
        <v>0.56000000000000005</v>
      </c>
      <c r="H30" s="25">
        <f>IF([1]Total.pull!G25/1000&gt;10,ROUND([1]Total.pull!G25/1000,0),ROUND([1]Total.pull!G25/1000,2))</f>
        <v>0.6</v>
      </c>
      <c r="I30" s="25">
        <f>IF([1]Total.pull!H25/1000&gt;10,ROUND([1]Total.pull!H25/1000,0),ROUND([1]Total.pull!H25/1000,2))</f>
        <v>0.63</v>
      </c>
      <c r="J30" s="25">
        <f>IF([1]Total.pull!I25/1000&gt;10,ROUND([1]Total.pull!I25/1000,0),ROUND([1]Total.pull!I25/1000,2))</f>
        <v>0.66</v>
      </c>
      <c r="K30" s="25">
        <f>IF([1]Total.pull!J25/1000&gt;10,ROUND([1]Total.pull!J25/1000,0),ROUND([1]Total.pull!J25/1000,2))</f>
        <v>0.7</v>
      </c>
      <c r="L30" s="25">
        <f>IF([1]Total.pull!K25/1000&gt;10,ROUND([1]Total.pull!K25/1000,0),ROUND([1]Total.pull!K25/1000,2))</f>
        <v>0.74</v>
      </c>
      <c r="M30" s="4">
        <f t="shared" si="2"/>
        <v>0</v>
      </c>
      <c r="N30" s="65">
        <f t="shared" si="0"/>
        <v>1.1764705882352939</v>
      </c>
      <c r="W30" s="125">
        <f t="shared" si="1"/>
        <v>39.195</v>
      </c>
    </row>
    <row r="31" spans="1:25" x14ac:dyDescent="0.25">
      <c r="A31" s="24" t="s">
        <v>20</v>
      </c>
      <c r="B31" s="24" t="s">
        <v>24</v>
      </c>
      <c r="C31" s="25">
        <f>'Historic emissions'!Q10</f>
        <v>5.92</v>
      </c>
      <c r="D31" s="25">
        <f>IF([1]Total.pull!C28/1000&gt;10,ROUND([1]Total.pull!C28/1000,0),ROUND([1]Total.pull!C28/1000,2))</f>
        <v>5.39</v>
      </c>
      <c r="E31" s="25">
        <f>IF([1]Total.pull!D28/1000&gt;10,ROUND([1]Total.pull!D28/1000,0),ROUND([1]Total.pull!D28/1000,2))</f>
        <v>5.62</v>
      </c>
      <c r="F31" s="25">
        <f>IF([1]Total.pull!E28/1000&gt;10,ROUND([1]Total.pull!E28/1000,0),ROUND([1]Total.pull!E28/1000,2))</f>
        <v>5.85</v>
      </c>
      <c r="G31" s="25">
        <f>IF([1]Total.pull!F28/1000&gt;10,ROUND([1]Total.pull!F28/1000,0),ROUND([1]Total.pull!F28/1000,2))</f>
        <v>5.81</v>
      </c>
      <c r="H31" s="25">
        <f>IF([1]Total.pull!G28/1000&gt;10,ROUND([1]Total.pull!G28/1000,0),ROUND([1]Total.pull!G28/1000,2))</f>
        <v>5.72</v>
      </c>
      <c r="I31" s="25">
        <f>IF([1]Total.pull!H28/1000&gt;10,ROUND([1]Total.pull!H28/1000,0),ROUND([1]Total.pull!H28/1000,2))</f>
        <v>5.79</v>
      </c>
      <c r="J31" s="25">
        <f>IF([1]Total.pull!I28/1000&gt;10,ROUND([1]Total.pull!I28/1000,0),ROUND([1]Total.pull!I28/1000,2))</f>
        <v>5.87</v>
      </c>
      <c r="K31" s="25">
        <f>IF([1]Total.pull!J28/1000&gt;10,ROUND([1]Total.pull!J28/1000,0),ROUND([1]Total.pull!J28/1000,2))</f>
        <v>5.96</v>
      </c>
      <c r="L31" s="25">
        <f>IF([1]Total.pull!K28/1000&gt;10,ROUND([1]Total.pull!K28/1000,0),ROUND([1]Total.pull!K28/1000,2))</f>
        <v>6.07</v>
      </c>
      <c r="M31" s="4">
        <f t="shared" si="2"/>
        <v>0</v>
      </c>
      <c r="N31" s="65">
        <f t="shared" si="0"/>
        <v>2.5337837837837898E-2</v>
      </c>
      <c r="W31" s="125">
        <f t="shared" si="1"/>
        <v>341.83500000000004</v>
      </c>
    </row>
    <row r="32" spans="1:25" x14ac:dyDescent="0.25">
      <c r="A32" s="72" t="s">
        <v>21</v>
      </c>
      <c r="B32" s="72" t="s">
        <v>24</v>
      </c>
      <c r="C32" s="73">
        <f>'Historic emissions'!Q11</f>
        <v>4.26</v>
      </c>
      <c r="D32" s="73">
        <f>IF([1]Total.pull!C31/1000&gt;10,ROUND([1]Total.pull!C31/1000,0),ROUND([1]Total.pull!C31/1000,2))</f>
        <v>4.03</v>
      </c>
      <c r="E32" s="73">
        <f>IF([1]Total.pull!D31/1000&gt;10,ROUND([1]Total.pull!D31/1000,0),ROUND([1]Total.pull!D31/1000,2))</f>
        <v>3.89</v>
      </c>
      <c r="F32" s="73">
        <f>IF([1]Total.pull!E31/1000&gt;10,ROUND([1]Total.pull!E31/1000,0),ROUND([1]Total.pull!E31/1000,2))</f>
        <v>3.8</v>
      </c>
      <c r="G32" s="73">
        <f>IF([1]Total.pull!F31/1000&gt;10,ROUND([1]Total.pull!F31/1000,0),ROUND([1]Total.pull!F31/1000,2))</f>
        <v>3.77</v>
      </c>
      <c r="H32" s="73">
        <f>IF([1]Total.pull!G31/1000&gt;10,ROUND([1]Total.pull!G31/1000,0),ROUND([1]Total.pull!G31/1000,2))</f>
        <v>3.73</v>
      </c>
      <c r="I32" s="73">
        <f>IF([1]Total.pull!H31/1000&gt;10,ROUND([1]Total.pull!H31/1000,0),ROUND([1]Total.pull!H31/1000,2))</f>
        <v>3.69</v>
      </c>
      <c r="J32" s="73">
        <f>IF([1]Total.pull!I31/1000&gt;10,ROUND([1]Total.pull!I31/1000,0),ROUND([1]Total.pull!I31/1000,2))</f>
        <v>3.69</v>
      </c>
      <c r="K32" s="73">
        <f>IF([1]Total.pull!J31/1000&gt;10,ROUND([1]Total.pull!J31/1000,0),ROUND([1]Total.pull!J31/1000,2))</f>
        <v>3.68</v>
      </c>
      <c r="L32" s="73">
        <f>IF([1]Total.pull!K31/1000&gt;10,ROUND([1]Total.pull!K31/1000,0),ROUND([1]Total.pull!K31/1000,2))</f>
        <v>3.64</v>
      </c>
      <c r="M32" s="67">
        <f t="shared" si="2"/>
        <v>0</v>
      </c>
      <c r="N32" s="68">
        <f>(L32-C32)/C32</f>
        <v>-0.14553990610328632</v>
      </c>
      <c r="W32" s="125">
        <f t="shared" si="1"/>
        <v>220.54500000000002</v>
      </c>
    </row>
    <row r="33" spans="1:22" x14ac:dyDescent="0.25">
      <c r="A33"/>
      <c r="D33" s="11"/>
      <c r="E33" s="11"/>
      <c r="F33" s="11"/>
      <c r="G33" s="11"/>
      <c r="H33" s="11"/>
      <c r="I33" s="11"/>
      <c r="J33" s="11"/>
      <c r="K33" s="11"/>
      <c r="L33" s="11"/>
    </row>
    <row r="34" spans="1:22" x14ac:dyDescent="0.25">
      <c r="A34" s="24" t="s">
        <v>12</v>
      </c>
      <c r="B34" s="24" t="s">
        <v>22</v>
      </c>
      <c r="C34" s="10">
        <f>C3/$D$3</f>
        <v>0.82352941176470584</v>
      </c>
      <c r="D34" s="10">
        <f t="shared" ref="D34:K34" si="3">D3/$D$3</f>
        <v>1</v>
      </c>
      <c r="E34" s="10">
        <f t="shared" si="3"/>
        <v>1.0294117647058822</v>
      </c>
      <c r="F34" s="10">
        <f t="shared" si="3"/>
        <v>1.0294117647058822</v>
      </c>
      <c r="G34" s="10">
        <f t="shared" si="3"/>
        <v>0.94117647058823528</v>
      </c>
      <c r="H34" s="10">
        <f t="shared" si="3"/>
        <v>0.82352941176470584</v>
      </c>
      <c r="I34" s="10">
        <f t="shared" si="3"/>
        <v>0.67647058823529416</v>
      </c>
      <c r="J34" s="10">
        <f t="shared" si="3"/>
        <v>0.58823529411764708</v>
      </c>
      <c r="K34" s="10">
        <f t="shared" si="3"/>
        <v>0.5</v>
      </c>
      <c r="L34" s="10">
        <f>L3/$D$3</f>
        <v>0.44117647058823528</v>
      </c>
      <c r="N34" s="128">
        <f>L34-1</f>
        <v>-0.55882352941176472</v>
      </c>
    </row>
    <row r="35" spans="1:22" x14ac:dyDescent="0.25">
      <c r="A35" s="24" t="s">
        <v>12</v>
      </c>
      <c r="B35" s="24" t="s">
        <v>23</v>
      </c>
      <c r="C35" s="10">
        <f>C13/$D$13</f>
        <v>0.82352941176470584</v>
      </c>
      <c r="D35" s="10">
        <f t="shared" ref="D35:L35" si="4">D13/$D$13</f>
        <v>1</v>
      </c>
      <c r="E35" s="10">
        <f t="shared" si="4"/>
        <v>1.0588235294117647</v>
      </c>
      <c r="F35" s="10">
        <f t="shared" si="4"/>
        <v>1.1176470588235294</v>
      </c>
      <c r="G35" s="10">
        <f t="shared" si="4"/>
        <v>1.1470588235294117</v>
      </c>
      <c r="H35" s="10">
        <f t="shared" si="4"/>
        <v>1.1470588235294117</v>
      </c>
      <c r="I35" s="10">
        <f t="shared" si="4"/>
        <v>1.1764705882352942</v>
      </c>
      <c r="J35" s="10">
        <f t="shared" si="4"/>
        <v>1.2058823529411764</v>
      </c>
      <c r="K35" s="10">
        <f t="shared" si="4"/>
        <v>1.2058823529411764</v>
      </c>
      <c r="L35" s="10">
        <f t="shared" si="4"/>
        <v>1.2058823529411764</v>
      </c>
      <c r="N35" s="128">
        <f t="shared" ref="N35:N36" si="5">L35-1</f>
        <v>0.20588235294117641</v>
      </c>
      <c r="R35">
        <f>450+0.5*(V13-V3)</f>
        <v>580</v>
      </c>
    </row>
    <row r="36" spans="1:22" x14ac:dyDescent="0.25">
      <c r="A36" s="24" t="s">
        <v>12</v>
      </c>
      <c r="B36" s="24" t="s">
        <v>24</v>
      </c>
      <c r="C36" s="10">
        <f>C23/$D$23</f>
        <v>0.82352941176470584</v>
      </c>
      <c r="D36" s="10">
        <f t="shared" ref="D36:L36" si="6">D23/$D$23</f>
        <v>1</v>
      </c>
      <c r="E36" s="10">
        <f t="shared" si="6"/>
        <v>1.0588235294117647</v>
      </c>
      <c r="F36" s="10">
        <f t="shared" si="6"/>
        <v>1.1764705882352942</v>
      </c>
      <c r="G36" s="10">
        <f t="shared" si="6"/>
        <v>1.2647058823529411</v>
      </c>
      <c r="H36" s="10">
        <f t="shared" si="6"/>
        <v>1.3235294117647058</v>
      </c>
      <c r="I36" s="10">
        <f t="shared" si="6"/>
        <v>1.411764705882353</v>
      </c>
      <c r="J36" s="10">
        <f t="shared" si="6"/>
        <v>1.4705882352941178</v>
      </c>
      <c r="K36" s="10">
        <f t="shared" si="6"/>
        <v>1.5294117647058822</v>
      </c>
      <c r="L36" s="10">
        <f t="shared" si="6"/>
        <v>1.6176470588235294</v>
      </c>
      <c r="M36" s="10"/>
      <c r="N36" s="128">
        <f t="shared" si="5"/>
        <v>0.61764705882352944</v>
      </c>
    </row>
    <row r="37" spans="1:22" x14ac:dyDescent="0.25">
      <c r="A37"/>
      <c r="D37" s="11"/>
      <c r="E37" s="11"/>
      <c r="F37" s="11"/>
      <c r="G37" s="11"/>
      <c r="H37" s="11"/>
      <c r="I37" s="11"/>
      <c r="J37" s="11"/>
      <c r="K37" s="11"/>
      <c r="L37" s="11"/>
      <c r="U37" t="s">
        <v>107</v>
      </c>
    </row>
    <row r="38" spans="1:22" x14ac:dyDescent="0.25">
      <c r="A38"/>
      <c r="D38" s="11"/>
      <c r="E38" s="11"/>
      <c r="F38" s="11"/>
      <c r="G38" s="11"/>
      <c r="H38" s="11"/>
      <c r="I38" s="11"/>
      <c r="J38" s="11"/>
      <c r="K38" s="11"/>
      <c r="L38" s="11"/>
      <c r="U38" t="str">
        <f>Tabelle1!B26</f>
        <v>Grad</v>
      </c>
      <c r="V38" t="str">
        <f>Tabelle1!C26</f>
        <v>ppm</v>
      </c>
    </row>
    <row r="39" spans="1:22" x14ac:dyDescent="0.25">
      <c r="A39"/>
      <c r="C39" s="9">
        <v>24.521000000000001</v>
      </c>
      <c r="D39" s="11"/>
      <c r="E39" s="11"/>
      <c r="F39" s="11"/>
      <c r="G39" s="11"/>
      <c r="H39" s="11"/>
      <c r="I39" s="11"/>
      <c r="J39" s="11"/>
      <c r="K39" s="11"/>
      <c r="L39" s="14">
        <f>L3*C40</f>
        <v>13.13625</v>
      </c>
      <c r="U39">
        <f>Tabelle1!B27</f>
        <v>2</v>
      </c>
      <c r="V39">
        <f>Tabelle1!C27</f>
        <v>450</v>
      </c>
    </row>
    <row r="40" spans="1:22" x14ac:dyDescent="0.25">
      <c r="A40"/>
      <c r="C40" s="9">
        <f>C39/C23</f>
        <v>0.87575000000000003</v>
      </c>
      <c r="D40" s="11"/>
      <c r="E40" s="11"/>
      <c r="F40" s="11"/>
      <c r="G40" s="11"/>
      <c r="H40" s="11"/>
      <c r="I40" s="11"/>
      <c r="J40" s="11"/>
      <c r="K40" s="11"/>
      <c r="L40" s="14">
        <f>L13*C40</f>
        <v>35.905749999999998</v>
      </c>
      <c r="U40">
        <f>Tabelle1!B28</f>
        <v>3</v>
      </c>
      <c r="V40">
        <f>Tabelle1!C28</f>
        <v>560</v>
      </c>
    </row>
    <row r="41" spans="1:22" x14ac:dyDescent="0.25">
      <c r="A41"/>
      <c r="D41" s="11"/>
      <c r="E41" s="11"/>
      <c r="F41" s="11"/>
      <c r="G41" s="11"/>
      <c r="H41" s="11"/>
      <c r="I41" s="11"/>
      <c r="J41" s="11"/>
      <c r="K41" s="11"/>
      <c r="L41" s="14">
        <f>L23*C40</f>
        <v>48.166250000000005</v>
      </c>
      <c r="U41">
        <f>Tabelle1!B29</f>
        <v>4</v>
      </c>
      <c r="V41">
        <f>Tabelle1!C29</f>
        <v>710</v>
      </c>
    </row>
    <row r="42" spans="1:22" x14ac:dyDescent="0.25">
      <c r="A42"/>
      <c r="D42" s="11"/>
      <c r="E42" s="11"/>
      <c r="F42" s="11"/>
      <c r="G42" s="11"/>
      <c r="H42" s="11"/>
      <c r="I42" s="11"/>
      <c r="J42" s="11"/>
      <c r="K42" s="11"/>
      <c r="L42" s="11"/>
      <c r="U42">
        <f>Tabelle1!B30</f>
        <v>5</v>
      </c>
      <c r="V42">
        <f>Tabelle1!C30</f>
        <v>900</v>
      </c>
    </row>
    <row r="43" spans="1:22" x14ac:dyDescent="0.25">
      <c r="A43"/>
      <c r="D43" s="11"/>
      <c r="E43" s="11"/>
      <c r="F43" s="11"/>
      <c r="G43" s="11"/>
      <c r="H43" s="11"/>
      <c r="I43" s="11"/>
      <c r="J43" s="11"/>
      <c r="K43" s="11"/>
      <c r="L43" s="11"/>
      <c r="U43">
        <f>Tabelle1!B31</f>
        <v>6</v>
      </c>
      <c r="V43">
        <f>Tabelle1!C31</f>
        <v>1100</v>
      </c>
    </row>
    <row r="44" spans="1:22" x14ac:dyDescent="0.25">
      <c r="A44"/>
      <c r="D44" s="11"/>
      <c r="E44" s="11"/>
      <c r="F44" s="11"/>
      <c r="G44" s="11"/>
      <c r="H44" s="11"/>
      <c r="I44" s="11"/>
      <c r="J44" s="11"/>
      <c r="K44" s="11"/>
      <c r="L44" s="11"/>
    </row>
    <row r="45" spans="1:22" x14ac:dyDescent="0.25">
      <c r="A45"/>
      <c r="D45" s="11"/>
      <c r="E45" s="11"/>
      <c r="F45" s="11"/>
      <c r="G45" s="11"/>
      <c r="H45" s="11"/>
      <c r="I45" s="11"/>
      <c r="J45" s="11"/>
      <c r="K45" s="11"/>
      <c r="L45" s="11"/>
    </row>
    <row r="46" spans="1:22" x14ac:dyDescent="0.25">
      <c r="A46"/>
      <c r="D46" s="11"/>
      <c r="E46" s="11"/>
      <c r="F46" s="11"/>
      <c r="G46" s="11"/>
      <c r="H46" s="11"/>
      <c r="I46" s="11"/>
      <c r="J46" s="11"/>
      <c r="K46" s="11"/>
      <c r="L46" s="11"/>
    </row>
    <row r="47" spans="1:22" x14ac:dyDescent="0.25">
      <c r="A47"/>
      <c r="D47" s="11"/>
      <c r="E47" s="11"/>
      <c r="F47" s="11"/>
      <c r="G47" s="11"/>
      <c r="H47" s="11"/>
      <c r="I47" s="11"/>
      <c r="J47" s="11"/>
      <c r="K47" s="11"/>
      <c r="L47" s="11"/>
    </row>
    <row r="48" spans="1:22" x14ac:dyDescent="0.25">
      <c r="A48"/>
      <c r="D48" s="11"/>
      <c r="E48" s="11"/>
      <c r="F48" s="11"/>
      <c r="G48" s="11"/>
      <c r="H48" s="11"/>
      <c r="I48" s="11"/>
      <c r="J48" s="11"/>
      <c r="K48" s="11"/>
      <c r="L48" s="11"/>
    </row>
    <row r="49" spans="1:12" x14ac:dyDescent="0.25">
      <c r="A49"/>
      <c r="D49" s="11"/>
      <c r="E49" s="11"/>
      <c r="F49" s="11"/>
      <c r="G49" s="11"/>
      <c r="H49" s="11"/>
      <c r="I49" s="11"/>
      <c r="J49" s="11"/>
      <c r="K49" s="11"/>
      <c r="L49" s="11"/>
    </row>
    <row r="50" spans="1:12" x14ac:dyDescent="0.25">
      <c r="A50"/>
      <c r="D50" s="11"/>
      <c r="E50" s="11"/>
      <c r="F50" s="11"/>
      <c r="G50" s="11"/>
      <c r="H50" s="11"/>
      <c r="I50" s="11"/>
      <c r="J50" s="11"/>
      <c r="K50" s="11"/>
      <c r="L50" s="11"/>
    </row>
    <row r="51" spans="1:12" x14ac:dyDescent="0.25">
      <c r="A51"/>
      <c r="D51" s="11"/>
      <c r="E51" s="11"/>
      <c r="F51" s="11"/>
      <c r="G51" s="11"/>
      <c r="H51" s="11"/>
      <c r="I51" s="11"/>
      <c r="J51" s="11"/>
      <c r="K51" s="11"/>
      <c r="L51" s="11"/>
    </row>
    <row r="52" spans="1:12" x14ac:dyDescent="0.25">
      <c r="A52"/>
      <c r="D52" s="11"/>
      <c r="E52" s="11"/>
      <c r="F52" s="11"/>
      <c r="G52" s="11"/>
      <c r="H52" s="11"/>
      <c r="I52" s="11"/>
      <c r="J52" s="11"/>
      <c r="K52" s="11"/>
      <c r="L52" s="11"/>
    </row>
    <row r="53" spans="1:12" x14ac:dyDescent="0.25">
      <c r="A53"/>
      <c r="D53" s="11"/>
      <c r="E53" s="11"/>
      <c r="F53" s="11"/>
      <c r="G53" s="11"/>
      <c r="H53" s="11"/>
      <c r="I53" s="11"/>
      <c r="J53" s="11"/>
      <c r="K53" s="11"/>
      <c r="L53" s="11"/>
    </row>
    <row r="54" spans="1:12" x14ac:dyDescent="0.25">
      <c r="A54"/>
      <c r="D54" s="11"/>
      <c r="E54" s="11"/>
      <c r="F54" s="11"/>
      <c r="G54" s="11"/>
      <c r="H54" s="11"/>
      <c r="I54" s="11"/>
      <c r="J54" s="11"/>
      <c r="K54" s="11"/>
      <c r="L54" s="11"/>
    </row>
    <row r="55" spans="1:12" x14ac:dyDescent="0.25">
      <c r="A55"/>
      <c r="D55" s="11"/>
      <c r="E55" s="11"/>
      <c r="F55" s="11"/>
      <c r="G55" s="11"/>
      <c r="H55" s="11"/>
      <c r="I55" s="11"/>
      <c r="J55" s="11"/>
      <c r="K55" s="11"/>
      <c r="L55" s="11"/>
    </row>
    <row r="56" spans="1:12" x14ac:dyDescent="0.25">
      <c r="A56"/>
      <c r="D56" s="11"/>
      <c r="E56" s="11"/>
      <c r="F56" s="11"/>
      <c r="G56" s="11"/>
      <c r="H56" s="11"/>
      <c r="I56" s="11"/>
      <c r="J56" s="11"/>
      <c r="K56" s="11"/>
      <c r="L56" s="11"/>
    </row>
    <row r="57" spans="1:12" x14ac:dyDescent="0.25">
      <c r="A57"/>
      <c r="D57" s="11"/>
      <c r="E57" s="11"/>
      <c r="F57" s="11"/>
      <c r="G57" s="11"/>
      <c r="H57" s="11"/>
      <c r="I57" s="11"/>
      <c r="J57" s="11"/>
      <c r="K57" s="11"/>
      <c r="L57" s="11"/>
    </row>
    <row r="58" spans="1:12" x14ac:dyDescent="0.25">
      <c r="A58"/>
      <c r="D58" s="11"/>
      <c r="E58" s="11"/>
      <c r="F58" s="11"/>
      <c r="G58" s="11"/>
      <c r="H58" s="11"/>
      <c r="I58" s="11"/>
      <c r="J58" s="11"/>
      <c r="K58" s="11"/>
      <c r="L58" s="11"/>
    </row>
    <row r="59" spans="1:12" x14ac:dyDescent="0.25">
      <c r="A59"/>
      <c r="D59" s="11"/>
      <c r="E59" s="11"/>
      <c r="F59" s="11"/>
      <c r="G59" s="11"/>
      <c r="H59" s="11"/>
      <c r="I59" s="11"/>
      <c r="J59" s="11"/>
      <c r="K59" s="11"/>
      <c r="L59" s="11"/>
    </row>
    <row r="60" spans="1:12" x14ac:dyDescent="0.25">
      <c r="A60"/>
      <c r="D60" s="11"/>
      <c r="E60" s="11"/>
      <c r="F60" s="11"/>
      <c r="G60" s="11"/>
      <c r="H60" s="11"/>
      <c r="I60" s="11"/>
      <c r="J60" s="11"/>
      <c r="K60" s="11"/>
      <c r="L60" s="11"/>
    </row>
    <row r="61" spans="1:12" x14ac:dyDescent="0.25">
      <c r="A61"/>
      <c r="D61" s="11"/>
      <c r="E61" s="11"/>
      <c r="F61" s="11"/>
      <c r="G61" s="11"/>
      <c r="H61" s="11"/>
      <c r="I61" s="11"/>
      <c r="J61" s="11"/>
      <c r="K61" s="11"/>
      <c r="L61" s="11"/>
    </row>
    <row r="62" spans="1:12" x14ac:dyDescent="0.25">
      <c r="A62"/>
      <c r="D62" s="11"/>
      <c r="E62" s="11"/>
      <c r="F62" s="11"/>
      <c r="G62" s="11"/>
      <c r="H62" s="11"/>
      <c r="I62" s="11"/>
      <c r="J62" s="11"/>
      <c r="K62" s="11"/>
      <c r="L62" s="11"/>
    </row>
    <row r="63" spans="1:12" x14ac:dyDescent="0.25">
      <c r="A63"/>
      <c r="D63" s="11"/>
      <c r="E63" s="11"/>
      <c r="F63" s="11"/>
      <c r="G63" s="11"/>
      <c r="H63" s="11"/>
      <c r="I63" s="11"/>
      <c r="J63" s="11"/>
      <c r="K63" s="11"/>
      <c r="L63" s="11"/>
    </row>
    <row r="64" spans="1:12" x14ac:dyDescent="0.25">
      <c r="A64"/>
      <c r="D64" s="11"/>
      <c r="E64" s="11"/>
      <c r="F64" s="11"/>
      <c r="G64" s="11"/>
      <c r="H64" s="11"/>
      <c r="I64" s="11"/>
      <c r="J64" s="11"/>
      <c r="K64" s="11"/>
      <c r="L64" s="11"/>
    </row>
    <row r="65" spans="1:12" x14ac:dyDescent="0.25">
      <c r="A65"/>
      <c r="D65" s="11"/>
      <c r="E65" s="11"/>
      <c r="F65" s="11"/>
      <c r="G65" s="11"/>
      <c r="H65" s="11"/>
      <c r="I65" s="11"/>
      <c r="J65" s="11"/>
      <c r="K65" s="11"/>
      <c r="L65" s="11"/>
    </row>
    <row r="66" spans="1:12" x14ac:dyDescent="0.25">
      <c r="D66" s="11"/>
      <c r="E66" s="11"/>
      <c r="F66" s="11"/>
      <c r="G66" s="11"/>
      <c r="H66" s="11"/>
      <c r="I66" s="11"/>
      <c r="J66" s="11"/>
      <c r="K66" s="11"/>
      <c r="L66" s="11"/>
    </row>
    <row r="67" spans="1:12" x14ac:dyDescent="0.25">
      <c r="D67" s="11"/>
      <c r="E67" s="11"/>
      <c r="F67" s="11"/>
      <c r="G67" s="11"/>
      <c r="H67" s="11"/>
      <c r="I67" s="11"/>
      <c r="J67" s="11"/>
      <c r="K67" s="11"/>
      <c r="L67" s="11"/>
    </row>
    <row r="68" spans="1:12" x14ac:dyDescent="0.25">
      <c r="D68" s="11"/>
      <c r="E68" s="11"/>
      <c r="F68" s="11"/>
      <c r="G68" s="11"/>
      <c r="H68" s="11"/>
      <c r="I68" s="11"/>
      <c r="J68" s="11"/>
      <c r="K68" s="11"/>
      <c r="L68" s="11"/>
    </row>
    <row r="69" spans="1:12" x14ac:dyDescent="0.25">
      <c r="D69" s="11"/>
      <c r="E69" s="11"/>
      <c r="F69" s="11"/>
      <c r="G69" s="11"/>
      <c r="H69" s="11"/>
      <c r="I69" s="11"/>
      <c r="J69" s="11"/>
      <c r="K69" s="11"/>
      <c r="L69" s="11"/>
    </row>
    <row r="70" spans="1:12" x14ac:dyDescent="0.25">
      <c r="D70" s="11"/>
      <c r="E70" s="11"/>
      <c r="F70" s="11"/>
      <c r="G70" s="11"/>
      <c r="H70" s="11"/>
      <c r="I70" s="11"/>
      <c r="J70" s="11"/>
      <c r="K70" s="11"/>
      <c r="L70" s="11"/>
    </row>
    <row r="71" spans="1:12" x14ac:dyDescent="0.25">
      <c r="D71" s="11"/>
      <c r="E71" s="11"/>
      <c r="F71" s="11"/>
      <c r="G71" s="11"/>
      <c r="H71" s="11"/>
      <c r="I71" s="11"/>
      <c r="J71" s="11"/>
      <c r="K71" s="11"/>
      <c r="L71" s="11"/>
    </row>
    <row r="72" spans="1:12" x14ac:dyDescent="0.25">
      <c r="D72" s="11"/>
      <c r="E72" s="11"/>
      <c r="F72" s="11"/>
      <c r="G72" s="11"/>
      <c r="H72" s="11"/>
      <c r="I72" s="11"/>
      <c r="J72" s="11"/>
      <c r="K72" s="11"/>
      <c r="L72" s="11"/>
    </row>
    <row r="73" spans="1:12" x14ac:dyDescent="0.25">
      <c r="D73" s="11"/>
      <c r="E73" s="11"/>
      <c r="F73" s="11"/>
      <c r="G73" s="11"/>
      <c r="H73" s="11"/>
      <c r="I73" s="11"/>
      <c r="J73" s="11"/>
      <c r="K73" s="11"/>
      <c r="L73" s="11"/>
    </row>
    <row r="74" spans="1:12" x14ac:dyDescent="0.25">
      <c r="D74" s="11"/>
      <c r="E74" s="11"/>
      <c r="F74" s="11"/>
      <c r="G74" s="11"/>
      <c r="H74" s="11"/>
      <c r="I74" s="11"/>
      <c r="J74" s="11"/>
      <c r="K74" s="11"/>
      <c r="L74" s="11"/>
    </row>
    <row r="75" spans="1:12" x14ac:dyDescent="0.25">
      <c r="D75" s="11"/>
      <c r="E75" s="11"/>
      <c r="F75" s="11"/>
      <c r="G75" s="11"/>
      <c r="H75" s="11"/>
      <c r="I75" s="11"/>
      <c r="J75" s="11"/>
      <c r="K75" s="11"/>
      <c r="L75" s="11"/>
    </row>
    <row r="76" spans="1:12" x14ac:dyDescent="0.25">
      <c r="D76" s="11"/>
      <c r="E76" s="11"/>
      <c r="F76" s="11"/>
      <c r="G76" s="11"/>
      <c r="H76" s="11"/>
      <c r="I76" s="11"/>
      <c r="J76" s="11"/>
      <c r="K76" s="11"/>
      <c r="L76" s="11"/>
    </row>
    <row r="77" spans="1:12" x14ac:dyDescent="0.25">
      <c r="D77" s="12"/>
      <c r="E77" s="12"/>
      <c r="F77" s="12"/>
      <c r="G77" s="12"/>
      <c r="H77" s="12"/>
      <c r="I77" s="12"/>
      <c r="J77" s="12"/>
      <c r="K77" s="12"/>
      <c r="L77" s="12"/>
    </row>
    <row r="78" spans="1:12" x14ac:dyDescent="0.25">
      <c r="D78" s="12"/>
      <c r="E78" s="12"/>
      <c r="F78" s="12"/>
      <c r="G78" s="12"/>
      <c r="H78" s="12"/>
      <c r="I78" s="12"/>
      <c r="J78" s="12"/>
      <c r="K78" s="12"/>
      <c r="L78" s="12"/>
    </row>
    <row r="79" spans="1:12" x14ac:dyDescent="0.25">
      <c r="D79" s="12"/>
      <c r="E79" s="12"/>
      <c r="F79" s="12"/>
      <c r="G79" s="12"/>
      <c r="H79" s="12"/>
      <c r="I79" s="12"/>
      <c r="J79" s="12"/>
      <c r="K79" s="12"/>
      <c r="L79" s="12"/>
    </row>
    <row r="80" spans="1:12" x14ac:dyDescent="0.25">
      <c r="D80" s="12"/>
      <c r="E80" s="12"/>
      <c r="F80" s="12"/>
      <c r="G80" s="12"/>
      <c r="H80" s="12"/>
      <c r="I80" s="12"/>
      <c r="J80" s="12"/>
      <c r="K80" s="12"/>
      <c r="L80" s="12"/>
    </row>
    <row r="81" spans="4:12" x14ac:dyDescent="0.25">
      <c r="D81" s="12"/>
      <c r="E81" s="12"/>
      <c r="F81" s="12"/>
      <c r="G81" s="12"/>
      <c r="H81" s="12"/>
      <c r="I81" s="12"/>
      <c r="J81" s="12"/>
      <c r="K81" s="12"/>
      <c r="L81" s="12"/>
    </row>
    <row r="82" spans="4:12" x14ac:dyDescent="0.25">
      <c r="D82" s="12"/>
      <c r="E82" s="12"/>
      <c r="F82" s="12"/>
      <c r="G82" s="12"/>
      <c r="H82" s="12"/>
      <c r="I82" s="12"/>
      <c r="J82" s="12"/>
      <c r="K82" s="12"/>
      <c r="L82" s="12"/>
    </row>
    <row r="83" spans="4:12" x14ac:dyDescent="0.25">
      <c r="D83" s="12"/>
      <c r="E83" s="12"/>
      <c r="F83" s="12"/>
      <c r="G83" s="12"/>
      <c r="H83" s="12"/>
      <c r="I83" s="12"/>
      <c r="J83" s="12"/>
      <c r="K83" s="12"/>
      <c r="L83" s="12"/>
    </row>
    <row r="84" spans="4:12" x14ac:dyDescent="0.25">
      <c r="D84" s="12"/>
      <c r="E84" s="12"/>
      <c r="F84" s="12"/>
      <c r="G84" s="12"/>
      <c r="H84" s="12"/>
      <c r="I84" s="12"/>
      <c r="J84" s="12"/>
      <c r="K84" s="12"/>
      <c r="L84" s="12"/>
    </row>
    <row r="85" spans="4:12" x14ac:dyDescent="0.25">
      <c r="D85" s="12"/>
      <c r="E85" s="12"/>
      <c r="F85" s="12"/>
      <c r="G85" s="12"/>
      <c r="H85" s="12"/>
      <c r="I85" s="12"/>
      <c r="J85" s="12"/>
      <c r="K85" s="12"/>
      <c r="L85" s="12"/>
    </row>
    <row r="86" spans="4:12" x14ac:dyDescent="0.25">
      <c r="D86" s="12"/>
      <c r="E86" s="12"/>
      <c r="F86" s="12"/>
      <c r="G86" s="12"/>
      <c r="H86" s="12"/>
      <c r="I86" s="12"/>
      <c r="J86" s="12"/>
      <c r="K86" s="12"/>
      <c r="L86" s="12"/>
    </row>
    <row r="87" spans="4:12" x14ac:dyDescent="0.25">
      <c r="D87" s="12"/>
      <c r="E87" s="12"/>
      <c r="F87" s="12"/>
      <c r="G87" s="12"/>
      <c r="H87" s="12"/>
      <c r="I87" s="12"/>
      <c r="J87" s="12"/>
      <c r="K87" s="12"/>
      <c r="L87" s="12"/>
    </row>
    <row r="88" spans="4:12" x14ac:dyDescent="0.25">
      <c r="D88" s="12"/>
      <c r="E88" s="12"/>
      <c r="F88" s="12"/>
      <c r="G88" s="12"/>
      <c r="H88" s="12"/>
      <c r="I88" s="12"/>
      <c r="J88" s="12"/>
      <c r="K88" s="12"/>
      <c r="L88" s="12"/>
    </row>
    <row r="89" spans="4:12" x14ac:dyDescent="0.25">
      <c r="D89" s="12"/>
      <c r="E89" s="12"/>
      <c r="F89" s="12"/>
      <c r="G89" s="12"/>
      <c r="H89" s="12"/>
      <c r="I89" s="12"/>
      <c r="J89" s="12"/>
      <c r="K89" s="12"/>
      <c r="L89" s="12"/>
    </row>
    <row r="90" spans="4:12" x14ac:dyDescent="0.25">
      <c r="D90" s="12"/>
      <c r="E90" s="12"/>
      <c r="F90" s="12"/>
      <c r="G90" s="12"/>
      <c r="H90" s="12"/>
      <c r="I90" s="12"/>
      <c r="J90" s="12"/>
      <c r="K90" s="12"/>
      <c r="L90" s="12"/>
    </row>
    <row r="91" spans="4:12" x14ac:dyDescent="0.25">
      <c r="D91" s="12"/>
      <c r="E91" s="12"/>
      <c r="F91" s="12"/>
      <c r="G91" s="12"/>
      <c r="H91" s="12"/>
      <c r="I91" s="12"/>
      <c r="J91" s="12"/>
      <c r="K91" s="12"/>
      <c r="L91" s="12"/>
    </row>
    <row r="92" spans="4:12" x14ac:dyDescent="0.25">
      <c r="D92" s="12"/>
      <c r="E92" s="12"/>
      <c r="F92" s="12"/>
      <c r="G92" s="12"/>
      <c r="H92" s="12"/>
      <c r="I92" s="12"/>
      <c r="J92" s="12"/>
      <c r="K92" s="12"/>
      <c r="L92" s="12"/>
    </row>
    <row r="93" spans="4:12" x14ac:dyDescent="0.25">
      <c r="D93" s="12"/>
      <c r="E93" s="12"/>
      <c r="F93" s="12"/>
      <c r="G93" s="12"/>
      <c r="H93" s="12"/>
      <c r="I93" s="12"/>
      <c r="J93" s="12"/>
      <c r="K93" s="12"/>
      <c r="L93" s="12"/>
    </row>
    <row r="94" spans="4:12" x14ac:dyDescent="0.25">
      <c r="D94" s="12"/>
      <c r="E94" s="12"/>
      <c r="F94" s="12"/>
      <c r="G94" s="12"/>
      <c r="H94" s="12"/>
      <c r="I94" s="12"/>
      <c r="J94" s="12"/>
      <c r="K94" s="12"/>
      <c r="L94" s="12"/>
    </row>
    <row r="95" spans="4:12" x14ac:dyDescent="0.25">
      <c r="D95" s="12"/>
      <c r="E95" s="12"/>
      <c r="F95" s="12"/>
      <c r="G95" s="12"/>
      <c r="H95" s="12"/>
      <c r="I95" s="12"/>
      <c r="J95" s="12"/>
      <c r="K95" s="12"/>
      <c r="L95" s="12"/>
    </row>
    <row r="96" spans="4:12" x14ac:dyDescent="0.25">
      <c r="D96" s="12"/>
      <c r="E96" s="12"/>
      <c r="F96" s="12"/>
      <c r="G96" s="12"/>
      <c r="H96" s="12"/>
      <c r="I96" s="12"/>
      <c r="J96" s="12"/>
      <c r="K96" s="12"/>
      <c r="L96" s="12"/>
    </row>
    <row r="97" spans="4:12" x14ac:dyDescent="0.25">
      <c r="D97" s="12"/>
      <c r="E97" s="12"/>
      <c r="F97" s="12"/>
      <c r="G97" s="12"/>
      <c r="H97" s="12"/>
      <c r="I97" s="12"/>
      <c r="J97" s="12"/>
      <c r="K97" s="12"/>
      <c r="L97" s="12"/>
    </row>
    <row r="98" spans="4:12" x14ac:dyDescent="0.25">
      <c r="D98" s="12"/>
      <c r="E98" s="12"/>
      <c r="F98" s="12"/>
      <c r="G98" s="12"/>
      <c r="H98" s="12"/>
      <c r="I98" s="12"/>
      <c r="J98" s="12"/>
      <c r="K98" s="12"/>
      <c r="L98" s="12"/>
    </row>
    <row r="99" spans="4:12" x14ac:dyDescent="0.25">
      <c r="D99" s="12"/>
      <c r="E99" s="12"/>
      <c r="F99" s="12"/>
      <c r="G99" s="12"/>
      <c r="H99" s="12"/>
      <c r="I99" s="12"/>
      <c r="J99" s="12"/>
      <c r="K99" s="12"/>
      <c r="L99" s="12"/>
    </row>
    <row r="100" spans="4:12" x14ac:dyDescent="0.25">
      <c r="D100" s="12"/>
      <c r="E100" s="12"/>
      <c r="F100" s="12"/>
      <c r="G100" s="12"/>
      <c r="H100" s="12"/>
      <c r="I100" s="12"/>
      <c r="J100" s="12"/>
      <c r="K100" s="12"/>
      <c r="L100" s="12"/>
    </row>
    <row r="101" spans="4:12" x14ac:dyDescent="0.25">
      <c r="D101" s="12"/>
      <c r="E101" s="12"/>
      <c r="F101" s="12"/>
      <c r="G101" s="12"/>
      <c r="H101" s="12"/>
      <c r="I101" s="12"/>
      <c r="J101" s="12"/>
      <c r="K101" s="12"/>
      <c r="L101" s="12"/>
    </row>
    <row r="102" spans="4:12" x14ac:dyDescent="0.25">
      <c r="D102" s="12"/>
      <c r="E102" s="12"/>
      <c r="F102" s="12"/>
      <c r="G102" s="12"/>
      <c r="H102" s="12"/>
      <c r="I102" s="12"/>
      <c r="J102" s="12"/>
      <c r="K102" s="12"/>
      <c r="L102" s="12"/>
    </row>
    <row r="103" spans="4:12" x14ac:dyDescent="0.25">
      <c r="D103" s="12"/>
      <c r="E103" s="12"/>
      <c r="F103" s="12"/>
      <c r="G103" s="12"/>
      <c r="H103" s="12"/>
      <c r="I103" s="12"/>
      <c r="J103" s="12"/>
      <c r="K103" s="12"/>
      <c r="L103" s="12"/>
    </row>
    <row r="104" spans="4:12" x14ac:dyDescent="0.25">
      <c r="D104" s="12"/>
      <c r="E104" s="12"/>
      <c r="F104" s="12"/>
      <c r="G104" s="12"/>
      <c r="H104" s="12"/>
      <c r="I104" s="12"/>
      <c r="J104" s="12"/>
      <c r="K104" s="12"/>
      <c r="L104" s="12"/>
    </row>
    <row r="105" spans="4:12" x14ac:dyDescent="0.25">
      <c r="D105" s="12"/>
      <c r="E105" s="12"/>
      <c r="F105" s="12"/>
      <c r="G105" s="12"/>
      <c r="H105" s="12"/>
      <c r="I105" s="12"/>
      <c r="J105" s="12"/>
      <c r="K105" s="12"/>
      <c r="L105" s="12"/>
    </row>
    <row r="106" spans="4:12" x14ac:dyDescent="0.25">
      <c r="D106" s="12"/>
      <c r="E106" s="12"/>
      <c r="F106" s="12"/>
      <c r="G106" s="12"/>
      <c r="H106" s="12"/>
      <c r="I106" s="12"/>
      <c r="J106" s="12"/>
      <c r="K106" s="12"/>
      <c r="L106" s="12"/>
    </row>
    <row r="107" spans="4:12" x14ac:dyDescent="0.25">
      <c r="D107" s="12"/>
      <c r="E107" s="12"/>
      <c r="F107" s="12"/>
      <c r="G107" s="12"/>
      <c r="H107" s="12"/>
      <c r="I107" s="12"/>
      <c r="J107" s="12"/>
      <c r="K107" s="12"/>
      <c r="L107" s="12"/>
    </row>
    <row r="108" spans="4:12" x14ac:dyDescent="0.25">
      <c r="D108" s="12"/>
      <c r="E108" s="12"/>
      <c r="F108" s="12"/>
      <c r="G108" s="12"/>
      <c r="H108" s="12"/>
      <c r="I108" s="12"/>
      <c r="J108" s="12"/>
      <c r="K108" s="12"/>
      <c r="L108" s="12"/>
    </row>
    <row r="109" spans="4:12" x14ac:dyDescent="0.25">
      <c r="D109" s="12"/>
      <c r="E109" s="12"/>
      <c r="F109" s="12"/>
      <c r="G109" s="12"/>
      <c r="H109" s="12"/>
      <c r="I109" s="12"/>
      <c r="J109" s="12"/>
      <c r="K109" s="12"/>
      <c r="L109" s="12"/>
    </row>
    <row r="110" spans="4:12" x14ac:dyDescent="0.25">
      <c r="D110" s="12"/>
      <c r="E110" s="12"/>
      <c r="F110" s="12"/>
      <c r="G110" s="12"/>
      <c r="H110" s="12"/>
      <c r="I110" s="12"/>
      <c r="J110" s="12"/>
      <c r="K110" s="12"/>
      <c r="L110" s="12"/>
    </row>
    <row r="111" spans="4:12" x14ac:dyDescent="0.25">
      <c r="D111" s="12"/>
      <c r="E111" s="12"/>
      <c r="F111" s="12"/>
      <c r="G111" s="12"/>
      <c r="H111" s="12"/>
      <c r="I111" s="12"/>
      <c r="J111" s="12"/>
      <c r="K111" s="12"/>
      <c r="L111" s="12"/>
    </row>
    <row r="112" spans="4:12" x14ac:dyDescent="0.25">
      <c r="D112" s="12"/>
      <c r="E112" s="12"/>
      <c r="F112" s="12"/>
      <c r="G112" s="12"/>
      <c r="H112" s="12"/>
      <c r="I112" s="12"/>
      <c r="J112" s="12"/>
      <c r="K112" s="12"/>
      <c r="L112" s="12"/>
    </row>
    <row r="113" spans="4:12" x14ac:dyDescent="0.25">
      <c r="D113" s="12"/>
      <c r="E113" s="12"/>
      <c r="F113" s="12"/>
      <c r="G113" s="12"/>
      <c r="H113" s="12"/>
      <c r="I113" s="12"/>
      <c r="J113" s="12"/>
      <c r="K113" s="12"/>
      <c r="L113" s="12"/>
    </row>
    <row r="188" spans="4:12" x14ac:dyDescent="0.25">
      <c r="D188" s="11"/>
      <c r="E188" s="12"/>
      <c r="F188" s="12"/>
      <c r="G188" s="12"/>
      <c r="H188" s="12"/>
      <c r="I188" s="12"/>
      <c r="J188" s="12"/>
      <c r="K188" s="12"/>
      <c r="L188" s="12"/>
    </row>
    <row r="189" spans="4:12" x14ac:dyDescent="0.25">
      <c r="D189" s="11"/>
      <c r="E189" s="12"/>
      <c r="F189" s="12"/>
      <c r="G189" s="12"/>
      <c r="H189" s="12"/>
      <c r="I189" s="12"/>
      <c r="J189" s="12"/>
      <c r="K189" s="12"/>
      <c r="L189" s="12"/>
    </row>
    <row r="190" spans="4:12" x14ac:dyDescent="0.25">
      <c r="D190" s="11"/>
      <c r="E190" s="12"/>
      <c r="F190" s="12"/>
      <c r="G190" s="12"/>
      <c r="H190" s="12"/>
      <c r="I190" s="12"/>
      <c r="J190" s="12"/>
      <c r="K190" s="12"/>
      <c r="L190" s="12"/>
    </row>
    <row r="191" spans="4:12" x14ac:dyDescent="0.25">
      <c r="D191" s="11"/>
      <c r="E191" s="12"/>
      <c r="F191" s="12"/>
      <c r="G191" s="12"/>
      <c r="H191" s="12"/>
      <c r="I191" s="12"/>
      <c r="J191" s="12"/>
      <c r="K191" s="12"/>
      <c r="L191" s="12"/>
    </row>
    <row r="192" spans="4:12" x14ac:dyDescent="0.25">
      <c r="D192" s="11"/>
      <c r="E192" s="12"/>
      <c r="F192" s="12"/>
      <c r="G192" s="12"/>
      <c r="H192" s="12"/>
      <c r="I192" s="12"/>
      <c r="J192" s="12"/>
      <c r="K192" s="12"/>
      <c r="L192" s="12"/>
    </row>
    <row r="193" spans="4:12" x14ac:dyDescent="0.25">
      <c r="D193" s="11"/>
      <c r="E193" s="12"/>
      <c r="F193" s="12"/>
      <c r="G193" s="12"/>
      <c r="H193" s="12"/>
      <c r="I193" s="12"/>
      <c r="J193" s="12"/>
      <c r="K193" s="12"/>
      <c r="L193" s="12"/>
    </row>
    <row r="194" spans="4:12" x14ac:dyDescent="0.25">
      <c r="D194" s="11"/>
      <c r="E194" s="12"/>
      <c r="F194" s="12"/>
      <c r="G194" s="12"/>
      <c r="H194" s="12"/>
      <c r="I194" s="12"/>
      <c r="J194" s="12"/>
      <c r="K194" s="12"/>
      <c r="L194" s="12"/>
    </row>
    <row r="195" spans="4:12" x14ac:dyDescent="0.25">
      <c r="D195" s="11"/>
      <c r="E195" s="12"/>
      <c r="F195" s="12"/>
      <c r="G195" s="12"/>
      <c r="H195" s="12"/>
      <c r="I195" s="12"/>
      <c r="J195" s="12"/>
      <c r="K195" s="12"/>
      <c r="L195" s="12"/>
    </row>
    <row r="196" spans="4:12" x14ac:dyDescent="0.25">
      <c r="D196" s="11"/>
      <c r="E196" s="12"/>
      <c r="F196" s="12"/>
      <c r="G196" s="12"/>
      <c r="H196" s="12"/>
      <c r="I196" s="12"/>
      <c r="J196" s="12"/>
      <c r="K196" s="12"/>
      <c r="L196" s="12"/>
    </row>
    <row r="197" spans="4:12" x14ac:dyDescent="0.25">
      <c r="D197" s="11"/>
      <c r="E197" s="12"/>
      <c r="F197" s="12"/>
      <c r="G197" s="12"/>
      <c r="H197" s="12"/>
      <c r="I197" s="12"/>
      <c r="J197" s="12"/>
      <c r="K197" s="12"/>
      <c r="L197" s="12"/>
    </row>
    <row r="198" spans="4:12" x14ac:dyDescent="0.25">
      <c r="D198" s="11"/>
      <c r="E198" s="12"/>
      <c r="F198" s="12"/>
      <c r="G198" s="12"/>
      <c r="H198" s="12"/>
      <c r="I198" s="12"/>
      <c r="J198" s="12"/>
      <c r="K198" s="12"/>
      <c r="L198" s="12"/>
    </row>
    <row r="199" spans="4:12" x14ac:dyDescent="0.25">
      <c r="D199" s="11"/>
      <c r="E199" s="12"/>
      <c r="F199" s="12"/>
      <c r="G199" s="12"/>
      <c r="H199" s="12"/>
      <c r="I199" s="12"/>
      <c r="J199" s="12"/>
      <c r="K199" s="12"/>
      <c r="L199" s="12"/>
    </row>
    <row r="200" spans="4:12" x14ac:dyDescent="0.25">
      <c r="D200" s="11"/>
      <c r="E200" s="12"/>
      <c r="F200" s="12"/>
      <c r="G200" s="12"/>
      <c r="H200" s="12"/>
      <c r="I200" s="12"/>
      <c r="J200" s="12"/>
      <c r="K200" s="12"/>
      <c r="L200" s="12"/>
    </row>
    <row r="201" spans="4:12" x14ac:dyDescent="0.25">
      <c r="D201" s="11"/>
      <c r="E201" s="12"/>
      <c r="F201" s="12"/>
      <c r="G201" s="12"/>
      <c r="H201" s="12"/>
      <c r="I201" s="12"/>
      <c r="J201" s="12"/>
      <c r="K201" s="12"/>
      <c r="L201" s="12"/>
    </row>
    <row r="202" spans="4:12" x14ac:dyDescent="0.25">
      <c r="D202" s="11"/>
      <c r="E202" s="12"/>
      <c r="F202" s="12"/>
      <c r="G202" s="12"/>
      <c r="H202" s="12"/>
      <c r="I202" s="12"/>
      <c r="J202" s="12"/>
      <c r="K202" s="12"/>
      <c r="L202" s="12"/>
    </row>
    <row r="203" spans="4:12" x14ac:dyDescent="0.25">
      <c r="D203" s="11"/>
      <c r="E203" s="12"/>
      <c r="F203" s="12"/>
      <c r="G203" s="12"/>
      <c r="H203" s="12"/>
      <c r="I203" s="12"/>
      <c r="J203" s="12"/>
      <c r="K203" s="12"/>
      <c r="L203" s="12"/>
    </row>
    <row r="204" spans="4:12" x14ac:dyDescent="0.25">
      <c r="D204" s="11"/>
      <c r="E204" s="12"/>
      <c r="F204" s="12"/>
      <c r="G204" s="12"/>
      <c r="H204" s="12"/>
      <c r="I204" s="12"/>
      <c r="J204" s="12"/>
      <c r="K204" s="12"/>
      <c r="L204" s="12"/>
    </row>
    <row r="205" spans="4:12" x14ac:dyDescent="0.25">
      <c r="D205" s="11"/>
      <c r="E205" s="12"/>
      <c r="F205" s="12"/>
      <c r="G205" s="12"/>
      <c r="H205" s="12"/>
      <c r="I205" s="12"/>
      <c r="J205" s="12"/>
      <c r="K205" s="12"/>
      <c r="L205" s="12"/>
    </row>
    <row r="206" spans="4:12" x14ac:dyDescent="0.25">
      <c r="D206" s="11"/>
      <c r="E206" s="12"/>
      <c r="F206" s="12"/>
      <c r="G206" s="12"/>
      <c r="H206" s="12"/>
      <c r="I206" s="12"/>
      <c r="J206" s="12"/>
      <c r="K206" s="12"/>
      <c r="L206" s="12"/>
    </row>
    <row r="207" spans="4:12" x14ac:dyDescent="0.25">
      <c r="D207" s="11"/>
      <c r="E207" s="12"/>
      <c r="F207" s="12"/>
      <c r="G207" s="12"/>
      <c r="H207" s="12"/>
      <c r="I207" s="12"/>
      <c r="J207" s="12"/>
      <c r="K207" s="12"/>
      <c r="L207" s="12"/>
    </row>
    <row r="208" spans="4:12" x14ac:dyDescent="0.25">
      <c r="D208" s="11"/>
      <c r="E208" s="12"/>
      <c r="F208" s="12"/>
      <c r="G208" s="12"/>
      <c r="H208" s="12"/>
      <c r="I208" s="12"/>
      <c r="J208" s="12"/>
      <c r="K208" s="12"/>
      <c r="L208" s="12"/>
    </row>
    <row r="209" spans="4:12" x14ac:dyDescent="0.25">
      <c r="D209" s="11"/>
      <c r="E209" s="12"/>
      <c r="F209" s="12"/>
      <c r="G209" s="12"/>
      <c r="H209" s="12"/>
      <c r="I209" s="12"/>
      <c r="J209" s="12"/>
      <c r="K209" s="12"/>
      <c r="L209" s="12"/>
    </row>
    <row r="210" spans="4:12" x14ac:dyDescent="0.25">
      <c r="D210" s="11"/>
      <c r="E210" s="12"/>
      <c r="F210" s="12"/>
      <c r="G210" s="12"/>
      <c r="H210" s="12"/>
      <c r="I210" s="12"/>
      <c r="J210" s="12"/>
      <c r="K210" s="12"/>
      <c r="L210" s="12"/>
    </row>
    <row r="211" spans="4:12" x14ac:dyDescent="0.25">
      <c r="D211" s="11"/>
      <c r="E211" s="12"/>
      <c r="F211" s="12"/>
      <c r="G211" s="12"/>
      <c r="H211" s="12"/>
      <c r="I211" s="12"/>
      <c r="J211" s="12"/>
      <c r="K211" s="12"/>
      <c r="L211" s="12"/>
    </row>
    <row r="212" spans="4:12" x14ac:dyDescent="0.25">
      <c r="D212" s="11"/>
      <c r="E212" s="12"/>
      <c r="F212" s="12"/>
      <c r="G212" s="12"/>
      <c r="H212" s="12"/>
      <c r="I212" s="12"/>
      <c r="J212" s="12"/>
      <c r="K212" s="12"/>
      <c r="L212" s="12"/>
    </row>
    <row r="213" spans="4:12" x14ac:dyDescent="0.25">
      <c r="D213" s="11"/>
      <c r="E213" s="12"/>
      <c r="F213" s="12"/>
      <c r="G213" s="12"/>
      <c r="H213" s="12"/>
      <c r="I213" s="12"/>
      <c r="J213" s="12"/>
      <c r="K213" s="12"/>
      <c r="L213" s="12"/>
    </row>
    <row r="214" spans="4:12" x14ac:dyDescent="0.25">
      <c r="D214" s="11"/>
      <c r="E214" s="12"/>
      <c r="F214" s="12"/>
      <c r="G214" s="12"/>
      <c r="H214" s="12"/>
      <c r="I214" s="12"/>
      <c r="J214" s="12"/>
      <c r="K214" s="12"/>
      <c r="L214" s="12"/>
    </row>
    <row r="215" spans="4:12" x14ac:dyDescent="0.25">
      <c r="D215" s="11"/>
      <c r="E215" s="12"/>
      <c r="F215" s="12"/>
      <c r="G215" s="12"/>
      <c r="H215" s="12"/>
      <c r="I215" s="12"/>
      <c r="J215" s="12"/>
      <c r="K215" s="12"/>
      <c r="L215" s="12"/>
    </row>
    <row r="216" spans="4:12" x14ac:dyDescent="0.25">
      <c r="D216" s="11"/>
      <c r="E216" s="12"/>
      <c r="F216" s="12"/>
      <c r="G216" s="12"/>
      <c r="H216" s="12"/>
      <c r="I216" s="12"/>
      <c r="J216" s="12"/>
      <c r="K216" s="12"/>
      <c r="L216" s="12"/>
    </row>
    <row r="217" spans="4:12" x14ac:dyDescent="0.25">
      <c r="D217" s="11"/>
      <c r="E217" s="12"/>
      <c r="F217" s="12"/>
      <c r="G217" s="12"/>
      <c r="H217" s="12"/>
      <c r="I217" s="12"/>
      <c r="J217" s="12"/>
      <c r="K217" s="12"/>
      <c r="L217" s="12"/>
    </row>
    <row r="218" spans="4:12" x14ac:dyDescent="0.25">
      <c r="D218" s="11"/>
      <c r="E218" s="12"/>
      <c r="F218" s="12"/>
      <c r="G218" s="12"/>
      <c r="H218" s="12"/>
      <c r="I218" s="12"/>
      <c r="J218" s="12"/>
      <c r="K218" s="12"/>
      <c r="L218" s="12"/>
    </row>
    <row r="219" spans="4:12" x14ac:dyDescent="0.25">
      <c r="D219" s="11"/>
      <c r="E219" s="12"/>
      <c r="F219" s="12"/>
      <c r="G219" s="12"/>
      <c r="H219" s="12"/>
      <c r="I219" s="12"/>
      <c r="J219" s="12"/>
      <c r="K219" s="12"/>
      <c r="L219" s="12"/>
    </row>
    <row r="220" spans="4:12" x14ac:dyDescent="0.25">
      <c r="D220" s="11"/>
      <c r="E220" s="12"/>
      <c r="F220" s="12"/>
      <c r="G220" s="12"/>
      <c r="H220" s="12"/>
      <c r="I220" s="12"/>
      <c r="J220" s="12"/>
      <c r="K220" s="12"/>
      <c r="L220" s="12"/>
    </row>
    <row r="221" spans="4:12" x14ac:dyDescent="0.25">
      <c r="D221" s="11"/>
      <c r="E221" s="12"/>
      <c r="F221" s="12"/>
      <c r="G221" s="12"/>
      <c r="H221" s="12"/>
      <c r="I221" s="12"/>
      <c r="J221" s="12"/>
      <c r="K221" s="12"/>
      <c r="L221" s="12"/>
    </row>
    <row r="222" spans="4:12" x14ac:dyDescent="0.25">
      <c r="D222" s="11"/>
      <c r="E222" s="12"/>
      <c r="F222" s="12"/>
      <c r="G222" s="12"/>
      <c r="H222" s="12"/>
      <c r="I222" s="12"/>
      <c r="J222" s="12"/>
      <c r="K222" s="12"/>
      <c r="L222" s="12"/>
    </row>
    <row r="223" spans="4:12" x14ac:dyDescent="0.25">
      <c r="D223" s="11"/>
      <c r="E223" s="12"/>
      <c r="F223" s="12"/>
      <c r="G223" s="12"/>
      <c r="H223" s="12"/>
      <c r="I223" s="12"/>
      <c r="J223" s="12"/>
      <c r="K223" s="12"/>
      <c r="L223" s="12"/>
    </row>
    <row r="224" spans="4:12" x14ac:dyDescent="0.25">
      <c r="D224" s="11"/>
      <c r="E224" s="12"/>
      <c r="F224" s="12"/>
      <c r="G224" s="12"/>
      <c r="H224" s="12"/>
      <c r="I224" s="12"/>
      <c r="J224" s="12"/>
      <c r="K224" s="12"/>
      <c r="L224" s="12"/>
    </row>
    <row r="299" spans="4:12" x14ac:dyDescent="0.25">
      <c r="D299" s="11"/>
      <c r="E299" s="12"/>
      <c r="F299" s="12"/>
      <c r="G299" s="12"/>
      <c r="H299" s="12"/>
      <c r="I299" s="12"/>
      <c r="J299" s="12"/>
      <c r="K299" s="12"/>
      <c r="L299" s="12"/>
    </row>
    <row r="300" spans="4:12" x14ac:dyDescent="0.25">
      <c r="D300" s="11"/>
      <c r="E300" s="12"/>
      <c r="F300" s="12"/>
      <c r="G300" s="12"/>
      <c r="H300" s="12"/>
      <c r="I300" s="12"/>
      <c r="J300" s="12"/>
      <c r="K300" s="12"/>
      <c r="L300" s="12"/>
    </row>
    <row r="301" spans="4:12" x14ac:dyDescent="0.25">
      <c r="D301" s="11"/>
      <c r="E301" s="12"/>
      <c r="F301" s="12"/>
      <c r="G301" s="12"/>
      <c r="H301" s="12"/>
      <c r="I301" s="12"/>
      <c r="J301" s="12"/>
      <c r="K301" s="12"/>
      <c r="L301" s="12"/>
    </row>
    <row r="302" spans="4:12" x14ac:dyDescent="0.25">
      <c r="D302" s="11"/>
      <c r="E302" s="12"/>
      <c r="F302" s="12"/>
      <c r="G302" s="12"/>
      <c r="H302" s="12"/>
      <c r="I302" s="12"/>
      <c r="J302" s="12"/>
      <c r="K302" s="12"/>
      <c r="L302" s="12"/>
    </row>
    <row r="303" spans="4:12" x14ac:dyDescent="0.25">
      <c r="D303" s="11"/>
      <c r="E303" s="12"/>
      <c r="F303" s="12"/>
      <c r="G303" s="12"/>
      <c r="H303" s="12"/>
      <c r="I303" s="12"/>
      <c r="J303" s="12"/>
      <c r="K303" s="12"/>
      <c r="L303" s="12"/>
    </row>
    <row r="304" spans="4:12" x14ac:dyDescent="0.25">
      <c r="D304" s="11"/>
      <c r="E304" s="12"/>
      <c r="F304" s="12"/>
      <c r="G304" s="12"/>
      <c r="H304" s="12"/>
      <c r="I304" s="12"/>
      <c r="J304" s="12"/>
      <c r="K304" s="12"/>
      <c r="L304" s="12"/>
    </row>
    <row r="305" spans="4:12" x14ac:dyDescent="0.25">
      <c r="D305" s="11"/>
      <c r="E305" s="12"/>
      <c r="F305" s="12"/>
      <c r="G305" s="12"/>
      <c r="H305" s="12"/>
      <c r="I305" s="12"/>
      <c r="J305" s="12"/>
      <c r="K305" s="12"/>
      <c r="L305" s="12"/>
    </row>
    <row r="306" spans="4:12" x14ac:dyDescent="0.25">
      <c r="D306" s="11"/>
      <c r="E306" s="12"/>
      <c r="F306" s="12"/>
      <c r="G306" s="12"/>
      <c r="H306" s="12"/>
      <c r="I306" s="12"/>
      <c r="J306" s="12"/>
      <c r="K306" s="12"/>
      <c r="L306" s="12"/>
    </row>
    <row r="307" spans="4:12" x14ac:dyDescent="0.25">
      <c r="D307" s="11"/>
      <c r="E307" s="12"/>
      <c r="F307" s="12"/>
      <c r="G307" s="12"/>
      <c r="H307" s="12"/>
      <c r="I307" s="12"/>
      <c r="J307" s="12"/>
      <c r="K307" s="12"/>
      <c r="L307" s="12"/>
    </row>
    <row r="308" spans="4:12" x14ac:dyDescent="0.25">
      <c r="D308" s="11"/>
      <c r="E308" s="12"/>
      <c r="F308" s="12"/>
      <c r="G308" s="12"/>
      <c r="H308" s="12"/>
      <c r="I308" s="12"/>
      <c r="J308" s="12"/>
      <c r="K308" s="12"/>
      <c r="L308" s="12"/>
    </row>
    <row r="309" spans="4:12" x14ac:dyDescent="0.25">
      <c r="D309" s="11"/>
      <c r="E309" s="12"/>
      <c r="F309" s="12"/>
      <c r="G309" s="12"/>
      <c r="H309" s="12"/>
      <c r="I309" s="12"/>
      <c r="J309" s="12"/>
      <c r="K309" s="12"/>
      <c r="L309" s="12"/>
    </row>
    <row r="310" spans="4:12" x14ac:dyDescent="0.25">
      <c r="D310" s="11"/>
      <c r="E310" s="12"/>
      <c r="F310" s="12"/>
      <c r="G310" s="12"/>
      <c r="H310" s="12"/>
      <c r="I310" s="12"/>
      <c r="J310" s="12"/>
      <c r="K310" s="12"/>
      <c r="L310" s="12"/>
    </row>
    <row r="311" spans="4:12" x14ac:dyDescent="0.25">
      <c r="D311" s="11"/>
      <c r="E311" s="12"/>
      <c r="F311" s="12"/>
      <c r="G311" s="12"/>
      <c r="H311" s="12"/>
      <c r="I311" s="12"/>
      <c r="J311" s="12"/>
      <c r="K311" s="12"/>
      <c r="L311" s="12"/>
    </row>
    <row r="312" spans="4:12" x14ac:dyDescent="0.25">
      <c r="D312" s="11"/>
      <c r="E312" s="12"/>
      <c r="F312" s="12"/>
      <c r="G312" s="12"/>
      <c r="H312" s="12"/>
      <c r="I312" s="12"/>
      <c r="J312" s="12"/>
      <c r="K312" s="12"/>
      <c r="L312" s="12"/>
    </row>
    <row r="313" spans="4:12" x14ac:dyDescent="0.25">
      <c r="D313" s="11"/>
      <c r="E313" s="12"/>
      <c r="F313" s="12"/>
      <c r="G313" s="12"/>
      <c r="H313" s="12"/>
      <c r="I313" s="12"/>
      <c r="J313" s="12"/>
      <c r="K313" s="12"/>
      <c r="L313" s="12"/>
    </row>
    <row r="314" spans="4:12" x14ac:dyDescent="0.25">
      <c r="D314" s="11"/>
      <c r="E314" s="12"/>
      <c r="F314" s="12"/>
      <c r="G314" s="12"/>
      <c r="H314" s="12"/>
      <c r="I314" s="12"/>
      <c r="J314" s="12"/>
      <c r="K314" s="12"/>
      <c r="L314" s="12"/>
    </row>
    <row r="315" spans="4:12" x14ac:dyDescent="0.25">
      <c r="D315" s="11"/>
      <c r="E315" s="12"/>
      <c r="F315" s="12"/>
      <c r="G315" s="12"/>
      <c r="H315" s="12"/>
      <c r="I315" s="12"/>
      <c r="J315" s="12"/>
      <c r="K315" s="12"/>
      <c r="L315" s="12"/>
    </row>
    <row r="316" spans="4:12" x14ac:dyDescent="0.25">
      <c r="D316" s="11"/>
      <c r="E316" s="12"/>
      <c r="F316" s="12"/>
      <c r="G316" s="12"/>
      <c r="H316" s="12"/>
      <c r="I316" s="12"/>
      <c r="J316" s="12"/>
      <c r="K316" s="12"/>
      <c r="L316" s="12"/>
    </row>
    <row r="317" spans="4:12" x14ac:dyDescent="0.25">
      <c r="D317" s="11"/>
      <c r="E317" s="12"/>
      <c r="F317" s="12"/>
      <c r="G317" s="12"/>
      <c r="H317" s="12"/>
      <c r="I317" s="12"/>
      <c r="J317" s="12"/>
      <c r="K317" s="12"/>
      <c r="L317" s="12"/>
    </row>
    <row r="318" spans="4:12" x14ac:dyDescent="0.25">
      <c r="D318" s="11"/>
      <c r="E318" s="12"/>
      <c r="F318" s="12"/>
      <c r="G318" s="12"/>
      <c r="H318" s="12"/>
      <c r="I318" s="12"/>
      <c r="J318" s="12"/>
      <c r="K318" s="12"/>
      <c r="L318" s="12"/>
    </row>
    <row r="319" spans="4:12" x14ac:dyDescent="0.25">
      <c r="D319" s="11"/>
      <c r="E319" s="12"/>
      <c r="F319" s="12"/>
      <c r="G319" s="12"/>
      <c r="H319" s="12"/>
      <c r="I319" s="12"/>
      <c r="J319" s="12"/>
      <c r="K319" s="12"/>
      <c r="L319" s="12"/>
    </row>
    <row r="320" spans="4:12" x14ac:dyDescent="0.25">
      <c r="D320" s="11"/>
      <c r="E320" s="12"/>
      <c r="F320" s="12"/>
      <c r="G320" s="12"/>
      <c r="H320" s="12"/>
      <c r="I320" s="12"/>
      <c r="J320" s="12"/>
      <c r="K320" s="12"/>
      <c r="L320" s="12"/>
    </row>
    <row r="321" spans="4:12" x14ac:dyDescent="0.25">
      <c r="D321" s="11"/>
      <c r="E321" s="12"/>
      <c r="F321" s="12"/>
      <c r="G321" s="12"/>
      <c r="H321" s="12"/>
      <c r="I321" s="12"/>
      <c r="J321" s="12"/>
      <c r="K321" s="12"/>
      <c r="L321" s="12"/>
    </row>
    <row r="322" spans="4:12" x14ac:dyDescent="0.25">
      <c r="D322" s="11"/>
      <c r="E322" s="12"/>
      <c r="F322" s="12"/>
      <c r="G322" s="12"/>
      <c r="H322" s="12"/>
      <c r="I322" s="12"/>
      <c r="J322" s="12"/>
      <c r="K322" s="12"/>
      <c r="L322" s="12"/>
    </row>
    <row r="323" spans="4:12" x14ac:dyDescent="0.25">
      <c r="D323" s="11"/>
      <c r="E323" s="12"/>
      <c r="F323" s="12"/>
      <c r="G323" s="12"/>
      <c r="H323" s="12"/>
      <c r="I323" s="12"/>
      <c r="J323" s="12"/>
      <c r="K323" s="12"/>
      <c r="L323" s="12"/>
    </row>
    <row r="324" spans="4:12" x14ac:dyDescent="0.25">
      <c r="D324" s="11"/>
      <c r="E324" s="12"/>
      <c r="F324" s="12"/>
      <c r="G324" s="12"/>
      <c r="H324" s="12"/>
      <c r="I324" s="12"/>
      <c r="J324" s="12"/>
      <c r="K324" s="12"/>
      <c r="L324" s="12"/>
    </row>
    <row r="325" spans="4:12" x14ac:dyDescent="0.25">
      <c r="D325" s="11"/>
      <c r="E325" s="12"/>
      <c r="F325" s="12"/>
      <c r="G325" s="12"/>
      <c r="H325" s="12"/>
      <c r="I325" s="12"/>
      <c r="J325" s="12"/>
      <c r="K325" s="12"/>
      <c r="L325" s="12"/>
    </row>
    <row r="326" spans="4:12" x14ac:dyDescent="0.25">
      <c r="D326" s="11"/>
      <c r="E326" s="12"/>
      <c r="F326" s="12"/>
      <c r="G326" s="12"/>
      <c r="H326" s="12"/>
      <c r="I326" s="12"/>
      <c r="J326" s="12"/>
      <c r="K326" s="12"/>
      <c r="L326" s="12"/>
    </row>
    <row r="327" spans="4:12" x14ac:dyDescent="0.25">
      <c r="D327" s="11"/>
      <c r="E327" s="12"/>
      <c r="F327" s="12"/>
      <c r="G327" s="12"/>
      <c r="H327" s="12"/>
      <c r="I327" s="12"/>
      <c r="J327" s="12"/>
      <c r="K327" s="12"/>
      <c r="L327" s="12"/>
    </row>
    <row r="328" spans="4:12" x14ac:dyDescent="0.25">
      <c r="D328" s="11"/>
      <c r="E328" s="12"/>
      <c r="F328" s="12"/>
      <c r="G328" s="12"/>
      <c r="H328" s="12"/>
      <c r="I328" s="12"/>
      <c r="J328" s="12"/>
      <c r="K328" s="12"/>
      <c r="L328" s="12"/>
    </row>
    <row r="329" spans="4:12" x14ac:dyDescent="0.25">
      <c r="D329" s="11"/>
      <c r="E329" s="12"/>
      <c r="F329" s="12"/>
      <c r="G329" s="12"/>
      <c r="H329" s="12"/>
      <c r="I329" s="12"/>
      <c r="J329" s="12"/>
      <c r="K329" s="12"/>
      <c r="L329" s="12"/>
    </row>
    <row r="330" spans="4:12" x14ac:dyDescent="0.25">
      <c r="D330" s="11"/>
      <c r="E330" s="12"/>
      <c r="F330" s="12"/>
      <c r="G330" s="12"/>
      <c r="H330" s="12"/>
      <c r="I330" s="12"/>
      <c r="J330" s="12"/>
      <c r="K330" s="12"/>
      <c r="L330" s="12"/>
    </row>
    <row r="331" spans="4:12" x14ac:dyDescent="0.25">
      <c r="D331" s="11"/>
      <c r="E331" s="12"/>
      <c r="F331" s="12"/>
      <c r="G331" s="12"/>
      <c r="H331" s="12"/>
      <c r="I331" s="12"/>
      <c r="J331" s="12"/>
      <c r="K331" s="12"/>
      <c r="L331" s="12"/>
    </row>
    <row r="332" spans="4:12" x14ac:dyDescent="0.25">
      <c r="D332" s="11"/>
      <c r="E332" s="12"/>
      <c r="F332" s="12"/>
      <c r="G332" s="12"/>
      <c r="H332" s="12"/>
      <c r="I332" s="12"/>
      <c r="J332" s="12"/>
      <c r="K332" s="12"/>
      <c r="L332" s="12"/>
    </row>
    <row r="333" spans="4:12" x14ac:dyDescent="0.25">
      <c r="D333" s="11"/>
      <c r="E333" s="12"/>
      <c r="F333" s="12"/>
      <c r="G333" s="12"/>
      <c r="H333" s="12"/>
      <c r="I333" s="12"/>
      <c r="J333" s="12"/>
      <c r="K333" s="12"/>
      <c r="L333" s="12"/>
    </row>
    <row r="334" spans="4:12" x14ac:dyDescent="0.25">
      <c r="D334" s="11"/>
      <c r="E334" s="12"/>
      <c r="F334" s="12"/>
      <c r="G334" s="12"/>
      <c r="H334" s="12"/>
      <c r="I334" s="12"/>
      <c r="J334" s="12"/>
      <c r="K334" s="12"/>
      <c r="L334" s="12"/>
    </row>
    <row r="335" spans="4:12" x14ac:dyDescent="0.25">
      <c r="D335" s="11"/>
      <c r="E335" s="12"/>
      <c r="F335" s="12"/>
      <c r="G335" s="12"/>
      <c r="H335" s="12"/>
      <c r="I335" s="12"/>
      <c r="J335" s="12"/>
      <c r="K335" s="12"/>
      <c r="L335" s="12"/>
    </row>
    <row r="336" spans="4:12" x14ac:dyDescent="0.25">
      <c r="D336" s="13"/>
      <c r="E336" s="13"/>
      <c r="F336" s="13"/>
      <c r="G336" s="13"/>
      <c r="H336" s="13"/>
      <c r="I336" s="13"/>
      <c r="J336" s="13"/>
      <c r="K336" s="13"/>
      <c r="L336" s="13"/>
    </row>
    <row r="337" spans="4:12" x14ac:dyDescent="0.25">
      <c r="D337" s="13"/>
      <c r="E337" s="13"/>
      <c r="F337" s="13"/>
      <c r="G337" s="13"/>
      <c r="H337" s="13"/>
      <c r="I337" s="13"/>
      <c r="J337" s="13"/>
      <c r="K337" s="13"/>
      <c r="L337" s="13"/>
    </row>
    <row r="338" spans="4:12" x14ac:dyDescent="0.25">
      <c r="D338" s="13"/>
      <c r="E338" s="13"/>
      <c r="F338" s="13"/>
      <c r="G338" s="13"/>
      <c r="H338" s="13"/>
      <c r="I338" s="13"/>
      <c r="J338" s="13"/>
      <c r="K338" s="13"/>
      <c r="L338" s="13"/>
    </row>
    <row r="339" spans="4:12" x14ac:dyDescent="0.25">
      <c r="D339" s="13"/>
      <c r="E339" s="13"/>
      <c r="F339" s="13"/>
      <c r="G339" s="13"/>
      <c r="H339" s="13"/>
      <c r="I339" s="13"/>
      <c r="J339" s="13"/>
      <c r="K339" s="13"/>
      <c r="L339" s="13"/>
    </row>
    <row r="340" spans="4:12" x14ac:dyDescent="0.25">
      <c r="D340" s="13"/>
      <c r="E340" s="13"/>
      <c r="F340" s="13"/>
      <c r="G340" s="13"/>
      <c r="H340" s="13"/>
      <c r="I340" s="13"/>
      <c r="J340" s="13"/>
      <c r="K340" s="13"/>
      <c r="L340" s="13"/>
    </row>
    <row r="341" spans="4:12" x14ac:dyDescent="0.25">
      <c r="D341" s="13"/>
      <c r="E341" s="13"/>
      <c r="F341" s="13"/>
      <c r="G341" s="13"/>
      <c r="H341" s="13"/>
      <c r="I341" s="13"/>
      <c r="J341" s="13"/>
      <c r="K341" s="13"/>
      <c r="L341" s="13"/>
    </row>
    <row r="342" spans="4:12" x14ac:dyDescent="0.25">
      <c r="D342" s="13"/>
      <c r="E342" s="13"/>
      <c r="F342" s="13"/>
      <c r="G342" s="13"/>
      <c r="H342" s="13"/>
      <c r="I342" s="13"/>
      <c r="J342" s="13"/>
      <c r="K342" s="13"/>
      <c r="L342" s="13"/>
    </row>
    <row r="343" spans="4:12" x14ac:dyDescent="0.25">
      <c r="D343" s="13"/>
      <c r="E343" s="13"/>
      <c r="F343" s="13"/>
      <c r="G343" s="13"/>
      <c r="H343" s="13"/>
      <c r="I343" s="13"/>
      <c r="J343" s="13"/>
      <c r="K343" s="13"/>
      <c r="L343" s="13"/>
    </row>
    <row r="344" spans="4:12" x14ac:dyDescent="0.25">
      <c r="D344" s="13"/>
      <c r="E344" s="13"/>
      <c r="F344" s="13"/>
      <c r="G344" s="13"/>
      <c r="H344" s="13"/>
      <c r="I344" s="13"/>
      <c r="J344" s="13"/>
      <c r="K344" s="13"/>
      <c r="L344" s="13"/>
    </row>
    <row r="345" spans="4:12" x14ac:dyDescent="0.25">
      <c r="D345" s="13"/>
      <c r="E345" s="13"/>
      <c r="F345" s="13"/>
      <c r="G345" s="13"/>
      <c r="H345" s="13"/>
      <c r="I345" s="13"/>
      <c r="J345" s="13"/>
      <c r="K345" s="13"/>
      <c r="L345" s="13"/>
    </row>
    <row r="346" spans="4:12" x14ac:dyDescent="0.25">
      <c r="D346" s="13"/>
      <c r="E346" s="13"/>
      <c r="F346" s="13"/>
      <c r="G346" s="13"/>
      <c r="H346" s="13"/>
      <c r="I346" s="13"/>
      <c r="J346" s="13"/>
      <c r="K346" s="13"/>
      <c r="L346" s="13"/>
    </row>
    <row r="347" spans="4:12" x14ac:dyDescent="0.25">
      <c r="D347" s="13"/>
      <c r="E347" s="13"/>
      <c r="F347" s="13"/>
      <c r="G347" s="13"/>
      <c r="H347" s="13"/>
      <c r="I347" s="13"/>
      <c r="J347" s="13"/>
      <c r="K347" s="13"/>
      <c r="L347" s="13"/>
    </row>
    <row r="348" spans="4:12" x14ac:dyDescent="0.25">
      <c r="D348" s="13"/>
      <c r="E348" s="13"/>
      <c r="F348" s="13"/>
      <c r="G348" s="13"/>
      <c r="H348" s="13"/>
      <c r="I348" s="13"/>
      <c r="J348" s="13"/>
      <c r="K348" s="13"/>
      <c r="L348" s="13"/>
    </row>
    <row r="349" spans="4:12" x14ac:dyDescent="0.25">
      <c r="D349" s="13"/>
      <c r="E349" s="13"/>
      <c r="F349" s="13"/>
      <c r="G349" s="13"/>
      <c r="H349" s="13"/>
      <c r="I349" s="13"/>
      <c r="J349" s="13"/>
      <c r="K349" s="13"/>
      <c r="L349" s="13"/>
    </row>
    <row r="350" spans="4:12" x14ac:dyDescent="0.25">
      <c r="D350" s="13"/>
      <c r="E350" s="13"/>
      <c r="F350" s="13"/>
      <c r="G350" s="13"/>
      <c r="H350" s="13"/>
      <c r="I350" s="13"/>
      <c r="J350" s="13"/>
      <c r="K350" s="13"/>
      <c r="L350" s="13"/>
    </row>
    <row r="351" spans="4:12" x14ac:dyDescent="0.25">
      <c r="D351" s="13"/>
      <c r="E351" s="13"/>
      <c r="F351" s="13"/>
      <c r="G351" s="13"/>
      <c r="H351" s="13"/>
      <c r="I351" s="13"/>
      <c r="J351" s="13"/>
      <c r="K351" s="13"/>
      <c r="L351" s="13"/>
    </row>
    <row r="352" spans="4:12" x14ac:dyDescent="0.25">
      <c r="D352" s="13"/>
      <c r="E352" s="13"/>
      <c r="F352" s="13"/>
      <c r="G352" s="13"/>
      <c r="H352" s="13"/>
      <c r="I352" s="13"/>
      <c r="J352" s="13"/>
      <c r="K352" s="13"/>
      <c r="L352" s="13"/>
    </row>
    <row r="353" spans="4:12" x14ac:dyDescent="0.25">
      <c r="D353" s="13"/>
      <c r="E353" s="13"/>
      <c r="F353" s="13"/>
      <c r="G353" s="13"/>
      <c r="H353" s="13"/>
      <c r="I353" s="13"/>
      <c r="J353" s="13"/>
      <c r="K353" s="13"/>
      <c r="L353" s="13"/>
    </row>
    <row r="354" spans="4:12" x14ac:dyDescent="0.25">
      <c r="D354" s="13"/>
      <c r="E354" s="13"/>
      <c r="F354" s="13"/>
      <c r="G354" s="13"/>
      <c r="H354" s="13"/>
      <c r="I354" s="13"/>
      <c r="J354" s="13"/>
      <c r="K354" s="13"/>
      <c r="L354" s="13"/>
    </row>
    <row r="355" spans="4:12" x14ac:dyDescent="0.25">
      <c r="D355" s="13"/>
      <c r="E355" s="13"/>
      <c r="F355" s="13"/>
      <c r="G355" s="13"/>
      <c r="H355" s="13"/>
      <c r="I355" s="13"/>
      <c r="J355" s="13"/>
      <c r="K355" s="13"/>
      <c r="L355" s="13"/>
    </row>
    <row r="356" spans="4:12" x14ac:dyDescent="0.25">
      <c r="D356" s="13"/>
      <c r="E356" s="13"/>
      <c r="F356" s="13"/>
      <c r="G356" s="13"/>
      <c r="H356" s="13"/>
      <c r="I356" s="13"/>
      <c r="J356" s="13"/>
      <c r="K356" s="13"/>
      <c r="L356" s="13"/>
    </row>
    <row r="357" spans="4:12" x14ac:dyDescent="0.25">
      <c r="D357" s="13"/>
      <c r="E357" s="13"/>
      <c r="F357" s="13"/>
      <c r="G357" s="13"/>
      <c r="H357" s="13"/>
      <c r="I357" s="13"/>
      <c r="J357" s="13"/>
      <c r="K357" s="13"/>
      <c r="L357" s="13"/>
    </row>
    <row r="358" spans="4:12" x14ac:dyDescent="0.25">
      <c r="D358" s="13"/>
      <c r="E358" s="13"/>
      <c r="F358" s="13"/>
      <c r="G358" s="13"/>
      <c r="H358" s="13"/>
      <c r="I358" s="13"/>
      <c r="J358" s="13"/>
      <c r="K358" s="13"/>
      <c r="L358" s="13"/>
    </row>
    <row r="359" spans="4:12" x14ac:dyDescent="0.25">
      <c r="D359" s="13"/>
      <c r="E359" s="13"/>
      <c r="F359" s="13"/>
      <c r="G359" s="13"/>
      <c r="H359" s="13"/>
      <c r="I359" s="13"/>
      <c r="J359" s="13"/>
      <c r="K359" s="13"/>
      <c r="L359" s="13"/>
    </row>
    <row r="360" spans="4:12" x14ac:dyDescent="0.25">
      <c r="D360" s="13"/>
      <c r="E360" s="13"/>
      <c r="F360" s="13"/>
      <c r="G360" s="13"/>
      <c r="H360" s="13"/>
      <c r="I360" s="13"/>
      <c r="J360" s="13"/>
      <c r="K360" s="13"/>
      <c r="L360" s="13"/>
    </row>
    <row r="361" spans="4:12" x14ac:dyDescent="0.25">
      <c r="D361" s="13"/>
      <c r="E361" s="13"/>
      <c r="F361" s="13"/>
      <c r="G361" s="13"/>
      <c r="H361" s="13"/>
      <c r="I361" s="13"/>
      <c r="J361" s="13"/>
      <c r="K361" s="13"/>
      <c r="L361" s="13"/>
    </row>
    <row r="362" spans="4:12" x14ac:dyDescent="0.25">
      <c r="D362" s="13"/>
      <c r="E362" s="13"/>
      <c r="F362" s="13"/>
      <c r="G362" s="13"/>
      <c r="H362" s="13"/>
      <c r="I362" s="13"/>
      <c r="J362" s="13"/>
      <c r="K362" s="13"/>
      <c r="L362" s="13"/>
    </row>
    <row r="363" spans="4:12" x14ac:dyDescent="0.25">
      <c r="D363" s="13"/>
      <c r="E363" s="13"/>
      <c r="F363" s="13"/>
      <c r="G363" s="13"/>
      <c r="H363" s="13"/>
      <c r="I363" s="13"/>
      <c r="J363" s="13"/>
      <c r="K363" s="13"/>
      <c r="L363" s="13"/>
    </row>
    <row r="364" spans="4:12" x14ac:dyDescent="0.25">
      <c r="D364" s="13"/>
      <c r="E364" s="13"/>
      <c r="F364" s="13"/>
      <c r="G364" s="13"/>
      <c r="H364" s="13"/>
      <c r="I364" s="13"/>
      <c r="J364" s="13"/>
      <c r="K364" s="13"/>
      <c r="L364" s="13"/>
    </row>
    <row r="365" spans="4:12" x14ac:dyDescent="0.25">
      <c r="D365" s="13"/>
      <c r="E365" s="13"/>
      <c r="F365" s="13"/>
      <c r="G365" s="13"/>
      <c r="H365" s="13"/>
      <c r="I365" s="13"/>
      <c r="J365" s="13"/>
      <c r="K365" s="13"/>
      <c r="L365" s="13"/>
    </row>
    <row r="366" spans="4:12" x14ac:dyDescent="0.25">
      <c r="D366" s="13"/>
      <c r="E366" s="13"/>
      <c r="F366" s="13"/>
      <c r="G366" s="13"/>
      <c r="H366" s="13"/>
      <c r="I366" s="13"/>
      <c r="J366" s="13"/>
      <c r="K366" s="13"/>
      <c r="L366" s="13"/>
    </row>
    <row r="367" spans="4:12" x14ac:dyDescent="0.25">
      <c r="D367" s="13"/>
      <c r="E367" s="13"/>
      <c r="F367" s="13"/>
      <c r="G367" s="13"/>
      <c r="H367" s="13"/>
      <c r="I367" s="13"/>
      <c r="J367" s="13"/>
      <c r="K367" s="13"/>
      <c r="L367" s="13"/>
    </row>
    <row r="368" spans="4:12" x14ac:dyDescent="0.25">
      <c r="D368" s="13"/>
      <c r="E368" s="13"/>
      <c r="F368" s="13"/>
      <c r="G368" s="13"/>
      <c r="H368" s="13"/>
      <c r="I368" s="13"/>
      <c r="J368" s="13"/>
      <c r="K368" s="13"/>
      <c r="L368" s="13"/>
    </row>
    <row r="369" spans="4:12" x14ac:dyDescent="0.25">
      <c r="D369" s="13"/>
      <c r="E369" s="13"/>
      <c r="F369" s="13"/>
      <c r="G369" s="13"/>
      <c r="H369" s="13"/>
      <c r="I369" s="13"/>
      <c r="J369" s="13"/>
      <c r="K369" s="13"/>
      <c r="L369" s="13"/>
    </row>
    <row r="370" spans="4:12" x14ac:dyDescent="0.25">
      <c r="D370" s="13"/>
      <c r="E370" s="13"/>
      <c r="F370" s="13"/>
      <c r="G370" s="13"/>
      <c r="H370" s="13"/>
      <c r="I370" s="13"/>
      <c r="J370" s="13"/>
      <c r="K370" s="13"/>
      <c r="L370" s="13"/>
    </row>
    <row r="371" spans="4:12" x14ac:dyDescent="0.25">
      <c r="D371" s="13"/>
      <c r="E371" s="13"/>
      <c r="F371" s="13"/>
      <c r="G371" s="13"/>
      <c r="H371" s="13"/>
      <c r="I371" s="13"/>
      <c r="J371" s="13"/>
      <c r="K371" s="13"/>
      <c r="L371" s="13"/>
    </row>
    <row r="372" spans="4:12" x14ac:dyDescent="0.25">
      <c r="D372" s="13"/>
      <c r="E372" s="13"/>
      <c r="F372" s="13"/>
      <c r="G372" s="13"/>
      <c r="H372" s="13"/>
      <c r="I372" s="13"/>
      <c r="J372" s="13"/>
      <c r="K372" s="13"/>
      <c r="L372" s="13"/>
    </row>
    <row r="373" spans="4:12" x14ac:dyDescent="0.25">
      <c r="D373" s="13"/>
      <c r="E373" s="13"/>
      <c r="F373" s="13"/>
      <c r="G373" s="13"/>
      <c r="H373" s="13"/>
      <c r="I373" s="13"/>
      <c r="J373" s="13"/>
      <c r="K373" s="13"/>
      <c r="L373" s="13"/>
    </row>
    <row r="374" spans="4:12" x14ac:dyDescent="0.25">
      <c r="D374" s="13"/>
      <c r="E374" s="13"/>
      <c r="F374" s="13"/>
      <c r="G374" s="13"/>
      <c r="H374" s="13"/>
      <c r="I374" s="13"/>
      <c r="J374" s="13"/>
      <c r="K374" s="13"/>
      <c r="L374" s="13"/>
    </row>
    <row r="375" spans="4:12" x14ac:dyDescent="0.25">
      <c r="D375" s="13"/>
      <c r="E375" s="13"/>
      <c r="F375" s="13"/>
      <c r="G375" s="13"/>
      <c r="H375" s="13"/>
      <c r="I375" s="13"/>
      <c r="J375" s="13"/>
      <c r="K375" s="13"/>
      <c r="L375" s="13"/>
    </row>
    <row r="376" spans="4:12" x14ac:dyDescent="0.25">
      <c r="D376" s="13"/>
      <c r="E376" s="13"/>
      <c r="F376" s="13"/>
      <c r="G376" s="13"/>
      <c r="H376" s="13"/>
      <c r="I376" s="13"/>
      <c r="J376" s="13"/>
      <c r="K376" s="13"/>
      <c r="L376" s="13"/>
    </row>
    <row r="377" spans="4:12" x14ac:dyDescent="0.25">
      <c r="D377" s="13"/>
      <c r="E377" s="13"/>
      <c r="F377" s="13"/>
      <c r="G377" s="13"/>
      <c r="H377" s="13"/>
      <c r="I377" s="13"/>
      <c r="J377" s="13"/>
      <c r="K377" s="13"/>
      <c r="L377" s="13"/>
    </row>
    <row r="378" spans="4:12" x14ac:dyDescent="0.25">
      <c r="D378" s="13"/>
      <c r="E378" s="13"/>
      <c r="F378" s="13"/>
      <c r="G378" s="13"/>
      <c r="H378" s="13"/>
      <c r="I378" s="13"/>
      <c r="J378" s="13"/>
      <c r="K378" s="13"/>
      <c r="L378" s="13"/>
    </row>
    <row r="379" spans="4:12" x14ac:dyDescent="0.25">
      <c r="D379" s="13"/>
      <c r="E379" s="13"/>
      <c r="F379" s="13"/>
      <c r="G379" s="13"/>
      <c r="H379" s="13"/>
      <c r="I379" s="13"/>
      <c r="J379" s="13"/>
      <c r="K379" s="13"/>
      <c r="L379" s="13"/>
    </row>
    <row r="380" spans="4:12" x14ac:dyDescent="0.25">
      <c r="D380" s="13"/>
      <c r="E380" s="13"/>
      <c r="F380" s="13"/>
      <c r="G380" s="13"/>
      <c r="H380" s="13"/>
      <c r="I380" s="13"/>
      <c r="J380" s="13"/>
      <c r="K380" s="13"/>
      <c r="L380" s="13"/>
    </row>
    <row r="381" spans="4:12" x14ac:dyDescent="0.25">
      <c r="D381" s="13"/>
      <c r="E381" s="13"/>
      <c r="F381" s="13"/>
      <c r="G381" s="13"/>
      <c r="H381" s="13"/>
      <c r="I381" s="13"/>
      <c r="J381" s="13"/>
      <c r="K381" s="13"/>
      <c r="L381" s="13"/>
    </row>
    <row r="382" spans="4:12" x14ac:dyDescent="0.25">
      <c r="D382" s="13"/>
      <c r="E382" s="13"/>
      <c r="F382" s="13"/>
      <c r="G382" s="13"/>
      <c r="H382" s="13"/>
      <c r="I382" s="13"/>
      <c r="J382" s="13"/>
      <c r="K382" s="13"/>
      <c r="L382" s="13"/>
    </row>
    <row r="383" spans="4:12" x14ac:dyDescent="0.25">
      <c r="D383" s="13"/>
      <c r="E383" s="13"/>
      <c r="F383" s="13"/>
      <c r="G383" s="13"/>
      <c r="H383" s="13"/>
      <c r="I383" s="13"/>
      <c r="J383" s="13"/>
      <c r="K383" s="13"/>
      <c r="L383" s="13"/>
    </row>
    <row r="384" spans="4:12" x14ac:dyDescent="0.25">
      <c r="D384" s="13"/>
      <c r="E384" s="13"/>
      <c r="F384" s="13"/>
      <c r="G384" s="13"/>
      <c r="H384" s="13"/>
      <c r="I384" s="13"/>
      <c r="J384" s="13"/>
      <c r="K384" s="13"/>
      <c r="L384" s="13"/>
    </row>
    <row r="385" spans="4:12" x14ac:dyDescent="0.25">
      <c r="D385" s="13"/>
      <c r="E385" s="13"/>
      <c r="F385" s="13"/>
      <c r="G385" s="13"/>
      <c r="H385" s="13"/>
      <c r="I385" s="13"/>
      <c r="J385" s="13"/>
      <c r="K385" s="13"/>
      <c r="L385" s="13"/>
    </row>
    <row r="386" spans="4:12" x14ac:dyDescent="0.25">
      <c r="D386" s="13"/>
      <c r="E386" s="13"/>
      <c r="F386" s="13"/>
      <c r="G386" s="13"/>
      <c r="H386" s="13"/>
      <c r="I386" s="13"/>
      <c r="J386" s="13"/>
      <c r="K386" s="13"/>
      <c r="L386" s="13"/>
    </row>
    <row r="387" spans="4:12" x14ac:dyDescent="0.25">
      <c r="D387" s="13"/>
      <c r="E387" s="13"/>
      <c r="F387" s="13"/>
      <c r="G387" s="13"/>
      <c r="H387" s="13"/>
      <c r="I387" s="13"/>
      <c r="J387" s="13"/>
      <c r="K387" s="13"/>
      <c r="L387" s="13"/>
    </row>
    <row r="388" spans="4:12" x14ac:dyDescent="0.25">
      <c r="D388" s="13"/>
      <c r="E388" s="13"/>
      <c r="F388" s="13"/>
      <c r="G388" s="13"/>
      <c r="H388" s="13"/>
      <c r="I388" s="13"/>
      <c r="J388" s="13"/>
      <c r="K388" s="13"/>
      <c r="L388" s="13"/>
    </row>
    <row r="389" spans="4:12" x14ac:dyDescent="0.25">
      <c r="D389" s="13"/>
      <c r="E389" s="13"/>
      <c r="F389" s="13"/>
      <c r="G389" s="13"/>
      <c r="H389" s="13"/>
      <c r="I389" s="13"/>
      <c r="J389" s="13"/>
      <c r="K389" s="13"/>
      <c r="L389" s="13"/>
    </row>
    <row r="390" spans="4:12" x14ac:dyDescent="0.25">
      <c r="D390" s="13"/>
      <c r="E390" s="13"/>
      <c r="F390" s="13"/>
      <c r="G390" s="13"/>
      <c r="H390" s="13"/>
      <c r="I390" s="13"/>
      <c r="J390" s="13"/>
      <c r="K390" s="13"/>
      <c r="L390" s="13"/>
    </row>
    <row r="391" spans="4:12" x14ac:dyDescent="0.25">
      <c r="D391" s="13"/>
      <c r="E391" s="13"/>
      <c r="F391" s="13"/>
      <c r="G391" s="13"/>
      <c r="H391" s="13"/>
      <c r="I391" s="13"/>
      <c r="J391" s="13"/>
      <c r="K391" s="13"/>
      <c r="L391" s="13"/>
    </row>
    <row r="392" spans="4:12" x14ac:dyDescent="0.25">
      <c r="D392" s="13"/>
      <c r="E392" s="13"/>
      <c r="F392" s="13"/>
      <c r="G392" s="13"/>
      <c r="H392" s="13"/>
      <c r="I392" s="13"/>
      <c r="J392" s="13"/>
      <c r="K392" s="13"/>
      <c r="L392" s="13"/>
    </row>
    <row r="393" spans="4:12" x14ac:dyDescent="0.25">
      <c r="D393" s="13"/>
      <c r="E393" s="13"/>
      <c r="F393" s="13"/>
      <c r="G393" s="13"/>
      <c r="H393" s="13"/>
      <c r="I393" s="13"/>
      <c r="J393" s="13"/>
      <c r="K393" s="13"/>
      <c r="L393" s="13"/>
    </row>
    <row r="394" spans="4:12" x14ac:dyDescent="0.25">
      <c r="D394" s="13"/>
      <c r="E394" s="13"/>
      <c r="F394" s="13"/>
      <c r="G394" s="13"/>
      <c r="H394" s="13"/>
      <c r="I394" s="13"/>
      <c r="J394" s="13"/>
      <c r="K394" s="13"/>
      <c r="L394" s="13"/>
    </row>
    <row r="395" spans="4:12" x14ac:dyDescent="0.25">
      <c r="D395" s="13"/>
      <c r="E395" s="13"/>
      <c r="F395" s="13"/>
      <c r="G395" s="13"/>
      <c r="H395" s="13"/>
      <c r="I395" s="13"/>
      <c r="J395" s="13"/>
      <c r="K395" s="13"/>
      <c r="L395" s="13"/>
    </row>
    <row r="396" spans="4:12" x14ac:dyDescent="0.25">
      <c r="D396" s="13"/>
      <c r="E396" s="13"/>
      <c r="F396" s="13"/>
      <c r="G396" s="13"/>
      <c r="H396" s="13"/>
      <c r="I396" s="13"/>
      <c r="J396" s="13"/>
      <c r="K396" s="13"/>
      <c r="L396" s="13"/>
    </row>
    <row r="397" spans="4:12" x14ac:dyDescent="0.25">
      <c r="D397" s="13"/>
      <c r="E397" s="13"/>
      <c r="F397" s="13"/>
      <c r="G397" s="13"/>
      <c r="H397" s="13"/>
      <c r="I397" s="13"/>
      <c r="J397" s="13"/>
      <c r="K397" s="13"/>
      <c r="L397" s="13"/>
    </row>
    <row r="398" spans="4:12" x14ac:dyDescent="0.25">
      <c r="D398" s="13"/>
      <c r="E398" s="13"/>
      <c r="F398" s="13"/>
      <c r="G398" s="13"/>
      <c r="H398" s="13"/>
      <c r="I398" s="13"/>
      <c r="J398" s="13"/>
      <c r="K398" s="13"/>
      <c r="L398" s="13"/>
    </row>
    <row r="399" spans="4:12" x14ac:dyDescent="0.25">
      <c r="D399" s="13"/>
      <c r="E399" s="13"/>
      <c r="F399" s="13"/>
      <c r="G399" s="13"/>
      <c r="H399" s="13"/>
      <c r="I399" s="13"/>
      <c r="J399" s="13"/>
      <c r="K399" s="13"/>
      <c r="L399" s="13"/>
    </row>
    <row r="400" spans="4:12" x14ac:dyDescent="0.25">
      <c r="D400" s="13"/>
      <c r="E400" s="13"/>
      <c r="F400" s="13"/>
      <c r="G400" s="13"/>
      <c r="H400" s="13"/>
      <c r="I400" s="13"/>
      <c r="J400" s="13"/>
      <c r="K400" s="13"/>
      <c r="L400" s="13"/>
    </row>
    <row r="401" spans="4:12" x14ac:dyDescent="0.25">
      <c r="D401" s="13"/>
      <c r="E401" s="13"/>
      <c r="F401" s="13"/>
      <c r="G401" s="13"/>
      <c r="H401" s="13"/>
      <c r="I401" s="13"/>
      <c r="J401" s="13"/>
      <c r="K401" s="13"/>
      <c r="L401" s="13"/>
    </row>
    <row r="402" spans="4:12" x14ac:dyDescent="0.25">
      <c r="D402" s="13"/>
      <c r="E402" s="13"/>
      <c r="F402" s="13"/>
      <c r="G402" s="13"/>
      <c r="H402" s="13"/>
      <c r="I402" s="13"/>
      <c r="J402" s="13"/>
      <c r="K402" s="13"/>
      <c r="L402" s="13"/>
    </row>
    <row r="403" spans="4:12" x14ac:dyDescent="0.25">
      <c r="D403" s="13"/>
      <c r="E403" s="13"/>
      <c r="F403" s="13"/>
      <c r="G403" s="13"/>
      <c r="H403" s="13"/>
      <c r="I403" s="13"/>
      <c r="J403" s="13"/>
      <c r="K403" s="13"/>
      <c r="L403" s="13"/>
    </row>
    <row r="404" spans="4:12" x14ac:dyDescent="0.25">
      <c r="D404" s="13"/>
      <c r="E404" s="13"/>
      <c r="F404" s="13"/>
      <c r="G404" s="13"/>
      <c r="H404" s="13"/>
      <c r="I404" s="13"/>
      <c r="J404" s="13"/>
      <c r="K404" s="13"/>
      <c r="L404" s="13"/>
    </row>
    <row r="405" spans="4:12" x14ac:dyDescent="0.25">
      <c r="D405" s="13"/>
      <c r="E405" s="13"/>
      <c r="F405" s="13"/>
      <c r="G405" s="13"/>
      <c r="H405" s="13"/>
      <c r="I405" s="13"/>
      <c r="J405" s="13"/>
      <c r="K405" s="13"/>
      <c r="L405" s="13"/>
    </row>
    <row r="406" spans="4:12" x14ac:dyDescent="0.25">
      <c r="D406" s="13"/>
      <c r="E406" s="13"/>
      <c r="F406" s="13"/>
      <c r="G406" s="13"/>
      <c r="H406" s="13"/>
      <c r="I406" s="13"/>
      <c r="J406" s="13"/>
      <c r="K406" s="13"/>
      <c r="L406" s="13"/>
    </row>
    <row r="407" spans="4:12" x14ac:dyDescent="0.25">
      <c r="D407" s="13"/>
      <c r="E407" s="13"/>
      <c r="F407" s="13"/>
      <c r="G407" s="13"/>
      <c r="H407" s="13"/>
      <c r="I407" s="13"/>
      <c r="J407" s="13"/>
      <c r="K407" s="13"/>
      <c r="L407" s="13"/>
    </row>
    <row r="408" spans="4:12" x14ac:dyDescent="0.25">
      <c r="D408" s="13"/>
      <c r="E408" s="13"/>
      <c r="F408" s="13"/>
      <c r="G408" s="13"/>
      <c r="H408" s="13"/>
      <c r="I408" s="13"/>
      <c r="J408" s="13"/>
      <c r="K408" s="13"/>
      <c r="L408" s="13"/>
    </row>
    <row r="409" spans="4:12" x14ac:dyDescent="0.25">
      <c r="D409" s="13"/>
      <c r="E409" s="13"/>
      <c r="F409" s="13"/>
      <c r="G409" s="13"/>
      <c r="H409" s="13"/>
      <c r="I409" s="13"/>
      <c r="J409" s="13"/>
      <c r="K409" s="13"/>
      <c r="L409" s="13"/>
    </row>
    <row r="410" spans="4:12" x14ac:dyDescent="0.25">
      <c r="D410" s="13"/>
      <c r="E410" s="13"/>
      <c r="F410" s="13"/>
      <c r="G410" s="13"/>
      <c r="H410" s="13"/>
      <c r="I410" s="13"/>
      <c r="J410" s="13"/>
      <c r="K410" s="13"/>
      <c r="L410" s="13"/>
    </row>
    <row r="411" spans="4:12" x14ac:dyDescent="0.25">
      <c r="D411" s="13"/>
      <c r="E411" s="13"/>
      <c r="F411" s="13"/>
      <c r="G411" s="13"/>
      <c r="H411" s="13"/>
      <c r="I411" s="13"/>
      <c r="J411" s="13"/>
      <c r="K411" s="13"/>
      <c r="L411" s="13"/>
    </row>
    <row r="412" spans="4:12" x14ac:dyDescent="0.25">
      <c r="D412" s="13"/>
      <c r="E412" s="13"/>
      <c r="F412" s="13"/>
      <c r="G412" s="13"/>
      <c r="H412" s="13"/>
      <c r="I412" s="13"/>
      <c r="J412" s="13"/>
      <c r="K412" s="13"/>
      <c r="L412" s="13"/>
    </row>
    <row r="413" spans="4:12" x14ac:dyDescent="0.25">
      <c r="D413" s="13"/>
      <c r="E413" s="13"/>
      <c r="F413" s="13"/>
      <c r="G413" s="13"/>
      <c r="H413" s="13"/>
      <c r="I413" s="13"/>
      <c r="J413" s="13"/>
      <c r="K413" s="13"/>
      <c r="L413" s="13"/>
    </row>
    <row r="414" spans="4:12" x14ac:dyDescent="0.25">
      <c r="D414" s="13"/>
      <c r="E414" s="13"/>
      <c r="F414" s="13"/>
      <c r="G414" s="13"/>
      <c r="H414" s="13"/>
      <c r="I414" s="13"/>
      <c r="J414" s="13"/>
      <c r="K414" s="13"/>
      <c r="L414" s="13"/>
    </row>
    <row r="415" spans="4:12" x14ac:dyDescent="0.25">
      <c r="D415" s="13"/>
      <c r="E415" s="13"/>
      <c r="F415" s="13"/>
      <c r="G415" s="13"/>
      <c r="H415" s="13"/>
      <c r="I415" s="13"/>
      <c r="J415" s="13"/>
      <c r="K415" s="13"/>
      <c r="L415" s="13"/>
    </row>
    <row r="416" spans="4:12" x14ac:dyDescent="0.25">
      <c r="D416" s="13"/>
      <c r="E416" s="13"/>
      <c r="F416" s="13"/>
      <c r="G416" s="13"/>
      <c r="H416" s="13"/>
      <c r="I416" s="13"/>
      <c r="J416" s="13"/>
      <c r="K416" s="13"/>
      <c r="L416" s="13"/>
    </row>
    <row r="417" spans="4:12" x14ac:dyDescent="0.25">
      <c r="D417" s="13"/>
      <c r="E417" s="13"/>
      <c r="F417" s="13"/>
      <c r="G417" s="13"/>
      <c r="H417" s="13"/>
      <c r="I417" s="13"/>
      <c r="J417" s="13"/>
      <c r="K417" s="13"/>
      <c r="L417" s="13"/>
    </row>
    <row r="418" spans="4:12" x14ac:dyDescent="0.25">
      <c r="D418" s="13"/>
      <c r="E418" s="13"/>
      <c r="F418" s="13"/>
      <c r="G418" s="13"/>
      <c r="H418" s="13"/>
      <c r="I418" s="13"/>
      <c r="J418" s="13"/>
      <c r="K418" s="13"/>
      <c r="L418" s="13"/>
    </row>
    <row r="419" spans="4:12" x14ac:dyDescent="0.25">
      <c r="D419" s="13"/>
      <c r="E419" s="13"/>
      <c r="F419" s="13"/>
      <c r="G419" s="13"/>
      <c r="H419" s="13"/>
      <c r="I419" s="13"/>
      <c r="J419" s="13"/>
      <c r="K419" s="13"/>
      <c r="L419" s="13"/>
    </row>
    <row r="420" spans="4:12" x14ac:dyDescent="0.25">
      <c r="D420" s="13"/>
      <c r="E420" s="13"/>
      <c r="F420" s="13"/>
      <c r="G420" s="13"/>
      <c r="H420" s="13"/>
      <c r="I420" s="13"/>
      <c r="J420" s="13"/>
      <c r="K420" s="13"/>
      <c r="L420" s="13"/>
    </row>
    <row r="421" spans="4:12" x14ac:dyDescent="0.25">
      <c r="D421" s="13"/>
      <c r="E421" s="13"/>
      <c r="F421" s="13"/>
      <c r="G421" s="13"/>
      <c r="H421" s="13"/>
      <c r="I421" s="13"/>
      <c r="J421" s="13"/>
      <c r="K421" s="13"/>
      <c r="L421" s="13"/>
    </row>
    <row r="422" spans="4:12" x14ac:dyDescent="0.25">
      <c r="D422" s="13"/>
      <c r="E422" s="13"/>
      <c r="F422" s="13"/>
      <c r="G422" s="13"/>
      <c r="H422" s="13"/>
      <c r="I422" s="13"/>
      <c r="J422" s="13"/>
      <c r="K422" s="13"/>
      <c r="L422" s="13"/>
    </row>
    <row r="423" spans="4:12" x14ac:dyDescent="0.25">
      <c r="D423" s="13"/>
      <c r="E423" s="13"/>
      <c r="F423" s="13"/>
      <c r="G423" s="13"/>
      <c r="H423" s="13"/>
      <c r="I423" s="13"/>
      <c r="J423" s="13"/>
      <c r="K423" s="13"/>
      <c r="L423" s="13"/>
    </row>
    <row r="424" spans="4:12" x14ac:dyDescent="0.25">
      <c r="D424" s="13"/>
      <c r="E424" s="13"/>
      <c r="F424" s="13"/>
      <c r="G424" s="13"/>
      <c r="H424" s="13"/>
      <c r="I424" s="13"/>
      <c r="J424" s="13"/>
      <c r="K424" s="13"/>
      <c r="L424" s="13"/>
    </row>
    <row r="425" spans="4:12" x14ac:dyDescent="0.25">
      <c r="D425" s="13"/>
      <c r="E425" s="13"/>
      <c r="F425" s="13"/>
      <c r="G425" s="13"/>
      <c r="H425" s="13"/>
      <c r="I425" s="13"/>
      <c r="J425" s="13"/>
      <c r="K425" s="13"/>
      <c r="L425" s="13"/>
    </row>
    <row r="426" spans="4:12" x14ac:dyDescent="0.25">
      <c r="D426" s="13"/>
      <c r="E426" s="13"/>
      <c r="F426" s="13"/>
      <c r="G426" s="13"/>
      <c r="H426" s="13"/>
      <c r="I426" s="13"/>
      <c r="J426" s="13"/>
      <c r="K426" s="13"/>
      <c r="L426" s="13"/>
    </row>
    <row r="427" spans="4:12" x14ac:dyDescent="0.25">
      <c r="D427" s="13"/>
      <c r="E427" s="13"/>
      <c r="F427" s="13"/>
      <c r="G427" s="13"/>
      <c r="H427" s="13"/>
      <c r="I427" s="13"/>
      <c r="J427" s="13"/>
      <c r="K427" s="13"/>
      <c r="L427" s="13"/>
    </row>
    <row r="428" spans="4:12" x14ac:dyDescent="0.25">
      <c r="D428" s="13"/>
      <c r="E428" s="13"/>
      <c r="F428" s="13"/>
      <c r="G428" s="13"/>
      <c r="H428" s="13"/>
      <c r="I428" s="13"/>
      <c r="J428" s="13"/>
      <c r="K428" s="13"/>
      <c r="L428" s="13"/>
    </row>
    <row r="429" spans="4:12" x14ac:dyDescent="0.25">
      <c r="D429" s="13"/>
      <c r="E429" s="13"/>
      <c r="F429" s="13"/>
      <c r="G429" s="13"/>
      <c r="H429" s="13"/>
      <c r="I429" s="13"/>
      <c r="J429" s="13"/>
      <c r="K429" s="13"/>
      <c r="L429" s="13"/>
    </row>
    <row r="430" spans="4:12" x14ac:dyDescent="0.25">
      <c r="D430" s="13"/>
      <c r="E430" s="13"/>
      <c r="F430" s="13"/>
      <c r="G430" s="13"/>
      <c r="H430" s="13"/>
      <c r="I430" s="13"/>
      <c r="J430" s="13"/>
      <c r="K430" s="13"/>
      <c r="L430" s="13"/>
    </row>
    <row r="431" spans="4:12" x14ac:dyDescent="0.25">
      <c r="D431" s="13"/>
      <c r="E431" s="13"/>
      <c r="F431" s="13"/>
      <c r="G431" s="13"/>
      <c r="H431" s="13"/>
      <c r="I431" s="13"/>
      <c r="J431" s="13"/>
      <c r="K431" s="13"/>
      <c r="L431" s="13"/>
    </row>
    <row r="432" spans="4:12" x14ac:dyDescent="0.25">
      <c r="D432" s="13"/>
      <c r="E432" s="13"/>
      <c r="F432" s="13"/>
      <c r="G432" s="13"/>
      <c r="H432" s="13"/>
      <c r="I432" s="13"/>
      <c r="J432" s="13"/>
      <c r="K432" s="13"/>
      <c r="L432" s="13"/>
    </row>
    <row r="433" spans="4:12" x14ac:dyDescent="0.25">
      <c r="D433" s="13"/>
      <c r="E433" s="13"/>
      <c r="F433" s="13"/>
      <c r="G433" s="13"/>
      <c r="H433" s="13"/>
      <c r="I433" s="13"/>
      <c r="J433" s="13"/>
      <c r="K433" s="13"/>
      <c r="L433" s="13"/>
    </row>
    <row r="434" spans="4:12" x14ac:dyDescent="0.25">
      <c r="D434" s="13"/>
      <c r="E434" s="13"/>
      <c r="F434" s="13"/>
      <c r="G434" s="13"/>
      <c r="H434" s="13"/>
      <c r="I434" s="13"/>
      <c r="J434" s="13"/>
      <c r="K434" s="13"/>
      <c r="L434" s="13"/>
    </row>
    <row r="435" spans="4:12" x14ac:dyDescent="0.25">
      <c r="D435" s="13"/>
      <c r="E435" s="13"/>
      <c r="F435" s="13"/>
      <c r="G435" s="13"/>
      <c r="H435" s="13"/>
      <c r="I435" s="13"/>
      <c r="J435" s="13"/>
      <c r="K435" s="13"/>
      <c r="L435" s="13"/>
    </row>
    <row r="436" spans="4:12" x14ac:dyDescent="0.25">
      <c r="D436" s="13"/>
      <c r="E436" s="13"/>
      <c r="F436" s="13"/>
      <c r="G436" s="13"/>
      <c r="H436" s="13"/>
      <c r="I436" s="13"/>
      <c r="J436" s="13"/>
      <c r="K436" s="13"/>
      <c r="L436" s="13"/>
    </row>
    <row r="437" spans="4:12" x14ac:dyDescent="0.25">
      <c r="D437" s="13"/>
      <c r="E437" s="13"/>
      <c r="F437" s="13"/>
      <c r="G437" s="13"/>
      <c r="H437" s="13"/>
      <c r="I437" s="13"/>
      <c r="J437" s="13"/>
      <c r="K437" s="13"/>
      <c r="L437" s="13"/>
    </row>
    <row r="438" spans="4:12" x14ac:dyDescent="0.25">
      <c r="D438" s="13"/>
      <c r="E438" s="13"/>
      <c r="F438" s="13"/>
      <c r="G438" s="13"/>
      <c r="H438" s="13"/>
      <c r="I438" s="13"/>
      <c r="J438" s="13"/>
      <c r="K438" s="13"/>
      <c r="L438" s="13"/>
    </row>
    <row r="439" spans="4:12" x14ac:dyDescent="0.25">
      <c r="D439" s="13"/>
      <c r="E439" s="13"/>
      <c r="F439" s="13"/>
      <c r="G439" s="13"/>
      <c r="H439" s="13"/>
      <c r="I439" s="13"/>
      <c r="J439" s="13"/>
      <c r="K439" s="13"/>
      <c r="L439" s="13"/>
    </row>
    <row r="440" spans="4:12" x14ac:dyDescent="0.25">
      <c r="D440" s="13"/>
      <c r="E440" s="13"/>
      <c r="F440" s="13"/>
      <c r="G440" s="13"/>
      <c r="H440" s="13"/>
      <c r="I440" s="13"/>
      <c r="J440" s="13"/>
      <c r="K440" s="13"/>
      <c r="L440" s="13"/>
    </row>
    <row r="441" spans="4:12" x14ac:dyDescent="0.25">
      <c r="D441" s="13"/>
      <c r="E441" s="13"/>
      <c r="F441" s="13"/>
      <c r="G441" s="13"/>
      <c r="H441" s="13"/>
      <c r="I441" s="13"/>
      <c r="J441" s="13"/>
      <c r="K441" s="13"/>
      <c r="L441" s="13"/>
    </row>
    <row r="442" spans="4:12" x14ac:dyDescent="0.25">
      <c r="D442" s="13"/>
      <c r="E442" s="13"/>
      <c r="F442" s="13"/>
      <c r="G442" s="13"/>
      <c r="H442" s="13"/>
      <c r="I442" s="13"/>
      <c r="J442" s="13"/>
      <c r="K442" s="13"/>
      <c r="L442" s="13"/>
    </row>
    <row r="443" spans="4:12" x14ac:dyDescent="0.25">
      <c r="D443" s="13"/>
      <c r="E443" s="13"/>
      <c r="F443" s="13"/>
      <c r="G443" s="13"/>
      <c r="H443" s="13"/>
      <c r="I443" s="13"/>
      <c r="J443" s="13"/>
      <c r="K443" s="13"/>
      <c r="L443" s="13"/>
    </row>
    <row r="444" spans="4:12" x14ac:dyDescent="0.25">
      <c r="D444" s="13"/>
      <c r="E444" s="13"/>
      <c r="F444" s="13"/>
      <c r="G444" s="13"/>
      <c r="H444" s="13"/>
      <c r="I444" s="13"/>
      <c r="J444" s="13"/>
      <c r="K444" s="13"/>
      <c r="L444" s="13"/>
    </row>
    <row r="445" spans="4:12" x14ac:dyDescent="0.25">
      <c r="D445" s="13"/>
      <c r="E445" s="13"/>
      <c r="F445" s="13"/>
      <c r="G445" s="13"/>
      <c r="H445" s="13"/>
      <c r="I445" s="13"/>
      <c r="J445" s="13"/>
      <c r="K445" s="13"/>
      <c r="L445" s="13"/>
    </row>
    <row r="446" spans="4:12" x14ac:dyDescent="0.25">
      <c r="D446" s="13"/>
      <c r="E446" s="13"/>
      <c r="F446" s="13"/>
      <c r="G446" s="13"/>
      <c r="H446" s="13"/>
      <c r="I446" s="13"/>
      <c r="J446" s="13"/>
      <c r="K446" s="13"/>
      <c r="L446" s="13"/>
    </row>
    <row r="447" spans="4:12" x14ac:dyDescent="0.25">
      <c r="D447"/>
      <c r="E447"/>
      <c r="F447"/>
      <c r="G447"/>
      <c r="H447"/>
      <c r="I447"/>
      <c r="J447"/>
      <c r="K447"/>
      <c r="L447"/>
    </row>
    <row r="448" spans="4:12" x14ac:dyDescent="0.25">
      <c r="D448"/>
      <c r="E448"/>
      <c r="F448"/>
      <c r="G448"/>
      <c r="H448"/>
      <c r="I448"/>
      <c r="J448"/>
      <c r="K448"/>
      <c r="L448"/>
    </row>
    <row r="449" spans="4:12" x14ac:dyDescent="0.25">
      <c r="D449"/>
      <c r="E449"/>
      <c r="F449"/>
      <c r="G449"/>
      <c r="H449"/>
      <c r="I449"/>
      <c r="J449"/>
      <c r="K449"/>
      <c r="L449"/>
    </row>
    <row r="450" spans="4:12" x14ac:dyDescent="0.25">
      <c r="D450"/>
      <c r="E450"/>
      <c r="F450"/>
      <c r="G450"/>
      <c r="H450"/>
      <c r="I450"/>
      <c r="J450"/>
      <c r="K450"/>
      <c r="L450"/>
    </row>
    <row r="451" spans="4:12" x14ac:dyDescent="0.25">
      <c r="D451"/>
      <c r="E451"/>
      <c r="F451"/>
      <c r="G451"/>
      <c r="H451"/>
      <c r="I451"/>
      <c r="J451"/>
      <c r="K451"/>
      <c r="L451"/>
    </row>
    <row r="452" spans="4:12" x14ac:dyDescent="0.25">
      <c r="D452"/>
      <c r="E452"/>
      <c r="F452"/>
      <c r="G452"/>
      <c r="H452"/>
      <c r="I452"/>
      <c r="J452"/>
      <c r="K452"/>
      <c r="L452"/>
    </row>
    <row r="453" spans="4:12" x14ac:dyDescent="0.25">
      <c r="D453"/>
      <c r="E453"/>
      <c r="F453"/>
      <c r="G453"/>
      <c r="H453"/>
      <c r="I453"/>
      <c r="J453"/>
      <c r="K453"/>
      <c r="L453"/>
    </row>
    <row r="454" spans="4:12" x14ac:dyDescent="0.25">
      <c r="D454"/>
      <c r="E454"/>
      <c r="F454"/>
      <c r="G454"/>
      <c r="H454"/>
      <c r="I454"/>
      <c r="J454"/>
      <c r="K454"/>
      <c r="L454"/>
    </row>
    <row r="455" spans="4:12" x14ac:dyDescent="0.25">
      <c r="D455"/>
      <c r="E455"/>
      <c r="F455"/>
      <c r="G455"/>
      <c r="H455"/>
      <c r="I455"/>
      <c r="J455"/>
      <c r="K455"/>
      <c r="L455"/>
    </row>
    <row r="456" spans="4:12" x14ac:dyDescent="0.25">
      <c r="D456"/>
      <c r="E456"/>
      <c r="F456"/>
      <c r="G456"/>
      <c r="H456"/>
      <c r="I456"/>
      <c r="J456"/>
      <c r="K456"/>
      <c r="L456"/>
    </row>
    <row r="457" spans="4:12" x14ac:dyDescent="0.25">
      <c r="D457"/>
      <c r="E457"/>
      <c r="F457"/>
      <c r="G457"/>
      <c r="H457"/>
      <c r="I457"/>
      <c r="J457"/>
      <c r="K457"/>
      <c r="L457"/>
    </row>
    <row r="458" spans="4:12" x14ac:dyDescent="0.25">
      <c r="D458"/>
      <c r="E458"/>
      <c r="F458"/>
      <c r="G458"/>
      <c r="H458"/>
      <c r="I458"/>
      <c r="J458"/>
      <c r="K458"/>
      <c r="L458"/>
    </row>
    <row r="459" spans="4:12" x14ac:dyDescent="0.25">
      <c r="D459"/>
      <c r="E459"/>
      <c r="F459"/>
      <c r="G459"/>
      <c r="H459"/>
      <c r="I459"/>
      <c r="J459"/>
      <c r="K459"/>
      <c r="L459"/>
    </row>
    <row r="460" spans="4:12" x14ac:dyDescent="0.25">
      <c r="D460"/>
      <c r="E460"/>
      <c r="F460"/>
      <c r="G460"/>
      <c r="H460"/>
      <c r="I460"/>
      <c r="J460"/>
      <c r="K460"/>
      <c r="L460"/>
    </row>
    <row r="461" spans="4:12" x14ac:dyDescent="0.25">
      <c r="D461"/>
      <c r="E461"/>
      <c r="F461"/>
      <c r="G461"/>
      <c r="H461"/>
      <c r="I461"/>
      <c r="J461"/>
      <c r="K461"/>
      <c r="L461"/>
    </row>
    <row r="462" spans="4:12" x14ac:dyDescent="0.25">
      <c r="D462"/>
      <c r="E462"/>
      <c r="F462"/>
      <c r="G462"/>
      <c r="H462"/>
      <c r="I462"/>
      <c r="J462"/>
      <c r="K462"/>
      <c r="L462"/>
    </row>
    <row r="463" spans="4:12" x14ac:dyDescent="0.25">
      <c r="D463"/>
      <c r="E463"/>
      <c r="F463"/>
      <c r="G463"/>
      <c r="H463"/>
      <c r="I463"/>
      <c r="J463"/>
      <c r="K463"/>
      <c r="L463"/>
    </row>
    <row r="464" spans="4:12" x14ac:dyDescent="0.25">
      <c r="D464"/>
      <c r="E464"/>
      <c r="F464"/>
      <c r="G464"/>
      <c r="H464"/>
      <c r="I464"/>
      <c r="J464"/>
      <c r="K464"/>
      <c r="L464"/>
    </row>
    <row r="465" spans="4:12" x14ac:dyDescent="0.25">
      <c r="D465"/>
      <c r="E465"/>
      <c r="F465"/>
      <c r="G465"/>
      <c r="H465"/>
      <c r="I465"/>
      <c r="J465"/>
      <c r="K465"/>
      <c r="L465"/>
    </row>
    <row r="466" spans="4:12" x14ac:dyDescent="0.25">
      <c r="D466"/>
      <c r="E466"/>
      <c r="F466"/>
      <c r="G466"/>
      <c r="H466"/>
      <c r="I466"/>
      <c r="J466"/>
      <c r="K466"/>
      <c r="L466"/>
    </row>
    <row r="467" spans="4:12" x14ac:dyDescent="0.25">
      <c r="D467"/>
      <c r="E467"/>
      <c r="F467"/>
      <c r="G467"/>
      <c r="H467"/>
      <c r="I467"/>
      <c r="J467"/>
      <c r="K467"/>
      <c r="L467"/>
    </row>
    <row r="468" spans="4:12" x14ac:dyDescent="0.25">
      <c r="D468"/>
      <c r="E468"/>
      <c r="F468"/>
      <c r="G468"/>
      <c r="H468"/>
      <c r="I468"/>
      <c r="J468"/>
      <c r="K468"/>
      <c r="L468"/>
    </row>
    <row r="469" spans="4:12" x14ac:dyDescent="0.25">
      <c r="D469"/>
      <c r="E469"/>
      <c r="F469"/>
      <c r="G469"/>
      <c r="H469"/>
      <c r="I469"/>
      <c r="J469"/>
      <c r="K469"/>
      <c r="L469"/>
    </row>
    <row r="470" spans="4:12" x14ac:dyDescent="0.25">
      <c r="D470"/>
      <c r="E470"/>
      <c r="F470"/>
      <c r="G470"/>
      <c r="H470"/>
      <c r="I470"/>
      <c r="J470"/>
      <c r="K470"/>
      <c r="L470"/>
    </row>
    <row r="471" spans="4:12" x14ac:dyDescent="0.25">
      <c r="D471"/>
      <c r="E471"/>
      <c r="F471"/>
      <c r="G471"/>
      <c r="H471"/>
      <c r="I471"/>
      <c r="J471"/>
      <c r="K471"/>
      <c r="L471"/>
    </row>
    <row r="472" spans="4:12" x14ac:dyDescent="0.25">
      <c r="D472"/>
      <c r="E472"/>
      <c r="F472"/>
      <c r="G472"/>
      <c r="H472"/>
      <c r="I472"/>
      <c r="J472"/>
      <c r="K472"/>
      <c r="L472"/>
    </row>
    <row r="473" spans="4:12" x14ac:dyDescent="0.25">
      <c r="D473"/>
      <c r="E473"/>
      <c r="F473"/>
      <c r="G473"/>
      <c r="H473"/>
      <c r="I473"/>
      <c r="J473"/>
      <c r="K473"/>
      <c r="L473"/>
    </row>
    <row r="474" spans="4:12" x14ac:dyDescent="0.25">
      <c r="D474"/>
      <c r="E474"/>
      <c r="F474"/>
      <c r="G474"/>
      <c r="H474"/>
      <c r="I474"/>
      <c r="J474"/>
      <c r="K474"/>
      <c r="L474"/>
    </row>
    <row r="475" spans="4:12" x14ac:dyDescent="0.25">
      <c r="D475"/>
      <c r="E475"/>
      <c r="F475"/>
      <c r="G475"/>
      <c r="H475"/>
      <c r="I475"/>
      <c r="J475"/>
      <c r="K475"/>
      <c r="L475"/>
    </row>
    <row r="476" spans="4:12" x14ac:dyDescent="0.25">
      <c r="D476"/>
      <c r="E476"/>
      <c r="F476"/>
      <c r="G476"/>
      <c r="H476"/>
      <c r="I476"/>
      <c r="J476"/>
      <c r="K476"/>
      <c r="L476"/>
    </row>
    <row r="477" spans="4:12" x14ac:dyDescent="0.25">
      <c r="D477"/>
      <c r="E477"/>
      <c r="F477"/>
      <c r="G477"/>
      <c r="H477"/>
      <c r="I477"/>
      <c r="J477"/>
      <c r="K477"/>
      <c r="L477"/>
    </row>
    <row r="478" spans="4:12" x14ac:dyDescent="0.25">
      <c r="D478"/>
      <c r="E478"/>
      <c r="F478"/>
      <c r="G478"/>
      <c r="H478"/>
      <c r="I478"/>
      <c r="J478"/>
      <c r="K478"/>
      <c r="L478"/>
    </row>
    <row r="479" spans="4:12" x14ac:dyDescent="0.25">
      <c r="D479"/>
      <c r="E479"/>
      <c r="F479"/>
      <c r="G479"/>
      <c r="H479"/>
      <c r="I479"/>
      <c r="J479"/>
      <c r="K479"/>
      <c r="L479"/>
    </row>
    <row r="480" spans="4:12" x14ac:dyDescent="0.25">
      <c r="D480"/>
      <c r="E480"/>
      <c r="F480"/>
      <c r="G480"/>
      <c r="H480"/>
      <c r="I480"/>
      <c r="J480"/>
      <c r="K480"/>
      <c r="L480"/>
    </row>
    <row r="481" spans="4:12" x14ac:dyDescent="0.25">
      <c r="D481"/>
      <c r="E481"/>
      <c r="F481"/>
      <c r="G481"/>
      <c r="H481"/>
      <c r="I481"/>
      <c r="J481"/>
      <c r="K481"/>
      <c r="L481"/>
    </row>
    <row r="482" spans="4:12" x14ac:dyDescent="0.25">
      <c r="D482"/>
      <c r="E482"/>
      <c r="F482"/>
      <c r="G482"/>
      <c r="H482"/>
      <c r="I482"/>
      <c r="J482"/>
      <c r="K482"/>
      <c r="L482"/>
    </row>
    <row r="484" spans="4:12" x14ac:dyDescent="0.25">
      <c r="D484"/>
      <c r="E484"/>
      <c r="F484"/>
      <c r="G484"/>
      <c r="H484"/>
      <c r="I484"/>
      <c r="J484"/>
      <c r="K484"/>
      <c r="L484"/>
    </row>
    <row r="485" spans="4:12" x14ac:dyDescent="0.25">
      <c r="D485"/>
      <c r="E485"/>
      <c r="F485"/>
      <c r="G485"/>
      <c r="H485"/>
      <c r="I485"/>
      <c r="J485"/>
      <c r="K485"/>
      <c r="L485"/>
    </row>
    <row r="486" spans="4:12" x14ac:dyDescent="0.25">
      <c r="D486"/>
      <c r="E486"/>
      <c r="F486"/>
      <c r="G486"/>
      <c r="H486"/>
      <c r="I486"/>
      <c r="J486"/>
      <c r="K486"/>
      <c r="L486"/>
    </row>
    <row r="487" spans="4:12" x14ac:dyDescent="0.25">
      <c r="D487"/>
      <c r="E487"/>
      <c r="F487"/>
      <c r="G487"/>
      <c r="H487"/>
      <c r="I487"/>
      <c r="J487"/>
      <c r="K487"/>
      <c r="L487"/>
    </row>
    <row r="488" spans="4:12" x14ac:dyDescent="0.25">
      <c r="D488"/>
      <c r="E488"/>
      <c r="F488"/>
      <c r="G488"/>
      <c r="H488"/>
      <c r="I488"/>
      <c r="J488"/>
      <c r="K488"/>
      <c r="L488"/>
    </row>
    <row r="489" spans="4:12" x14ac:dyDescent="0.25">
      <c r="D489"/>
      <c r="E489"/>
      <c r="F489"/>
      <c r="G489"/>
      <c r="H489"/>
      <c r="I489"/>
      <c r="J489"/>
      <c r="K489"/>
      <c r="L489"/>
    </row>
    <row r="490" spans="4:12" x14ac:dyDescent="0.25">
      <c r="D490"/>
      <c r="E490"/>
      <c r="F490"/>
      <c r="G490"/>
      <c r="H490"/>
      <c r="I490"/>
      <c r="J490"/>
      <c r="K490"/>
      <c r="L490"/>
    </row>
    <row r="491" spans="4:12" x14ac:dyDescent="0.25">
      <c r="D491"/>
      <c r="E491"/>
      <c r="F491"/>
      <c r="G491"/>
      <c r="H491"/>
      <c r="I491"/>
      <c r="J491"/>
      <c r="K491"/>
      <c r="L491"/>
    </row>
    <row r="492" spans="4:12" x14ac:dyDescent="0.25">
      <c r="D492"/>
      <c r="E492"/>
      <c r="F492"/>
      <c r="G492"/>
      <c r="H492"/>
      <c r="I492"/>
      <c r="J492"/>
      <c r="K492"/>
      <c r="L492"/>
    </row>
    <row r="493" spans="4:12" x14ac:dyDescent="0.25">
      <c r="D493"/>
      <c r="E493"/>
      <c r="F493"/>
      <c r="G493"/>
      <c r="H493"/>
      <c r="I493"/>
      <c r="J493"/>
      <c r="K493"/>
      <c r="L493"/>
    </row>
    <row r="494" spans="4:12" x14ac:dyDescent="0.25">
      <c r="D494"/>
      <c r="E494"/>
      <c r="F494"/>
      <c r="G494"/>
      <c r="H494"/>
      <c r="I494"/>
      <c r="J494"/>
      <c r="K494"/>
      <c r="L494"/>
    </row>
    <row r="495" spans="4:12" x14ac:dyDescent="0.25">
      <c r="D495"/>
      <c r="E495"/>
      <c r="F495"/>
      <c r="G495"/>
      <c r="H495"/>
      <c r="I495"/>
      <c r="J495"/>
      <c r="K495"/>
      <c r="L495"/>
    </row>
    <row r="496" spans="4:12" x14ac:dyDescent="0.25">
      <c r="D496"/>
      <c r="E496"/>
      <c r="F496"/>
      <c r="G496"/>
      <c r="H496"/>
      <c r="I496"/>
      <c r="J496"/>
      <c r="K496"/>
      <c r="L496"/>
    </row>
    <row r="497" spans="4:12" x14ac:dyDescent="0.25">
      <c r="D497"/>
      <c r="E497"/>
      <c r="F497"/>
      <c r="G497"/>
      <c r="H497"/>
      <c r="I497"/>
      <c r="J497"/>
      <c r="K497"/>
      <c r="L497"/>
    </row>
    <row r="498" spans="4:12" x14ac:dyDescent="0.25">
      <c r="D498"/>
      <c r="E498"/>
      <c r="F498"/>
      <c r="G498"/>
      <c r="H498"/>
      <c r="I498"/>
      <c r="J498"/>
      <c r="K498"/>
      <c r="L498"/>
    </row>
    <row r="499" spans="4:12" x14ac:dyDescent="0.25">
      <c r="D499"/>
      <c r="E499"/>
      <c r="F499"/>
      <c r="G499"/>
      <c r="H499"/>
      <c r="I499"/>
      <c r="J499"/>
      <c r="K499"/>
      <c r="L499"/>
    </row>
    <row r="500" spans="4:12" x14ac:dyDescent="0.25">
      <c r="D500"/>
      <c r="E500"/>
      <c r="F500"/>
      <c r="G500"/>
      <c r="H500"/>
      <c r="I500"/>
      <c r="J500"/>
      <c r="K500"/>
      <c r="L500"/>
    </row>
    <row r="501" spans="4:12" x14ac:dyDescent="0.25">
      <c r="D501"/>
      <c r="E501"/>
      <c r="F501"/>
      <c r="G501"/>
      <c r="H501"/>
      <c r="I501"/>
      <c r="J501"/>
      <c r="K501"/>
      <c r="L501"/>
    </row>
    <row r="502" spans="4:12" x14ac:dyDescent="0.25">
      <c r="D502"/>
      <c r="E502"/>
      <c r="F502"/>
      <c r="G502"/>
      <c r="H502"/>
      <c r="I502"/>
      <c r="J502"/>
      <c r="K502"/>
      <c r="L502"/>
    </row>
    <row r="503" spans="4:12" x14ac:dyDescent="0.25">
      <c r="D503"/>
      <c r="E503"/>
      <c r="F503"/>
      <c r="G503"/>
      <c r="H503"/>
      <c r="I503"/>
      <c r="J503"/>
      <c r="K503"/>
      <c r="L503"/>
    </row>
    <row r="504" spans="4:12" x14ac:dyDescent="0.25">
      <c r="D504"/>
      <c r="E504"/>
      <c r="F504"/>
      <c r="G504"/>
      <c r="H504"/>
      <c r="I504"/>
      <c r="J504"/>
      <c r="K504"/>
      <c r="L504"/>
    </row>
    <row r="505" spans="4:12" x14ac:dyDescent="0.25">
      <c r="D505"/>
      <c r="E505"/>
      <c r="F505"/>
      <c r="G505"/>
      <c r="H505"/>
      <c r="I505"/>
      <c r="J505"/>
      <c r="K505"/>
      <c r="L505"/>
    </row>
    <row r="506" spans="4:12" x14ac:dyDescent="0.25">
      <c r="D506"/>
      <c r="E506"/>
      <c r="F506"/>
      <c r="G506"/>
      <c r="H506"/>
      <c r="I506"/>
      <c r="J506"/>
      <c r="K506"/>
      <c r="L506"/>
    </row>
    <row r="507" spans="4:12" x14ac:dyDescent="0.25">
      <c r="D507"/>
      <c r="E507"/>
      <c r="F507"/>
      <c r="G507"/>
      <c r="H507"/>
      <c r="I507"/>
      <c r="J507"/>
      <c r="K507"/>
      <c r="L507"/>
    </row>
    <row r="508" spans="4:12" x14ac:dyDescent="0.25">
      <c r="D508"/>
      <c r="E508"/>
      <c r="F508"/>
      <c r="G508"/>
      <c r="H508"/>
      <c r="I508"/>
      <c r="J508"/>
      <c r="K508"/>
      <c r="L508"/>
    </row>
    <row r="509" spans="4:12" x14ac:dyDescent="0.25">
      <c r="D509"/>
      <c r="E509"/>
      <c r="F509"/>
      <c r="G509"/>
      <c r="H509"/>
      <c r="I509"/>
      <c r="J509"/>
      <c r="K509"/>
      <c r="L509"/>
    </row>
    <row r="510" spans="4:12" x14ac:dyDescent="0.25">
      <c r="D510"/>
      <c r="E510"/>
      <c r="F510"/>
      <c r="G510"/>
      <c r="H510"/>
      <c r="I510"/>
      <c r="J510"/>
      <c r="K510"/>
      <c r="L510"/>
    </row>
    <row r="511" spans="4:12" x14ac:dyDescent="0.25">
      <c r="D511"/>
      <c r="E511"/>
      <c r="F511"/>
      <c r="G511"/>
      <c r="H511"/>
      <c r="I511"/>
      <c r="J511"/>
      <c r="K511"/>
      <c r="L511"/>
    </row>
    <row r="512" spans="4:12" x14ac:dyDescent="0.25">
      <c r="D512"/>
      <c r="E512"/>
      <c r="F512"/>
      <c r="G512"/>
      <c r="H512"/>
      <c r="I512"/>
      <c r="J512"/>
      <c r="K512"/>
      <c r="L512"/>
    </row>
    <row r="513" spans="4:12" x14ac:dyDescent="0.25">
      <c r="D513"/>
      <c r="E513"/>
      <c r="F513"/>
      <c r="G513"/>
      <c r="H513"/>
      <c r="I513"/>
      <c r="J513"/>
      <c r="K513"/>
      <c r="L513"/>
    </row>
    <row r="514" spans="4:12" x14ac:dyDescent="0.25">
      <c r="D514"/>
      <c r="E514"/>
      <c r="F514"/>
      <c r="G514"/>
      <c r="H514"/>
      <c r="I514"/>
      <c r="J514"/>
      <c r="K514"/>
      <c r="L514"/>
    </row>
    <row r="515" spans="4:12" x14ac:dyDescent="0.25">
      <c r="D515"/>
      <c r="E515"/>
      <c r="F515"/>
      <c r="G515"/>
      <c r="H515"/>
      <c r="I515"/>
      <c r="J515"/>
      <c r="K515"/>
      <c r="L515"/>
    </row>
    <row r="516" spans="4:12" x14ac:dyDescent="0.25">
      <c r="D516"/>
      <c r="E516"/>
      <c r="F516"/>
      <c r="G516"/>
      <c r="H516"/>
      <c r="I516"/>
      <c r="J516"/>
      <c r="K516"/>
      <c r="L516"/>
    </row>
    <row r="517" spans="4:12" x14ac:dyDescent="0.25">
      <c r="D517"/>
      <c r="E517"/>
      <c r="F517"/>
      <c r="G517"/>
      <c r="H517"/>
      <c r="I517"/>
      <c r="J517"/>
      <c r="K517"/>
      <c r="L517"/>
    </row>
    <row r="518" spans="4:12" x14ac:dyDescent="0.25">
      <c r="D518"/>
      <c r="E518"/>
      <c r="F518"/>
      <c r="G518"/>
      <c r="H518"/>
      <c r="I518"/>
      <c r="J518"/>
      <c r="K518"/>
      <c r="L518"/>
    </row>
    <row r="519" spans="4:12" x14ac:dyDescent="0.25">
      <c r="D519"/>
      <c r="E519"/>
      <c r="F519"/>
      <c r="G519"/>
      <c r="H519"/>
      <c r="I519"/>
      <c r="J519"/>
      <c r="K519"/>
      <c r="L519"/>
    </row>
    <row r="520" spans="4:12" x14ac:dyDescent="0.25">
      <c r="D520"/>
      <c r="E520"/>
      <c r="F520"/>
      <c r="G520"/>
      <c r="H520"/>
      <c r="I520"/>
      <c r="J520"/>
      <c r="K520"/>
      <c r="L520"/>
    </row>
    <row r="521" spans="4:12" x14ac:dyDescent="0.25">
      <c r="D521"/>
      <c r="E521"/>
      <c r="F521"/>
      <c r="G521"/>
      <c r="H521"/>
      <c r="I521"/>
      <c r="J521"/>
      <c r="K521"/>
      <c r="L521"/>
    </row>
    <row r="522" spans="4:12" x14ac:dyDescent="0.25">
      <c r="D522"/>
      <c r="E522"/>
      <c r="F522"/>
      <c r="G522"/>
      <c r="H522"/>
      <c r="I522"/>
      <c r="J522"/>
      <c r="K522"/>
      <c r="L522"/>
    </row>
    <row r="523" spans="4:12" x14ac:dyDescent="0.25">
      <c r="D523"/>
      <c r="E523"/>
      <c r="F523"/>
      <c r="G523"/>
      <c r="H523"/>
      <c r="I523"/>
      <c r="J523"/>
      <c r="K523"/>
      <c r="L523"/>
    </row>
    <row r="524" spans="4:12" x14ac:dyDescent="0.25">
      <c r="D524"/>
      <c r="E524"/>
      <c r="F524"/>
      <c r="G524"/>
      <c r="H524"/>
      <c r="I524"/>
      <c r="J524"/>
      <c r="K524"/>
      <c r="L524"/>
    </row>
    <row r="525" spans="4:12" x14ac:dyDescent="0.25">
      <c r="D525"/>
      <c r="E525"/>
      <c r="F525"/>
      <c r="G525"/>
      <c r="H525"/>
      <c r="I525"/>
      <c r="J525"/>
      <c r="K525"/>
      <c r="L525"/>
    </row>
    <row r="526" spans="4:12" x14ac:dyDescent="0.25">
      <c r="D526"/>
      <c r="E526"/>
      <c r="F526"/>
      <c r="G526"/>
      <c r="H526"/>
      <c r="I526"/>
      <c r="J526"/>
      <c r="K526"/>
      <c r="L526"/>
    </row>
    <row r="527" spans="4:12" x14ac:dyDescent="0.25">
      <c r="D527"/>
      <c r="E527"/>
      <c r="F527"/>
      <c r="G527"/>
      <c r="H527"/>
      <c r="I527"/>
      <c r="J527"/>
      <c r="K527"/>
      <c r="L527"/>
    </row>
    <row r="528" spans="4:12" x14ac:dyDescent="0.25">
      <c r="D528"/>
      <c r="E528"/>
      <c r="F528"/>
      <c r="G528"/>
      <c r="H528"/>
      <c r="I528"/>
      <c r="J528"/>
      <c r="K528"/>
      <c r="L528"/>
    </row>
    <row r="529" spans="4:12" x14ac:dyDescent="0.25">
      <c r="D529"/>
      <c r="E529"/>
      <c r="F529"/>
      <c r="G529"/>
      <c r="H529"/>
      <c r="I529"/>
      <c r="J529"/>
      <c r="K529"/>
      <c r="L529"/>
    </row>
    <row r="530" spans="4:12" x14ac:dyDescent="0.25">
      <c r="D530"/>
      <c r="E530"/>
      <c r="F530"/>
      <c r="G530"/>
      <c r="H530"/>
      <c r="I530"/>
      <c r="J530"/>
      <c r="K530"/>
      <c r="L530"/>
    </row>
    <row r="531" spans="4:12" x14ac:dyDescent="0.25">
      <c r="D531"/>
      <c r="E531"/>
      <c r="F531"/>
      <c r="G531"/>
      <c r="H531"/>
      <c r="I531"/>
      <c r="J531"/>
      <c r="K531"/>
      <c r="L531"/>
    </row>
    <row r="532" spans="4:12" x14ac:dyDescent="0.25">
      <c r="D532"/>
      <c r="E532"/>
      <c r="F532"/>
      <c r="G532"/>
      <c r="H532"/>
      <c r="I532"/>
      <c r="J532"/>
      <c r="K532"/>
      <c r="L532"/>
    </row>
    <row r="533" spans="4:12" x14ac:dyDescent="0.25">
      <c r="D533"/>
      <c r="E533"/>
      <c r="F533"/>
      <c r="G533"/>
      <c r="H533"/>
      <c r="I533"/>
      <c r="J533"/>
      <c r="K533"/>
      <c r="L533"/>
    </row>
    <row r="534" spans="4:12" x14ac:dyDescent="0.25">
      <c r="D534"/>
      <c r="E534"/>
      <c r="F534"/>
      <c r="G534"/>
      <c r="H534"/>
      <c r="I534"/>
      <c r="J534"/>
      <c r="K534"/>
      <c r="L534"/>
    </row>
    <row r="535" spans="4:12" x14ac:dyDescent="0.25">
      <c r="D535"/>
      <c r="E535"/>
      <c r="F535"/>
      <c r="G535"/>
      <c r="H535"/>
      <c r="I535"/>
      <c r="J535"/>
      <c r="K535"/>
      <c r="L535"/>
    </row>
    <row r="536" spans="4:12" x14ac:dyDescent="0.25">
      <c r="D536"/>
      <c r="E536"/>
      <c r="F536"/>
      <c r="G536"/>
      <c r="H536"/>
      <c r="I536"/>
      <c r="J536"/>
      <c r="K536"/>
      <c r="L536"/>
    </row>
    <row r="537" spans="4:12" x14ac:dyDescent="0.25">
      <c r="D537"/>
      <c r="E537"/>
      <c r="F537"/>
      <c r="G537"/>
      <c r="H537"/>
      <c r="I537"/>
      <c r="J537"/>
      <c r="K537"/>
      <c r="L537"/>
    </row>
    <row r="538" spans="4:12" x14ac:dyDescent="0.25">
      <c r="D538"/>
      <c r="E538"/>
      <c r="F538"/>
      <c r="G538"/>
      <c r="H538"/>
      <c r="I538"/>
      <c r="J538"/>
      <c r="K538"/>
      <c r="L538"/>
    </row>
    <row r="539" spans="4:12" x14ac:dyDescent="0.25">
      <c r="D539"/>
      <c r="E539"/>
      <c r="F539"/>
      <c r="G539"/>
      <c r="H539"/>
      <c r="I539"/>
      <c r="J539"/>
      <c r="K539"/>
      <c r="L539"/>
    </row>
    <row r="540" spans="4:12" x14ac:dyDescent="0.25">
      <c r="D540"/>
      <c r="E540"/>
      <c r="F540"/>
      <c r="G540"/>
      <c r="H540"/>
      <c r="I540"/>
      <c r="J540"/>
      <c r="K540"/>
      <c r="L540"/>
    </row>
    <row r="541" spans="4:12" x14ac:dyDescent="0.25">
      <c r="D541"/>
      <c r="E541"/>
      <c r="F541"/>
      <c r="G541"/>
      <c r="H541"/>
      <c r="I541"/>
      <c r="J541"/>
      <c r="K541"/>
      <c r="L541"/>
    </row>
    <row r="542" spans="4:12" x14ac:dyDescent="0.25">
      <c r="D542"/>
      <c r="E542"/>
      <c r="F542"/>
      <c r="G542"/>
      <c r="H542"/>
      <c r="I542"/>
      <c r="J542"/>
      <c r="K542"/>
      <c r="L542"/>
    </row>
    <row r="543" spans="4:12" x14ac:dyDescent="0.25">
      <c r="D543"/>
      <c r="E543"/>
      <c r="F543"/>
      <c r="G543"/>
      <c r="H543"/>
      <c r="I543"/>
      <c r="J543"/>
      <c r="K543"/>
      <c r="L543"/>
    </row>
    <row r="544" spans="4:12" x14ac:dyDescent="0.25">
      <c r="D544"/>
      <c r="E544"/>
      <c r="F544"/>
      <c r="G544"/>
      <c r="H544"/>
      <c r="I544"/>
      <c r="J544"/>
      <c r="K544"/>
      <c r="L544"/>
    </row>
    <row r="545" spans="4:12" x14ac:dyDescent="0.25">
      <c r="D545"/>
      <c r="E545"/>
      <c r="F545"/>
      <c r="G545"/>
      <c r="H545"/>
      <c r="I545"/>
      <c r="J545"/>
      <c r="K545"/>
      <c r="L545"/>
    </row>
    <row r="546" spans="4:12" x14ac:dyDescent="0.25">
      <c r="D546"/>
      <c r="E546"/>
      <c r="F546"/>
      <c r="G546"/>
      <c r="H546"/>
      <c r="I546"/>
      <c r="J546"/>
      <c r="K546"/>
      <c r="L546"/>
    </row>
    <row r="547" spans="4:12" x14ac:dyDescent="0.25">
      <c r="D547"/>
      <c r="E547"/>
      <c r="F547"/>
      <c r="G547"/>
      <c r="H547"/>
      <c r="I547"/>
      <c r="J547"/>
      <c r="K547"/>
      <c r="L547"/>
    </row>
    <row r="548" spans="4:12" x14ac:dyDescent="0.25">
      <c r="D548"/>
      <c r="E548"/>
      <c r="F548"/>
      <c r="G548"/>
      <c r="H548"/>
      <c r="I548"/>
      <c r="J548"/>
      <c r="K548"/>
      <c r="L548"/>
    </row>
    <row r="549" spans="4:12" x14ac:dyDescent="0.25">
      <c r="D549"/>
      <c r="E549"/>
      <c r="F549"/>
      <c r="G549"/>
      <c r="H549"/>
      <c r="I549"/>
      <c r="J549"/>
      <c r="K549"/>
      <c r="L549"/>
    </row>
    <row r="550" spans="4:12" x14ac:dyDescent="0.25">
      <c r="D550"/>
      <c r="E550"/>
      <c r="F550"/>
      <c r="G550"/>
      <c r="H550"/>
      <c r="I550"/>
      <c r="J550"/>
      <c r="K550"/>
      <c r="L550"/>
    </row>
    <row r="551" spans="4:12" x14ac:dyDescent="0.25">
      <c r="D551"/>
      <c r="E551"/>
      <c r="F551"/>
      <c r="G551"/>
      <c r="H551"/>
      <c r="I551"/>
      <c r="J551"/>
      <c r="K551"/>
      <c r="L551"/>
    </row>
    <row r="552" spans="4:12" x14ac:dyDescent="0.25">
      <c r="D552"/>
      <c r="E552"/>
      <c r="F552"/>
      <c r="G552"/>
      <c r="H552"/>
      <c r="I552"/>
      <c r="J552"/>
      <c r="K552"/>
      <c r="L552"/>
    </row>
    <row r="553" spans="4:12" x14ac:dyDescent="0.25">
      <c r="D553"/>
      <c r="E553"/>
      <c r="F553"/>
      <c r="G553"/>
      <c r="H553"/>
      <c r="I553"/>
      <c r="J553"/>
      <c r="K553"/>
      <c r="L553"/>
    </row>
    <row r="554" spans="4:12" x14ac:dyDescent="0.25">
      <c r="D554"/>
      <c r="E554"/>
      <c r="F554"/>
      <c r="G554"/>
      <c r="H554"/>
      <c r="I554"/>
      <c r="J554"/>
      <c r="K554"/>
      <c r="L554"/>
    </row>
    <row r="555" spans="4:12" x14ac:dyDescent="0.25">
      <c r="D555"/>
      <c r="E555"/>
      <c r="F555"/>
      <c r="G555"/>
      <c r="H555"/>
      <c r="I555"/>
      <c r="J555"/>
      <c r="K555"/>
      <c r="L555"/>
    </row>
    <row r="556" spans="4:12" x14ac:dyDescent="0.25">
      <c r="D556"/>
      <c r="E556"/>
      <c r="F556"/>
      <c r="G556"/>
      <c r="H556"/>
      <c r="I556"/>
      <c r="J556"/>
      <c r="K556"/>
      <c r="L556"/>
    </row>
    <row r="557" spans="4:12" x14ac:dyDescent="0.25">
      <c r="D557"/>
      <c r="E557"/>
      <c r="F557"/>
      <c r="G557"/>
      <c r="H557"/>
      <c r="I557"/>
      <c r="J557"/>
      <c r="K557"/>
      <c r="L557"/>
    </row>
    <row r="558" spans="4:12" x14ac:dyDescent="0.25">
      <c r="D558"/>
      <c r="E558"/>
      <c r="F558"/>
      <c r="G558"/>
      <c r="H558"/>
      <c r="I558"/>
      <c r="J558"/>
      <c r="K558"/>
      <c r="L558"/>
    </row>
    <row r="559" spans="4:12" x14ac:dyDescent="0.25">
      <c r="D559"/>
      <c r="E559"/>
      <c r="F559"/>
      <c r="G559"/>
      <c r="H559"/>
      <c r="I559"/>
      <c r="J559"/>
      <c r="K559"/>
      <c r="L559"/>
    </row>
    <row r="560" spans="4:12" x14ac:dyDescent="0.25">
      <c r="D560"/>
      <c r="E560"/>
      <c r="F560"/>
      <c r="G560"/>
      <c r="H560"/>
      <c r="I560"/>
      <c r="J560"/>
      <c r="K560"/>
      <c r="L560"/>
    </row>
    <row r="561" spans="4:12" x14ac:dyDescent="0.25">
      <c r="D561"/>
      <c r="E561"/>
      <c r="F561"/>
      <c r="G561"/>
      <c r="H561"/>
      <c r="I561"/>
      <c r="J561"/>
      <c r="K561"/>
      <c r="L561"/>
    </row>
    <row r="562" spans="4:12" x14ac:dyDescent="0.25">
      <c r="D562"/>
      <c r="E562"/>
      <c r="F562"/>
      <c r="G562"/>
      <c r="H562"/>
      <c r="I562"/>
      <c r="J562"/>
      <c r="K562"/>
      <c r="L562"/>
    </row>
    <row r="563" spans="4:12" x14ac:dyDescent="0.25">
      <c r="D563"/>
      <c r="E563"/>
      <c r="F563"/>
      <c r="G563"/>
      <c r="H563"/>
      <c r="I563"/>
      <c r="J563"/>
      <c r="K563"/>
      <c r="L563"/>
    </row>
    <row r="564" spans="4:12" x14ac:dyDescent="0.25">
      <c r="D564"/>
      <c r="E564"/>
      <c r="F564"/>
      <c r="G564"/>
      <c r="H564"/>
      <c r="I564"/>
      <c r="J564"/>
      <c r="K564"/>
      <c r="L564"/>
    </row>
    <row r="565" spans="4:12" x14ac:dyDescent="0.25">
      <c r="D565"/>
      <c r="E565"/>
      <c r="F565"/>
      <c r="G565"/>
      <c r="H565"/>
      <c r="I565"/>
      <c r="J565"/>
      <c r="K565"/>
      <c r="L565"/>
    </row>
    <row r="566" spans="4:12" x14ac:dyDescent="0.25">
      <c r="D566"/>
      <c r="E566"/>
      <c r="F566"/>
      <c r="G566"/>
      <c r="H566"/>
      <c r="I566"/>
      <c r="J566"/>
      <c r="K566"/>
      <c r="L566"/>
    </row>
    <row r="567" spans="4:12" x14ac:dyDescent="0.25">
      <c r="D567"/>
      <c r="E567"/>
      <c r="F567"/>
      <c r="G567"/>
      <c r="H567"/>
      <c r="I567"/>
      <c r="J567"/>
      <c r="K567"/>
      <c r="L567"/>
    </row>
    <row r="568" spans="4:12" x14ac:dyDescent="0.25">
      <c r="D568"/>
      <c r="E568"/>
      <c r="F568"/>
      <c r="G568"/>
      <c r="H568"/>
      <c r="I568"/>
      <c r="J568"/>
      <c r="K568"/>
      <c r="L568"/>
    </row>
    <row r="569" spans="4:12" x14ac:dyDescent="0.25">
      <c r="D569"/>
      <c r="E569"/>
      <c r="F569"/>
      <c r="G569"/>
      <c r="H569"/>
      <c r="I569"/>
      <c r="J569"/>
      <c r="K569"/>
      <c r="L569"/>
    </row>
    <row r="570" spans="4:12" x14ac:dyDescent="0.25">
      <c r="D570"/>
      <c r="E570"/>
      <c r="F570"/>
      <c r="G570"/>
      <c r="H570"/>
      <c r="I570"/>
      <c r="J570"/>
      <c r="K570"/>
      <c r="L570"/>
    </row>
    <row r="571" spans="4:12" x14ac:dyDescent="0.25">
      <c r="D571"/>
      <c r="E571"/>
      <c r="F571"/>
      <c r="G571"/>
      <c r="H571"/>
      <c r="I571"/>
      <c r="J571"/>
      <c r="K571"/>
      <c r="L571"/>
    </row>
    <row r="572" spans="4:12" x14ac:dyDescent="0.25">
      <c r="D572"/>
      <c r="E572"/>
      <c r="F572"/>
      <c r="G572"/>
      <c r="H572"/>
      <c r="I572"/>
      <c r="J572"/>
      <c r="K572"/>
      <c r="L572"/>
    </row>
    <row r="573" spans="4:12" x14ac:dyDescent="0.25">
      <c r="D573"/>
      <c r="E573"/>
      <c r="F573"/>
      <c r="G573"/>
      <c r="H573"/>
      <c r="I573"/>
      <c r="J573"/>
      <c r="K573"/>
      <c r="L573"/>
    </row>
    <row r="574" spans="4:12" x14ac:dyDescent="0.25">
      <c r="D574"/>
      <c r="E574"/>
      <c r="F574"/>
      <c r="G574"/>
      <c r="H574"/>
      <c r="I574"/>
      <c r="J574"/>
      <c r="K574"/>
      <c r="L574"/>
    </row>
    <row r="575" spans="4:12" x14ac:dyDescent="0.25">
      <c r="D575"/>
      <c r="E575"/>
      <c r="F575"/>
      <c r="G575"/>
      <c r="H575"/>
      <c r="I575"/>
      <c r="J575"/>
      <c r="K575"/>
      <c r="L575"/>
    </row>
    <row r="576" spans="4:12" x14ac:dyDescent="0.25">
      <c r="D576"/>
      <c r="E576"/>
      <c r="F576"/>
      <c r="G576"/>
      <c r="H576"/>
      <c r="I576"/>
      <c r="J576"/>
      <c r="K576"/>
      <c r="L576"/>
    </row>
    <row r="577" spans="4:12" x14ac:dyDescent="0.25">
      <c r="D577"/>
      <c r="E577"/>
      <c r="F577"/>
      <c r="G577"/>
      <c r="H577"/>
      <c r="I577"/>
      <c r="J577"/>
      <c r="K577"/>
      <c r="L577"/>
    </row>
    <row r="578" spans="4:12" x14ac:dyDescent="0.25">
      <c r="D578"/>
      <c r="E578"/>
      <c r="F578"/>
      <c r="G578"/>
      <c r="H578"/>
      <c r="I578"/>
      <c r="J578"/>
      <c r="K578"/>
      <c r="L578"/>
    </row>
    <row r="579" spans="4:12" x14ac:dyDescent="0.25">
      <c r="D579"/>
      <c r="E579"/>
      <c r="F579"/>
      <c r="G579"/>
      <c r="H579"/>
      <c r="I579"/>
      <c r="J579"/>
      <c r="K579"/>
      <c r="L579"/>
    </row>
    <row r="580" spans="4:12" x14ac:dyDescent="0.25">
      <c r="D580"/>
      <c r="E580"/>
      <c r="F580"/>
      <c r="G580"/>
      <c r="H580"/>
      <c r="I580"/>
      <c r="J580"/>
      <c r="K580"/>
      <c r="L580"/>
    </row>
    <row r="581" spans="4:12" x14ac:dyDescent="0.25">
      <c r="D581"/>
      <c r="E581"/>
      <c r="F581"/>
      <c r="G581"/>
      <c r="H581"/>
      <c r="I581"/>
      <c r="J581"/>
      <c r="K581"/>
      <c r="L581"/>
    </row>
    <row r="582" spans="4:12" x14ac:dyDescent="0.25">
      <c r="D582"/>
      <c r="E582"/>
      <c r="F582"/>
      <c r="G582"/>
      <c r="H582"/>
      <c r="I582"/>
      <c r="J582"/>
      <c r="K582"/>
      <c r="L582"/>
    </row>
    <row r="583" spans="4:12" x14ac:dyDescent="0.25">
      <c r="D583"/>
      <c r="E583"/>
      <c r="F583"/>
      <c r="G583"/>
      <c r="H583"/>
      <c r="I583"/>
      <c r="J583"/>
      <c r="K583"/>
      <c r="L583"/>
    </row>
    <row r="584" spans="4:12" x14ac:dyDescent="0.25">
      <c r="D584"/>
      <c r="E584"/>
      <c r="F584"/>
      <c r="G584"/>
      <c r="H584"/>
      <c r="I584"/>
      <c r="J584"/>
      <c r="K584"/>
      <c r="L584"/>
    </row>
    <row r="585" spans="4:12" x14ac:dyDescent="0.25">
      <c r="D585"/>
      <c r="E585"/>
      <c r="F585"/>
      <c r="G585"/>
      <c r="H585"/>
      <c r="I585"/>
      <c r="J585"/>
      <c r="K585"/>
      <c r="L585"/>
    </row>
    <row r="586" spans="4:12" x14ac:dyDescent="0.25">
      <c r="D586"/>
      <c r="E586"/>
      <c r="F586"/>
      <c r="G586"/>
      <c r="H586"/>
      <c r="I586"/>
      <c r="J586"/>
      <c r="K586"/>
      <c r="L586"/>
    </row>
    <row r="587" spans="4:12" x14ac:dyDescent="0.25">
      <c r="D587"/>
      <c r="E587"/>
      <c r="F587"/>
      <c r="G587"/>
      <c r="H587"/>
      <c r="I587"/>
      <c r="J587"/>
      <c r="K587"/>
      <c r="L587"/>
    </row>
    <row r="588" spans="4:12" x14ac:dyDescent="0.25">
      <c r="D588"/>
      <c r="E588"/>
      <c r="F588"/>
      <c r="G588"/>
      <c r="H588"/>
      <c r="I588"/>
      <c r="J588"/>
      <c r="K588"/>
      <c r="L588"/>
    </row>
    <row r="589" spans="4:12" x14ac:dyDescent="0.25">
      <c r="D589"/>
      <c r="E589"/>
      <c r="F589"/>
      <c r="G589"/>
      <c r="H589"/>
      <c r="I589"/>
      <c r="J589"/>
      <c r="K589"/>
      <c r="L589"/>
    </row>
    <row r="590" spans="4:12" x14ac:dyDescent="0.25">
      <c r="D590"/>
      <c r="E590"/>
      <c r="F590"/>
      <c r="G590"/>
      <c r="H590"/>
      <c r="I590"/>
      <c r="J590"/>
      <c r="K590"/>
      <c r="L590"/>
    </row>
    <row r="591" spans="4:12" x14ac:dyDescent="0.25">
      <c r="D591"/>
      <c r="E591"/>
      <c r="F591"/>
      <c r="G591"/>
      <c r="H591"/>
      <c r="I591"/>
      <c r="J591"/>
      <c r="K591"/>
      <c r="L591"/>
    </row>
    <row r="592" spans="4:12" x14ac:dyDescent="0.25">
      <c r="D592"/>
      <c r="E592"/>
      <c r="F592"/>
      <c r="G592"/>
      <c r="H592"/>
      <c r="I592"/>
      <c r="J592"/>
      <c r="K592"/>
      <c r="L592"/>
    </row>
    <row r="593" spans="4:12" x14ac:dyDescent="0.25">
      <c r="D593"/>
      <c r="E593"/>
      <c r="F593"/>
      <c r="G593"/>
      <c r="H593"/>
      <c r="I593"/>
      <c r="J593"/>
      <c r="K593"/>
      <c r="L593"/>
    </row>
    <row r="594" spans="4:12" x14ac:dyDescent="0.25">
      <c r="D594"/>
      <c r="E594"/>
      <c r="F594"/>
      <c r="G594"/>
      <c r="H594"/>
      <c r="I594"/>
      <c r="J594"/>
      <c r="K594"/>
      <c r="L594"/>
    </row>
    <row r="595" spans="4:12" x14ac:dyDescent="0.25">
      <c r="D595"/>
      <c r="E595"/>
      <c r="F595"/>
      <c r="G595"/>
      <c r="H595"/>
      <c r="I595"/>
      <c r="J595"/>
      <c r="K595"/>
      <c r="L595"/>
    </row>
    <row r="596" spans="4:12" x14ac:dyDescent="0.25">
      <c r="D596"/>
      <c r="E596"/>
      <c r="F596"/>
      <c r="G596"/>
      <c r="H596"/>
      <c r="I596"/>
      <c r="J596"/>
      <c r="K596"/>
      <c r="L596"/>
    </row>
    <row r="597" spans="4:12" x14ac:dyDescent="0.25">
      <c r="D597"/>
      <c r="E597"/>
      <c r="F597"/>
      <c r="G597"/>
      <c r="H597"/>
      <c r="I597"/>
      <c r="J597"/>
      <c r="K597"/>
      <c r="L597"/>
    </row>
    <row r="598" spans="4:12" x14ac:dyDescent="0.25">
      <c r="D598"/>
      <c r="E598"/>
      <c r="F598"/>
      <c r="G598"/>
      <c r="H598"/>
      <c r="I598"/>
      <c r="J598"/>
      <c r="K598"/>
      <c r="L598"/>
    </row>
    <row r="599" spans="4:12" x14ac:dyDescent="0.25">
      <c r="D599"/>
      <c r="E599"/>
      <c r="F599"/>
      <c r="G599"/>
      <c r="H599"/>
      <c r="I599"/>
      <c r="J599"/>
      <c r="K599"/>
      <c r="L599"/>
    </row>
    <row r="600" spans="4:12" x14ac:dyDescent="0.25">
      <c r="D600"/>
      <c r="E600"/>
      <c r="F600"/>
      <c r="G600"/>
      <c r="H600"/>
      <c r="I600"/>
      <c r="J600"/>
      <c r="K600"/>
      <c r="L600"/>
    </row>
    <row r="601" spans="4:12" x14ac:dyDescent="0.25">
      <c r="D601"/>
      <c r="E601"/>
      <c r="F601"/>
      <c r="G601"/>
      <c r="H601"/>
      <c r="I601"/>
      <c r="J601"/>
      <c r="K601"/>
      <c r="L601"/>
    </row>
    <row r="602" spans="4:12" x14ac:dyDescent="0.25">
      <c r="D602"/>
      <c r="E602"/>
      <c r="F602"/>
      <c r="G602"/>
      <c r="H602"/>
      <c r="I602"/>
      <c r="J602"/>
      <c r="K602"/>
      <c r="L602"/>
    </row>
    <row r="603" spans="4:12" x14ac:dyDescent="0.25">
      <c r="D603"/>
      <c r="E603"/>
      <c r="F603"/>
      <c r="G603"/>
      <c r="H603"/>
      <c r="I603"/>
      <c r="J603"/>
      <c r="K603"/>
      <c r="L603"/>
    </row>
    <row r="604" spans="4:12" x14ac:dyDescent="0.25">
      <c r="D604"/>
      <c r="E604"/>
      <c r="F604"/>
      <c r="G604"/>
      <c r="H604"/>
      <c r="I604"/>
      <c r="J604"/>
      <c r="K604"/>
      <c r="L604"/>
    </row>
    <row r="605" spans="4:12" x14ac:dyDescent="0.25">
      <c r="D605"/>
      <c r="E605"/>
      <c r="F605"/>
      <c r="G605"/>
      <c r="H605"/>
      <c r="I605"/>
      <c r="J605"/>
      <c r="K605"/>
      <c r="L605"/>
    </row>
    <row r="606" spans="4:12" x14ac:dyDescent="0.25">
      <c r="D606"/>
      <c r="E606"/>
      <c r="F606"/>
      <c r="G606"/>
      <c r="H606"/>
      <c r="I606"/>
      <c r="J606"/>
      <c r="K606"/>
      <c r="L606"/>
    </row>
    <row r="607" spans="4:12" x14ac:dyDescent="0.25">
      <c r="D607"/>
      <c r="E607"/>
      <c r="F607"/>
      <c r="G607"/>
      <c r="H607"/>
      <c r="I607"/>
      <c r="J607"/>
      <c r="K607"/>
      <c r="L607"/>
    </row>
    <row r="608" spans="4:12" x14ac:dyDescent="0.25">
      <c r="D608"/>
      <c r="E608"/>
      <c r="F608"/>
      <c r="G608"/>
      <c r="H608"/>
      <c r="I608"/>
      <c r="J608"/>
      <c r="K608"/>
      <c r="L608"/>
    </row>
    <row r="609" spans="4:12" x14ac:dyDescent="0.25">
      <c r="D609"/>
      <c r="E609"/>
      <c r="F609"/>
      <c r="G609"/>
      <c r="H609"/>
      <c r="I609"/>
      <c r="J609"/>
      <c r="K609"/>
      <c r="L609"/>
    </row>
    <row r="610" spans="4:12" x14ac:dyDescent="0.25">
      <c r="D610"/>
      <c r="E610"/>
      <c r="F610"/>
      <c r="G610"/>
      <c r="H610"/>
      <c r="I610"/>
      <c r="J610"/>
      <c r="K610"/>
      <c r="L610"/>
    </row>
    <row r="611" spans="4:12" x14ac:dyDescent="0.25">
      <c r="D611"/>
      <c r="E611"/>
      <c r="F611"/>
      <c r="G611"/>
      <c r="H611"/>
      <c r="I611"/>
      <c r="J611"/>
      <c r="K611"/>
      <c r="L611"/>
    </row>
    <row r="612" spans="4:12" x14ac:dyDescent="0.25">
      <c r="D612"/>
      <c r="E612"/>
      <c r="F612"/>
      <c r="G612"/>
      <c r="H612"/>
      <c r="I612"/>
      <c r="J612"/>
      <c r="K612"/>
      <c r="L612"/>
    </row>
    <row r="613" spans="4:12" x14ac:dyDescent="0.25">
      <c r="D613"/>
      <c r="E613"/>
      <c r="F613"/>
      <c r="G613"/>
      <c r="H613"/>
      <c r="I613"/>
      <c r="J613"/>
      <c r="K613"/>
      <c r="L613"/>
    </row>
    <row r="614" spans="4:12" x14ac:dyDescent="0.25">
      <c r="D614"/>
      <c r="E614"/>
      <c r="F614"/>
      <c r="G614"/>
      <c r="H614"/>
      <c r="I614"/>
      <c r="J614"/>
      <c r="K614"/>
      <c r="L614"/>
    </row>
    <row r="615" spans="4:12" x14ac:dyDescent="0.25">
      <c r="D615"/>
      <c r="E615"/>
      <c r="F615"/>
      <c r="G615"/>
      <c r="H615"/>
      <c r="I615"/>
      <c r="J615"/>
      <c r="K615"/>
      <c r="L615"/>
    </row>
    <row r="616" spans="4:12" x14ac:dyDescent="0.25">
      <c r="D616"/>
      <c r="E616"/>
      <c r="F616"/>
      <c r="G616"/>
      <c r="H616"/>
      <c r="I616"/>
      <c r="J616"/>
      <c r="K616"/>
      <c r="L616"/>
    </row>
    <row r="617" spans="4:12" x14ac:dyDescent="0.25">
      <c r="D617"/>
      <c r="E617"/>
      <c r="F617"/>
      <c r="G617"/>
      <c r="H617"/>
      <c r="I617"/>
      <c r="J617"/>
      <c r="K617"/>
      <c r="L617"/>
    </row>
    <row r="618" spans="4:12" x14ac:dyDescent="0.25">
      <c r="D618"/>
      <c r="E618"/>
      <c r="F618"/>
      <c r="G618"/>
      <c r="H618"/>
      <c r="I618"/>
      <c r="J618"/>
      <c r="K618"/>
      <c r="L618"/>
    </row>
    <row r="619" spans="4:12" x14ac:dyDescent="0.25">
      <c r="D619"/>
      <c r="E619"/>
      <c r="F619"/>
      <c r="G619"/>
      <c r="H619"/>
      <c r="I619"/>
      <c r="J619"/>
      <c r="K619"/>
      <c r="L619"/>
    </row>
    <row r="620" spans="4:12" x14ac:dyDescent="0.25">
      <c r="D620"/>
      <c r="E620"/>
      <c r="F620"/>
      <c r="G620"/>
      <c r="H620"/>
      <c r="I620"/>
      <c r="J620"/>
      <c r="K620"/>
      <c r="L620"/>
    </row>
    <row r="621" spans="4:12" x14ac:dyDescent="0.25">
      <c r="D621"/>
      <c r="E621"/>
      <c r="F621"/>
      <c r="G621"/>
      <c r="H621"/>
      <c r="I621"/>
      <c r="J621"/>
      <c r="K621"/>
      <c r="L621"/>
    </row>
    <row r="622" spans="4:12" x14ac:dyDescent="0.25">
      <c r="D622"/>
      <c r="E622"/>
      <c r="F622"/>
      <c r="G622"/>
      <c r="H622"/>
      <c r="I622"/>
      <c r="J622"/>
      <c r="K622"/>
      <c r="L622"/>
    </row>
    <row r="623" spans="4:12" x14ac:dyDescent="0.25">
      <c r="D623"/>
      <c r="E623"/>
      <c r="F623"/>
      <c r="G623"/>
      <c r="H623"/>
      <c r="I623"/>
      <c r="J623"/>
      <c r="K623"/>
      <c r="L623"/>
    </row>
    <row r="624" spans="4:12" x14ac:dyDescent="0.25">
      <c r="D624"/>
      <c r="E624"/>
      <c r="F624"/>
      <c r="G624"/>
      <c r="H624"/>
      <c r="I624"/>
      <c r="J624"/>
      <c r="K624"/>
      <c r="L624"/>
    </row>
    <row r="625" spans="4:12" x14ac:dyDescent="0.25">
      <c r="D625"/>
      <c r="E625"/>
      <c r="F625"/>
      <c r="G625"/>
      <c r="H625"/>
      <c r="I625"/>
      <c r="J625"/>
      <c r="K625"/>
      <c r="L625"/>
    </row>
    <row r="626" spans="4:12" x14ac:dyDescent="0.25">
      <c r="D626"/>
      <c r="E626"/>
      <c r="F626"/>
      <c r="G626"/>
      <c r="H626"/>
      <c r="I626"/>
      <c r="J626"/>
      <c r="K626"/>
      <c r="L626"/>
    </row>
    <row r="627" spans="4:12" x14ac:dyDescent="0.25">
      <c r="D627"/>
      <c r="E627"/>
      <c r="F627"/>
      <c r="G627"/>
      <c r="H627"/>
      <c r="I627"/>
      <c r="J627"/>
      <c r="K627"/>
      <c r="L627"/>
    </row>
    <row r="628" spans="4:12" x14ac:dyDescent="0.25">
      <c r="D628"/>
      <c r="E628"/>
      <c r="F628"/>
      <c r="G628"/>
      <c r="H628"/>
      <c r="I628"/>
      <c r="J628"/>
      <c r="K628"/>
      <c r="L628"/>
    </row>
    <row r="629" spans="4:12" x14ac:dyDescent="0.25">
      <c r="D629"/>
      <c r="E629"/>
      <c r="F629"/>
      <c r="G629"/>
      <c r="H629"/>
      <c r="I629"/>
      <c r="J629"/>
      <c r="K629"/>
      <c r="L629"/>
    </row>
    <row r="630" spans="4:12" x14ac:dyDescent="0.25">
      <c r="D630"/>
      <c r="E630"/>
      <c r="F630"/>
      <c r="G630"/>
      <c r="H630"/>
      <c r="I630"/>
      <c r="J630"/>
      <c r="K630"/>
      <c r="L630"/>
    </row>
    <row r="631" spans="4:12" x14ac:dyDescent="0.25">
      <c r="D631"/>
      <c r="E631"/>
      <c r="F631"/>
      <c r="G631"/>
      <c r="H631"/>
      <c r="I631"/>
      <c r="J631"/>
      <c r="K631"/>
      <c r="L631"/>
    </row>
    <row r="632" spans="4:12" x14ac:dyDescent="0.25">
      <c r="D632"/>
      <c r="E632"/>
      <c r="F632"/>
      <c r="G632"/>
      <c r="H632"/>
      <c r="I632"/>
      <c r="J632"/>
      <c r="K632"/>
      <c r="L632"/>
    </row>
    <row r="633" spans="4:12" x14ac:dyDescent="0.25">
      <c r="D633"/>
      <c r="E633"/>
      <c r="F633"/>
      <c r="G633"/>
      <c r="H633"/>
      <c r="I633"/>
      <c r="J633"/>
      <c r="K633"/>
      <c r="L633"/>
    </row>
    <row r="634" spans="4:12" x14ac:dyDescent="0.25">
      <c r="D634"/>
      <c r="E634"/>
      <c r="F634"/>
      <c r="G634"/>
      <c r="H634"/>
      <c r="I634"/>
      <c r="J634"/>
      <c r="K634"/>
      <c r="L634"/>
    </row>
    <row r="635" spans="4:12" x14ac:dyDescent="0.25">
      <c r="D635"/>
      <c r="E635"/>
      <c r="F635"/>
      <c r="G635"/>
      <c r="H635"/>
      <c r="I635"/>
      <c r="J635"/>
      <c r="K635"/>
      <c r="L635"/>
    </row>
    <row r="636" spans="4:12" x14ac:dyDescent="0.25">
      <c r="D636"/>
      <c r="E636"/>
      <c r="F636"/>
      <c r="G636"/>
      <c r="H636"/>
      <c r="I636"/>
      <c r="J636"/>
      <c r="K636"/>
      <c r="L636"/>
    </row>
    <row r="637" spans="4:12" x14ac:dyDescent="0.25">
      <c r="D637"/>
      <c r="E637"/>
      <c r="F637"/>
      <c r="G637"/>
      <c r="H637"/>
      <c r="I637"/>
      <c r="J637"/>
      <c r="K637"/>
      <c r="L637"/>
    </row>
    <row r="638" spans="4:12" x14ac:dyDescent="0.25">
      <c r="D638"/>
      <c r="E638"/>
      <c r="F638"/>
      <c r="G638"/>
      <c r="H638"/>
      <c r="I638"/>
      <c r="J638"/>
      <c r="K638"/>
      <c r="L638"/>
    </row>
    <row r="639" spans="4:12" x14ac:dyDescent="0.25">
      <c r="D639"/>
      <c r="E639"/>
      <c r="F639"/>
      <c r="G639"/>
      <c r="H639"/>
      <c r="I639"/>
      <c r="J639"/>
      <c r="K639"/>
      <c r="L639"/>
    </row>
    <row r="640" spans="4:12" x14ac:dyDescent="0.25">
      <c r="D640"/>
      <c r="E640"/>
      <c r="F640"/>
      <c r="G640"/>
      <c r="H640"/>
      <c r="I640"/>
      <c r="J640"/>
      <c r="K640"/>
      <c r="L640"/>
    </row>
    <row r="641" spans="4:12" x14ac:dyDescent="0.25">
      <c r="D641"/>
      <c r="E641"/>
      <c r="F641"/>
      <c r="G641"/>
      <c r="H641"/>
      <c r="I641"/>
      <c r="J641"/>
      <c r="K641"/>
      <c r="L641"/>
    </row>
    <row r="642" spans="4:12" x14ac:dyDescent="0.25">
      <c r="D642"/>
      <c r="E642"/>
      <c r="F642"/>
      <c r="G642"/>
      <c r="H642"/>
      <c r="I642"/>
      <c r="J642"/>
      <c r="K642"/>
      <c r="L642"/>
    </row>
    <row r="643" spans="4:12" x14ac:dyDescent="0.25">
      <c r="D643"/>
      <c r="E643"/>
      <c r="F643"/>
      <c r="G643"/>
      <c r="H643"/>
      <c r="I643"/>
      <c r="J643"/>
      <c r="K643"/>
      <c r="L643"/>
    </row>
    <row r="644" spans="4:12" x14ac:dyDescent="0.25">
      <c r="D644"/>
      <c r="E644"/>
      <c r="F644"/>
      <c r="G644"/>
      <c r="H644"/>
      <c r="I644"/>
      <c r="J644"/>
      <c r="K644"/>
      <c r="L644"/>
    </row>
    <row r="645" spans="4:12" x14ac:dyDescent="0.25">
      <c r="D645"/>
      <c r="E645"/>
      <c r="F645"/>
      <c r="G645"/>
      <c r="H645"/>
      <c r="I645"/>
      <c r="J645"/>
      <c r="K645"/>
      <c r="L645"/>
    </row>
    <row r="646" spans="4:12" x14ac:dyDescent="0.25">
      <c r="D646"/>
      <c r="E646"/>
      <c r="F646"/>
      <c r="G646"/>
      <c r="H646"/>
      <c r="I646"/>
      <c r="J646"/>
      <c r="K646"/>
      <c r="L646"/>
    </row>
    <row r="647" spans="4:12" x14ac:dyDescent="0.25">
      <c r="D647"/>
      <c r="E647"/>
      <c r="F647"/>
      <c r="G647"/>
      <c r="H647"/>
      <c r="I647"/>
      <c r="J647"/>
      <c r="K647"/>
      <c r="L647"/>
    </row>
    <row r="648" spans="4:12" x14ac:dyDescent="0.25">
      <c r="D648"/>
      <c r="E648"/>
      <c r="F648"/>
      <c r="G648"/>
      <c r="H648"/>
      <c r="I648"/>
      <c r="J648"/>
      <c r="K648"/>
      <c r="L648"/>
    </row>
    <row r="649" spans="4:12" x14ac:dyDescent="0.25">
      <c r="D649"/>
      <c r="E649"/>
      <c r="F649"/>
      <c r="G649"/>
      <c r="H649"/>
      <c r="I649"/>
      <c r="J649"/>
      <c r="K649"/>
      <c r="L649"/>
    </row>
    <row r="650" spans="4:12" x14ac:dyDescent="0.25">
      <c r="D650"/>
      <c r="E650"/>
      <c r="F650"/>
      <c r="G650"/>
      <c r="H650"/>
      <c r="I650"/>
      <c r="J650"/>
      <c r="K650"/>
      <c r="L650"/>
    </row>
    <row r="651" spans="4:12" x14ac:dyDescent="0.25">
      <c r="D651"/>
      <c r="E651"/>
      <c r="F651"/>
      <c r="G651"/>
      <c r="H651"/>
      <c r="I651"/>
      <c r="J651"/>
      <c r="K651"/>
      <c r="L651"/>
    </row>
    <row r="652" spans="4:12" x14ac:dyDescent="0.25">
      <c r="D652"/>
      <c r="E652"/>
      <c r="F652"/>
      <c r="G652"/>
      <c r="H652"/>
      <c r="I652"/>
      <c r="J652"/>
      <c r="K652"/>
      <c r="L652"/>
    </row>
    <row r="653" spans="4:12" x14ac:dyDescent="0.25">
      <c r="D653"/>
      <c r="E653"/>
      <c r="F653"/>
      <c r="G653"/>
      <c r="H653"/>
      <c r="I653"/>
      <c r="J653"/>
      <c r="K653"/>
      <c r="L653"/>
    </row>
    <row r="654" spans="4:12" x14ac:dyDescent="0.25">
      <c r="D654"/>
      <c r="E654"/>
      <c r="F654"/>
      <c r="G654"/>
      <c r="H654"/>
      <c r="I654"/>
      <c r="J654"/>
      <c r="K654"/>
      <c r="L654"/>
    </row>
    <row r="655" spans="4:12" x14ac:dyDescent="0.25">
      <c r="D655"/>
      <c r="E655"/>
      <c r="F655"/>
      <c r="G655"/>
      <c r="H655"/>
      <c r="I655"/>
      <c r="J655"/>
      <c r="K655"/>
      <c r="L655"/>
    </row>
    <row r="656" spans="4:12" x14ac:dyDescent="0.25">
      <c r="D656"/>
      <c r="E656"/>
      <c r="F656"/>
      <c r="G656"/>
      <c r="H656"/>
      <c r="I656"/>
      <c r="J656"/>
      <c r="K656"/>
      <c r="L656"/>
    </row>
    <row r="657" spans="4:12" x14ac:dyDescent="0.25">
      <c r="D657"/>
      <c r="E657"/>
      <c r="F657"/>
      <c r="G657"/>
      <c r="H657"/>
      <c r="I657"/>
      <c r="J657"/>
      <c r="K657"/>
      <c r="L657"/>
    </row>
    <row r="658" spans="4:12" x14ac:dyDescent="0.25">
      <c r="D658"/>
      <c r="E658"/>
      <c r="F658"/>
      <c r="G658"/>
      <c r="H658"/>
      <c r="I658"/>
      <c r="J658"/>
      <c r="K658"/>
      <c r="L658"/>
    </row>
    <row r="659" spans="4:12" x14ac:dyDescent="0.25">
      <c r="D659"/>
      <c r="E659"/>
      <c r="F659"/>
      <c r="G659"/>
      <c r="H659"/>
      <c r="I659"/>
      <c r="J659"/>
      <c r="K659"/>
      <c r="L659"/>
    </row>
    <row r="660" spans="4:12" x14ac:dyDescent="0.25">
      <c r="D660"/>
      <c r="E660"/>
      <c r="F660"/>
      <c r="G660"/>
      <c r="H660"/>
      <c r="I660"/>
      <c r="J660"/>
      <c r="K660"/>
      <c r="L660"/>
    </row>
    <row r="661" spans="4:12" x14ac:dyDescent="0.25">
      <c r="D661"/>
      <c r="E661"/>
      <c r="F661"/>
      <c r="G661"/>
      <c r="H661"/>
      <c r="I661"/>
      <c r="J661"/>
      <c r="K661"/>
      <c r="L661"/>
    </row>
    <row r="662" spans="4:12" x14ac:dyDescent="0.25">
      <c r="D662"/>
      <c r="E662"/>
      <c r="F662"/>
      <c r="G662"/>
      <c r="H662"/>
      <c r="I662"/>
      <c r="J662"/>
      <c r="K662"/>
      <c r="L662"/>
    </row>
    <row r="663" spans="4:12" x14ac:dyDescent="0.25">
      <c r="D663"/>
      <c r="E663"/>
      <c r="F663"/>
      <c r="G663"/>
      <c r="H663"/>
      <c r="I663"/>
      <c r="J663"/>
      <c r="K663"/>
      <c r="L663"/>
    </row>
    <row r="664" spans="4:12" x14ac:dyDescent="0.25">
      <c r="D664"/>
      <c r="E664"/>
      <c r="F664"/>
      <c r="G664"/>
      <c r="H664"/>
      <c r="I664"/>
      <c r="J664"/>
      <c r="K664"/>
      <c r="L664"/>
    </row>
    <row r="665" spans="4:12" x14ac:dyDescent="0.25">
      <c r="D665"/>
      <c r="E665"/>
      <c r="F665"/>
      <c r="G665"/>
      <c r="H665"/>
      <c r="I665"/>
      <c r="J665"/>
      <c r="K665"/>
      <c r="L665"/>
    </row>
    <row r="666" spans="4:12" x14ac:dyDescent="0.25">
      <c r="D666"/>
      <c r="E666"/>
      <c r="F666"/>
      <c r="G666"/>
      <c r="H666"/>
      <c r="I666"/>
      <c r="J666"/>
      <c r="K666"/>
      <c r="L666"/>
    </row>
    <row r="667" spans="4:12" x14ac:dyDescent="0.25">
      <c r="D667"/>
      <c r="E667"/>
      <c r="F667"/>
      <c r="G667"/>
      <c r="H667"/>
      <c r="I667"/>
      <c r="J667"/>
      <c r="K667"/>
      <c r="L667"/>
    </row>
    <row r="668" spans="4:12" x14ac:dyDescent="0.25">
      <c r="D668"/>
      <c r="E668"/>
      <c r="F668"/>
      <c r="G668"/>
      <c r="H668"/>
      <c r="I668"/>
      <c r="J668"/>
      <c r="K668"/>
      <c r="L668"/>
    </row>
  </sheetData>
  <autoFilter ref="A2:L32">
    <sortState ref="A2:K31">
      <sortCondition ref="B1"/>
    </sortState>
  </autoFilter>
  <dataConsolidate function="average"/>
  <conditionalFormatting sqref="N3:N32">
    <cfRule type="cellIs" dxfId="23" priority="2" operator="greaterThan">
      <formula>1</formula>
    </cfRule>
    <cfRule type="cellIs" dxfId="22" priority="3" operator="lessThan">
      <formula>0</formula>
    </cfRule>
  </conditionalFormatting>
  <conditionalFormatting sqref="N3 N6 N8:N12">
    <cfRule type="colorScale" priority="1">
      <colorScale>
        <cfvo type="min"/>
        <cfvo type="percentile" val="50"/>
        <cfvo type="max"/>
        <color rgb="FFF8696B"/>
        <color rgb="FFFFEB84"/>
        <color rgb="FF63BE7B"/>
      </colorScale>
    </cfRule>
  </conditionalFormatting>
  <pageMargins left="0.7" right="0.7" top="0.75" bottom="0.75" header="0.3" footer="0.3"/>
  <pageSetup paperSize="9" scale="8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647"/>
  <sheetViews>
    <sheetView zoomScaleNormal="100" workbookViewId="0">
      <pane xSplit="1" ySplit="1" topLeftCell="B2" activePane="bottomRight" state="frozen"/>
      <selection activeCell="G33" sqref="G33"/>
      <selection pane="topRight" activeCell="G33" sqref="G33"/>
      <selection pane="bottomLeft" activeCell="G33" sqref="G33"/>
      <selection pane="bottomRight" activeCell="V5" sqref="V5"/>
    </sheetView>
  </sheetViews>
  <sheetFormatPr baseColWidth="10" defaultColWidth="9" defaultRowHeight="15.75" x14ac:dyDescent="0.25"/>
  <cols>
    <col min="1" max="1" width="13.875" style="9" bestFit="1" customWidth="1"/>
    <col min="2" max="11" width="8.375" style="9" customWidth="1"/>
  </cols>
  <sheetData>
    <row r="1" spans="1:12" s="1" customFormat="1" x14ac:dyDescent="0.25">
      <c r="A1" s="3"/>
      <c r="B1" s="15">
        <v>2005</v>
      </c>
      <c r="C1" s="16">
        <v>2011</v>
      </c>
      <c r="D1" s="17">
        <v>2015</v>
      </c>
      <c r="E1" s="17">
        <v>2020</v>
      </c>
      <c r="F1" s="17">
        <v>2025</v>
      </c>
      <c r="G1" s="16">
        <v>2030</v>
      </c>
      <c r="H1" s="16">
        <v>2035</v>
      </c>
      <c r="I1" s="16">
        <v>2040</v>
      </c>
      <c r="J1" s="17">
        <v>2045</v>
      </c>
      <c r="K1" s="17">
        <v>2050</v>
      </c>
    </row>
    <row r="2" spans="1:12" x14ac:dyDescent="0.25">
      <c r="A2" t="s">
        <v>12</v>
      </c>
      <c r="B2" s="60">
        <f>'Historic emissions'!Q2/'Historic emissions'!$Q2</f>
        <v>1</v>
      </c>
      <c r="C2" s="60">
        <f>'Total web'!D3/'Historic emissions'!$Q2</f>
        <v>1.2142857142857142</v>
      </c>
      <c r="D2" s="60">
        <f>'Total web'!E3/'Historic emissions'!$Q2</f>
        <v>1.25</v>
      </c>
      <c r="E2" s="60">
        <f>'Total web'!F3/'Historic emissions'!$Q2</f>
        <v>1.25</v>
      </c>
      <c r="F2" s="60">
        <f>'Total web'!G3/'Historic emissions'!$Q2</f>
        <v>1.1428571428571428</v>
      </c>
      <c r="G2" s="60">
        <f>'Total web'!H3/'Historic emissions'!$Q2</f>
        <v>1</v>
      </c>
      <c r="H2" s="60">
        <f>'Total web'!I3/'Historic emissions'!$Q2</f>
        <v>0.8214285714285714</v>
      </c>
      <c r="I2" s="60">
        <f>'Total web'!J3/'Historic emissions'!$Q2</f>
        <v>0.7142857142857143</v>
      </c>
      <c r="J2" s="60">
        <f>'Total web'!K3/'Historic emissions'!$Q2</f>
        <v>0.6071428571428571</v>
      </c>
      <c r="K2" s="60">
        <f>'Total web'!L3/'Historic emissions'!$Q2</f>
        <v>0.5357142857142857</v>
      </c>
      <c r="L2" s="4"/>
    </row>
    <row r="3" spans="1:12" x14ac:dyDescent="0.25">
      <c r="A3" t="s">
        <v>13</v>
      </c>
      <c r="B3" s="60">
        <f>'Historic emissions'!Q3/'Historic emissions'!$Q3</f>
        <v>1</v>
      </c>
      <c r="C3" s="60">
        <f>'Total web'!D4/'Historic emissions'!$Q3</f>
        <v>1.3846153846153846</v>
      </c>
      <c r="D3" s="60">
        <f>'Total web'!E4/'Historic emissions'!$Q3</f>
        <v>1.5769230769230769</v>
      </c>
      <c r="E3" s="60">
        <f>'Total web'!F4/'Historic emissions'!$Q3</f>
        <v>1.6442307692307692</v>
      </c>
      <c r="F3" s="60">
        <f>'Total web'!G4/'Historic emissions'!$Q3</f>
        <v>1.6442307692307692</v>
      </c>
      <c r="G3" s="60">
        <f>'Total web'!H4/'Historic emissions'!$Q3</f>
        <v>1.5865384615384615</v>
      </c>
      <c r="H3" s="60">
        <f>'Total web'!I4/'Historic emissions'!$Q3</f>
        <v>1.4903846153846154</v>
      </c>
      <c r="I3" s="60">
        <f>'Total web'!J4/'Historic emissions'!$Q3</f>
        <v>1.3076923076923077</v>
      </c>
      <c r="J3" s="60">
        <f>'Total web'!K4/'Historic emissions'!$Q3</f>
        <v>1.2019230769230769</v>
      </c>
      <c r="K3" s="60">
        <f>'Total web'!L4/'Historic emissions'!$Q3</f>
        <v>1.0673076923076923</v>
      </c>
      <c r="L3" s="4"/>
    </row>
    <row r="4" spans="1:12" x14ac:dyDescent="0.25">
      <c r="A4" t="s">
        <v>14</v>
      </c>
      <c r="B4" s="60">
        <f>'Historic emissions'!Q4/'Historic emissions'!$Q4</f>
        <v>1</v>
      </c>
      <c r="C4" s="60">
        <f>'Total web'!D5/'Historic emissions'!$Q4</f>
        <v>1.4117647058823528</v>
      </c>
      <c r="D4" s="60">
        <f>'Total web'!E5/'Historic emissions'!$Q4</f>
        <v>1.5294117647058822</v>
      </c>
      <c r="E4" s="60">
        <f>'Total web'!F5/'Historic emissions'!$Q4</f>
        <v>1.5</v>
      </c>
      <c r="F4" s="60">
        <f>'Total web'!G5/'Historic emissions'!$Q4</f>
        <v>1.4411764705882351</v>
      </c>
      <c r="G4" s="60">
        <f>'Total web'!H5/'Historic emissions'!$Q4</f>
        <v>1.3235294117647058</v>
      </c>
      <c r="H4" s="60">
        <f>'Total web'!I5/'Historic emissions'!$Q4</f>
        <v>1.2058823529411764</v>
      </c>
      <c r="I4" s="60">
        <f>'Total web'!J5/'Historic emissions'!$Q4</f>
        <v>1.1470588235294117</v>
      </c>
      <c r="J4" s="60">
        <f>'Total web'!K5/'Historic emissions'!$Q4</f>
        <v>1.088235294117647</v>
      </c>
      <c r="K4" s="60">
        <f>'Total web'!L5/'Historic emissions'!$Q4</f>
        <v>1.0294117647058822</v>
      </c>
      <c r="L4" s="4"/>
    </row>
    <row r="5" spans="1:12" x14ac:dyDescent="0.25">
      <c r="A5" s="9" t="s">
        <v>15</v>
      </c>
      <c r="B5" s="60">
        <f>'Historic emissions'!Q5/'Historic emissions'!$Q5</f>
        <v>1</v>
      </c>
      <c r="C5" s="60">
        <f>'Total web'!D6/'Historic emissions'!$Q5</f>
        <v>1.689090909090909</v>
      </c>
      <c r="D5" s="60">
        <f>'Total web'!E6/'Historic emissions'!$Q5</f>
        <v>1.8181818181818181</v>
      </c>
      <c r="E5" s="60">
        <f>'Total web'!F6/'Historic emissions'!$Q5</f>
        <v>2</v>
      </c>
      <c r="F5" s="60">
        <f>'Total web'!G6/'Historic emissions'!$Q5</f>
        <v>1.8181818181818181</v>
      </c>
      <c r="G5" s="60">
        <f>'Total web'!H6/'Historic emissions'!$Q5</f>
        <v>1.6436363636363636</v>
      </c>
      <c r="H5" s="60">
        <f>'Total web'!I6/'Historic emissions'!$Q5</f>
        <v>1.3509090909090908</v>
      </c>
      <c r="I5" s="60">
        <f>'Total web'!J6/'Historic emissions'!$Q5</f>
        <v>1.0690909090909091</v>
      </c>
      <c r="J5" s="60">
        <f>'Total web'!K6/'Historic emissions'!$Q5</f>
        <v>0.90545454545454551</v>
      </c>
      <c r="K5" s="60">
        <f>'Total web'!L6/'Historic emissions'!$Q5</f>
        <v>0.79272727272727284</v>
      </c>
      <c r="L5" s="4"/>
    </row>
    <row r="6" spans="1:12" x14ac:dyDescent="0.25">
      <c r="A6" s="9" t="s">
        <v>16</v>
      </c>
      <c r="B6" s="60">
        <f>'Historic emissions'!Q6/'Historic emissions'!$Q6</f>
        <v>1</v>
      </c>
      <c r="C6" s="60">
        <f>'Total web'!D7/'Historic emissions'!$Q6</f>
        <v>1.6239316239316239</v>
      </c>
      <c r="D6" s="60">
        <f>'Total web'!E7/'Historic emissions'!$Q6</f>
        <v>1.9658119658119657</v>
      </c>
      <c r="E6" s="60">
        <f>'Total web'!F7/'Historic emissions'!$Q6</f>
        <v>2.0683760683760686</v>
      </c>
      <c r="F6" s="60">
        <f>'Total web'!G7/'Historic emissions'!$Q6</f>
        <v>2.0683760683760686</v>
      </c>
      <c r="G6" s="60">
        <f>'Total web'!H7/'Historic emissions'!$Q6</f>
        <v>2.025641025641026</v>
      </c>
      <c r="H6" s="60">
        <f>'Total web'!I7/'Historic emissions'!$Q6</f>
        <v>1.8290598290598292</v>
      </c>
      <c r="I6" s="60">
        <f>'Total web'!J7/'Historic emissions'!$Q6</f>
        <v>1.6752136752136753</v>
      </c>
      <c r="J6" s="60">
        <f>'Total web'!K7/'Historic emissions'!$Q6</f>
        <v>1.6068376068376069</v>
      </c>
      <c r="K6" s="60">
        <f>'Total web'!L7/'Historic emissions'!$Q6</f>
        <v>1.5470085470085471</v>
      </c>
      <c r="L6" s="4"/>
    </row>
    <row r="7" spans="1:12" x14ac:dyDescent="0.25">
      <c r="A7" s="9" t="s">
        <v>17</v>
      </c>
      <c r="B7" s="60">
        <f>'Historic emissions'!Q7/'Historic emissions'!$Q7</f>
        <v>1</v>
      </c>
      <c r="C7" s="60">
        <f>'Total web'!D8/'Historic emissions'!$Q7</f>
        <v>1.1830065359477124</v>
      </c>
      <c r="D7" s="60">
        <f>'Total web'!E8/'Historic emissions'!$Q7</f>
        <v>1.1568627450980391</v>
      </c>
      <c r="E7" s="60">
        <f>'Total web'!F8/'Historic emissions'!$Q7</f>
        <v>1.0588235294117647</v>
      </c>
      <c r="F7" s="60">
        <f>'Total web'!G8/'Historic emissions'!$Q7</f>
        <v>0.92156862745098034</v>
      </c>
      <c r="G7" s="60">
        <f>'Total web'!H8/'Historic emissions'!$Q7</f>
        <v>0.72549019607843146</v>
      </c>
      <c r="H7" s="60">
        <f>'Total web'!I8/'Historic emissions'!$Q7</f>
        <v>0.5163398692810458</v>
      </c>
      <c r="I7" s="60">
        <f>'Total web'!J8/'Historic emissions'!$Q7</f>
        <v>0.40522875816993464</v>
      </c>
      <c r="J7" s="60">
        <f>'Total web'!K8/'Historic emissions'!$Q7</f>
        <v>0.32679738562091504</v>
      </c>
      <c r="K7" s="60">
        <f>'Total web'!L8/'Historic emissions'!$Q7</f>
        <v>0.2745098039215686</v>
      </c>
      <c r="L7" s="4"/>
    </row>
    <row r="8" spans="1:12" x14ac:dyDescent="0.25">
      <c r="A8" s="9" t="s">
        <v>18</v>
      </c>
      <c r="B8" s="60">
        <f>'Historic emissions'!Q8/'Historic emissions'!$Q8</f>
        <v>1</v>
      </c>
      <c r="C8" s="60">
        <f>'Total web'!D9/'Historic emissions'!$Q8</f>
        <v>1.2249999999999999</v>
      </c>
      <c r="D8" s="60">
        <f>'Total web'!E9/'Historic emissions'!$Q8</f>
        <v>1.1749999999999998</v>
      </c>
      <c r="E8" s="60">
        <f>'Total web'!F9/'Historic emissions'!$Q8</f>
        <v>1.1499999999999999</v>
      </c>
      <c r="F8" s="60">
        <f>'Total web'!G9/'Historic emissions'!$Q8</f>
        <v>1.075</v>
      </c>
      <c r="G8" s="60">
        <f>'Total web'!H9/'Historic emissions'!$Q8</f>
        <v>0.92499999999999993</v>
      </c>
      <c r="H8" s="60">
        <f>'Total web'!I9/'Historic emissions'!$Q8</f>
        <v>0.77499999999999991</v>
      </c>
      <c r="I8" s="60">
        <f>'Total web'!J9/'Historic emissions'!$Q8</f>
        <v>0.67500000000000004</v>
      </c>
      <c r="J8" s="60">
        <f>'Total web'!K9/'Historic emissions'!$Q8</f>
        <v>0.54999999999999993</v>
      </c>
      <c r="K8" s="60">
        <f>'Total web'!L9/'Historic emissions'!$Q8</f>
        <v>0.44999999999999996</v>
      </c>
      <c r="L8" s="4"/>
    </row>
    <row r="9" spans="1:12" x14ac:dyDescent="0.25">
      <c r="A9" s="9" t="s">
        <v>19</v>
      </c>
      <c r="B9" s="60">
        <f>'Historic emissions'!Q9/'Historic emissions'!$Q9</f>
        <v>1</v>
      </c>
      <c r="C9" s="60">
        <f>'Total web'!D10/'Historic emissions'!$Q9</f>
        <v>1.5588235294117647</v>
      </c>
      <c r="D9" s="60">
        <f>'Total web'!E10/'Historic emissions'!$Q9</f>
        <v>1.3823529411764703</v>
      </c>
      <c r="E9" s="60">
        <f>'Total web'!F10/'Historic emissions'!$Q9</f>
        <v>1.3823529411764703</v>
      </c>
      <c r="F9" s="60">
        <f>'Total web'!G10/'Historic emissions'!$Q9</f>
        <v>1.2352941176470587</v>
      </c>
      <c r="G9" s="60">
        <f>'Total web'!H10/'Historic emissions'!$Q9</f>
        <v>0.94117647058823528</v>
      </c>
      <c r="H9" s="60">
        <f>'Total web'!I10/'Historic emissions'!$Q9</f>
        <v>0.61764705882352933</v>
      </c>
      <c r="I9" s="60">
        <f>'Total web'!J10/'Historic emissions'!$Q9</f>
        <v>0.41176470588235298</v>
      </c>
      <c r="J9" s="60">
        <f>'Total web'!K10/'Historic emissions'!$Q9</f>
        <v>0.3529411764705882</v>
      </c>
      <c r="K9" s="60">
        <f>'Total web'!L10/'Historic emissions'!$Q9</f>
        <v>0.29411764705882354</v>
      </c>
      <c r="L9" s="4"/>
    </row>
    <row r="10" spans="1:12" x14ac:dyDescent="0.25">
      <c r="A10" s="9" t="s">
        <v>20</v>
      </c>
      <c r="B10" s="60">
        <f>'Historic emissions'!Q10/'Historic emissions'!$Q10</f>
        <v>1</v>
      </c>
      <c r="C10" s="60">
        <f>'Total web'!D11/'Historic emissions'!$Q10</f>
        <v>0.91047297297297292</v>
      </c>
      <c r="D10" s="60">
        <f>'Total web'!E11/'Historic emissions'!$Q10</f>
        <v>0.9239864864864864</v>
      </c>
      <c r="E10" s="60">
        <f>'Total web'!F11/'Historic emissions'!$Q10</f>
        <v>0.85810810810810811</v>
      </c>
      <c r="F10" s="60">
        <f>'Total web'!G11/'Historic emissions'!$Q10</f>
        <v>0.71621621621621623</v>
      </c>
      <c r="G10" s="60">
        <f>'Total web'!H11/'Historic emissions'!$Q10</f>
        <v>0.53885135135135132</v>
      </c>
      <c r="H10" s="60">
        <f>'Total web'!I11/'Historic emissions'!$Q10</f>
        <v>0.41722972972972977</v>
      </c>
      <c r="I10" s="60">
        <f>'Total web'!J11/'Historic emissions'!$Q10</f>
        <v>0.32432432432432434</v>
      </c>
      <c r="J10" s="60">
        <f>'Total web'!K11/'Historic emissions'!$Q10</f>
        <v>0.22804054054054057</v>
      </c>
      <c r="K10" s="60">
        <f>'Total web'!L11/'Historic emissions'!$Q10</f>
        <v>0.1891891891891892</v>
      </c>
      <c r="L10" s="4"/>
    </row>
    <row r="11" spans="1:12" x14ac:dyDescent="0.25">
      <c r="A11" s="9" t="s">
        <v>21</v>
      </c>
      <c r="B11" s="60">
        <f>'Historic emissions'!Q11/'Historic emissions'!$Q11</f>
        <v>1</v>
      </c>
      <c r="C11" s="60">
        <f>'Total web'!D12/'Historic emissions'!$Q11</f>
        <v>0.94600938967136161</v>
      </c>
      <c r="D11" s="60">
        <f>'Total web'!E12/'Historic emissions'!$Q11</f>
        <v>0.90140845070422537</v>
      </c>
      <c r="E11" s="60">
        <f>'Total web'!F12/'Historic emissions'!$Q11</f>
        <v>0.80281690140845074</v>
      </c>
      <c r="F11" s="60">
        <f>'Total web'!G12/'Historic emissions'!$Q11</f>
        <v>0.66431924882629112</v>
      </c>
      <c r="G11" s="60">
        <f>'Total web'!H12/'Historic emissions'!$Q11</f>
        <v>0.54225352112676062</v>
      </c>
      <c r="H11" s="60">
        <f>'Total web'!I12/'Historic emissions'!$Q11</f>
        <v>0.43661971830985918</v>
      </c>
      <c r="I11" s="60">
        <f>'Total web'!J12/'Historic emissions'!$Q11</f>
        <v>0.38028169014084512</v>
      </c>
      <c r="J11" s="60">
        <f>'Total web'!K12/'Historic emissions'!$Q11</f>
        <v>0.33098591549295775</v>
      </c>
      <c r="K11" s="60">
        <f>'Total web'!L12/'Historic emissions'!$Q11</f>
        <v>0.29342723004694837</v>
      </c>
      <c r="L11" s="4"/>
    </row>
    <row r="12" spans="1:12" x14ac:dyDescent="0.25">
      <c r="A12"/>
      <c r="C12" s="11"/>
      <c r="D12" s="11"/>
      <c r="E12" s="11"/>
      <c r="F12" s="11"/>
      <c r="G12" s="11"/>
      <c r="H12" s="11"/>
      <c r="I12" s="11"/>
      <c r="J12" s="11"/>
      <c r="K12" s="11"/>
    </row>
    <row r="13" spans="1:12" x14ac:dyDescent="0.25">
      <c r="A13"/>
      <c r="B13" s="27" t="s">
        <v>45</v>
      </c>
      <c r="C13" s="28"/>
      <c r="D13" s="28"/>
      <c r="E13" s="28"/>
      <c r="F13" s="28"/>
      <c r="G13" s="28"/>
      <c r="H13" s="28"/>
      <c r="I13" s="28"/>
      <c r="J13" s="28"/>
      <c r="K13" s="28"/>
    </row>
    <row r="14" spans="1:12" x14ac:dyDescent="0.25">
      <c r="A14"/>
      <c r="B14" s="9" t="s">
        <v>43</v>
      </c>
      <c r="C14" s="26" t="s">
        <v>44</v>
      </c>
      <c r="D14" s="11"/>
      <c r="E14" s="11"/>
      <c r="F14" s="11"/>
      <c r="G14" s="11"/>
      <c r="H14" s="11"/>
      <c r="I14" s="11"/>
      <c r="J14" s="11"/>
      <c r="K14" s="11"/>
    </row>
    <row r="15" spans="1:12" x14ac:dyDescent="0.25">
      <c r="A15"/>
      <c r="C15" s="11"/>
      <c r="D15" s="11"/>
      <c r="E15" s="11"/>
      <c r="F15" s="11"/>
      <c r="G15" s="11"/>
      <c r="H15" s="11"/>
      <c r="I15" s="11"/>
      <c r="J15" s="11"/>
      <c r="K15" s="11"/>
    </row>
    <row r="16" spans="1:12" x14ac:dyDescent="0.25">
      <c r="A16"/>
      <c r="C16" s="11"/>
      <c r="D16" s="11"/>
      <c r="E16" s="11"/>
      <c r="F16" s="11"/>
      <c r="G16" s="11"/>
      <c r="H16" s="11"/>
      <c r="I16" s="11"/>
      <c r="J16" s="11"/>
      <c r="K16" s="11"/>
    </row>
    <row r="17" spans="1:11" x14ac:dyDescent="0.25">
      <c r="A17"/>
      <c r="C17" s="11"/>
      <c r="D17" s="11"/>
      <c r="E17" s="11"/>
      <c r="F17" s="11"/>
      <c r="G17" s="11"/>
      <c r="H17" s="11"/>
      <c r="I17" s="11"/>
      <c r="J17" s="11"/>
      <c r="K17" s="11"/>
    </row>
    <row r="18" spans="1:11" x14ac:dyDescent="0.25">
      <c r="A18"/>
      <c r="C18" s="11"/>
      <c r="D18" s="11"/>
      <c r="E18" s="11"/>
      <c r="F18" s="11"/>
      <c r="G18" s="11"/>
      <c r="H18" s="11"/>
      <c r="I18" s="11"/>
      <c r="J18" s="11"/>
      <c r="K18" s="11"/>
    </row>
    <row r="19" spans="1:11" x14ac:dyDescent="0.25">
      <c r="A19"/>
      <c r="C19" s="11"/>
      <c r="D19" s="11"/>
      <c r="E19" s="11"/>
      <c r="F19" s="11"/>
      <c r="G19" s="11"/>
      <c r="H19" s="11"/>
      <c r="I19" s="11"/>
      <c r="J19" s="11"/>
      <c r="K19" s="11"/>
    </row>
    <row r="20" spans="1:11" x14ac:dyDescent="0.25">
      <c r="A20"/>
      <c r="C20" s="11"/>
      <c r="D20" s="11"/>
      <c r="E20" s="11"/>
      <c r="F20" s="11"/>
      <c r="G20" s="11"/>
      <c r="H20" s="11"/>
      <c r="I20" s="11"/>
      <c r="J20" s="11"/>
      <c r="K20" s="11"/>
    </row>
    <row r="21" spans="1:11" x14ac:dyDescent="0.25">
      <c r="A21"/>
      <c r="C21" s="11"/>
      <c r="D21" s="11"/>
      <c r="E21" s="11"/>
      <c r="F21" s="11"/>
      <c r="G21" s="11"/>
      <c r="H21" s="11"/>
      <c r="I21" s="11"/>
      <c r="J21" s="11"/>
      <c r="K21" s="11"/>
    </row>
    <row r="22" spans="1:11" x14ac:dyDescent="0.25">
      <c r="A22"/>
      <c r="C22" s="11"/>
      <c r="D22" s="11"/>
      <c r="E22" s="11"/>
      <c r="F22" s="11"/>
      <c r="G22" s="11"/>
      <c r="H22" s="11"/>
      <c r="I22" s="11"/>
      <c r="J22" s="11"/>
      <c r="K22" s="11"/>
    </row>
    <row r="23" spans="1:11" x14ac:dyDescent="0.25">
      <c r="A23"/>
      <c r="C23" s="11"/>
      <c r="D23" s="11"/>
      <c r="E23" s="11"/>
      <c r="F23" s="11"/>
      <c r="G23" s="11"/>
      <c r="H23" s="11"/>
      <c r="I23" s="11"/>
      <c r="J23" s="11"/>
      <c r="K23" s="11"/>
    </row>
    <row r="24" spans="1:11" x14ac:dyDescent="0.25">
      <c r="A24"/>
      <c r="C24" s="11"/>
      <c r="D24" s="11"/>
      <c r="E24" s="11"/>
      <c r="F24" s="11"/>
      <c r="G24" s="11"/>
      <c r="H24" s="11"/>
      <c r="I24" s="11"/>
      <c r="J24" s="11"/>
      <c r="K24" s="11"/>
    </row>
    <row r="25" spans="1:11" x14ac:dyDescent="0.25">
      <c r="A25"/>
      <c r="C25" s="11"/>
      <c r="D25" s="11"/>
      <c r="E25" s="11"/>
      <c r="F25" s="11"/>
      <c r="G25" s="11"/>
      <c r="H25" s="11"/>
      <c r="I25" s="11"/>
      <c r="J25" s="11"/>
      <c r="K25" s="11"/>
    </row>
    <row r="26" spans="1:11" x14ac:dyDescent="0.25">
      <c r="A26"/>
      <c r="C26" s="11"/>
      <c r="D26" s="11"/>
      <c r="E26" s="11"/>
      <c r="F26" s="11"/>
      <c r="G26" s="11"/>
      <c r="H26" s="11"/>
      <c r="I26" s="11"/>
      <c r="J26" s="11"/>
      <c r="K26" s="11"/>
    </row>
    <row r="27" spans="1:11" x14ac:dyDescent="0.25">
      <c r="A27"/>
      <c r="C27" s="11"/>
      <c r="D27" s="11"/>
      <c r="E27" s="11"/>
      <c r="F27" s="11"/>
      <c r="G27" s="11"/>
      <c r="H27" s="11"/>
      <c r="I27" s="11"/>
      <c r="J27" s="11"/>
      <c r="K27" s="11"/>
    </row>
    <row r="28" spans="1:11" x14ac:dyDescent="0.25">
      <c r="A28"/>
      <c r="C28" s="11"/>
      <c r="D28" s="11"/>
      <c r="E28" s="11"/>
      <c r="F28" s="11"/>
      <c r="G28" s="11"/>
      <c r="H28" s="11"/>
      <c r="I28" s="11"/>
      <c r="J28" s="11"/>
      <c r="K28" s="11"/>
    </row>
    <row r="29" spans="1:11" x14ac:dyDescent="0.25">
      <c r="A29"/>
      <c r="C29" s="11"/>
      <c r="D29" s="11"/>
      <c r="E29" s="11"/>
      <c r="F29" s="11"/>
      <c r="G29" s="11"/>
      <c r="H29" s="11"/>
      <c r="I29" s="11"/>
      <c r="J29" s="11"/>
      <c r="K29" s="11"/>
    </row>
    <row r="30" spans="1:11" x14ac:dyDescent="0.25">
      <c r="A30"/>
      <c r="C30" s="11"/>
      <c r="D30" s="11"/>
      <c r="E30" s="11"/>
      <c r="F30" s="11"/>
      <c r="G30" s="11"/>
      <c r="H30" s="11"/>
      <c r="I30" s="11"/>
      <c r="J30" s="11"/>
      <c r="K30" s="11"/>
    </row>
    <row r="31" spans="1:11" x14ac:dyDescent="0.25">
      <c r="A31"/>
      <c r="C31" s="11"/>
      <c r="D31" s="11"/>
      <c r="E31" s="11"/>
      <c r="F31" s="11"/>
      <c r="G31" s="11"/>
      <c r="H31" s="11"/>
      <c r="I31" s="11"/>
      <c r="J31" s="11"/>
      <c r="K31" s="11"/>
    </row>
    <row r="32" spans="1:11" x14ac:dyDescent="0.25">
      <c r="A32"/>
      <c r="C32" s="11"/>
      <c r="D32" s="11"/>
      <c r="E32" s="11"/>
      <c r="F32" s="11"/>
      <c r="G32" s="11"/>
      <c r="H32" s="11"/>
      <c r="I32" s="11"/>
      <c r="J32" s="11"/>
      <c r="K32" s="11"/>
    </row>
    <row r="33" spans="1:11" x14ac:dyDescent="0.25">
      <c r="A33"/>
      <c r="C33" s="11"/>
      <c r="D33" s="11"/>
      <c r="E33" s="11"/>
      <c r="F33" s="11"/>
      <c r="G33" s="11"/>
      <c r="H33" s="11"/>
      <c r="I33" s="11"/>
      <c r="J33" s="11"/>
      <c r="K33" s="11"/>
    </row>
    <row r="34" spans="1:11" x14ac:dyDescent="0.25">
      <c r="A34"/>
      <c r="C34" s="11"/>
      <c r="D34" s="11"/>
      <c r="E34" s="11"/>
      <c r="F34" s="11"/>
      <c r="G34" s="11"/>
      <c r="H34" s="11"/>
      <c r="I34" s="11"/>
      <c r="J34" s="11"/>
      <c r="K34" s="11"/>
    </row>
    <row r="35" spans="1:11" x14ac:dyDescent="0.25">
      <c r="A35"/>
      <c r="C35" s="11"/>
      <c r="D35" s="11"/>
      <c r="E35" s="11"/>
      <c r="F35" s="11"/>
      <c r="G35" s="11"/>
      <c r="H35" s="11"/>
      <c r="I35" s="11"/>
      <c r="J35" s="11"/>
      <c r="K35" s="11"/>
    </row>
    <row r="36" spans="1:11" x14ac:dyDescent="0.25">
      <c r="A36"/>
      <c r="C36" s="11"/>
      <c r="D36" s="11"/>
      <c r="E36" s="11"/>
      <c r="F36" s="11"/>
      <c r="G36" s="11"/>
      <c r="H36" s="11"/>
      <c r="I36" s="11"/>
      <c r="J36" s="11"/>
      <c r="K36" s="11"/>
    </row>
    <row r="37" spans="1:11" x14ac:dyDescent="0.25">
      <c r="A37"/>
      <c r="C37" s="11"/>
      <c r="D37" s="11"/>
      <c r="E37" s="11"/>
      <c r="F37" s="11"/>
      <c r="G37" s="11"/>
      <c r="H37" s="11"/>
      <c r="I37" s="11"/>
      <c r="J37" s="11"/>
      <c r="K37" s="11"/>
    </row>
    <row r="38" spans="1:11" x14ac:dyDescent="0.25">
      <c r="A38"/>
      <c r="C38" s="11"/>
      <c r="D38" s="11"/>
      <c r="E38" s="11"/>
      <c r="F38" s="11"/>
      <c r="G38" s="11"/>
      <c r="H38" s="11"/>
      <c r="I38" s="11"/>
      <c r="J38" s="11"/>
      <c r="K38" s="11"/>
    </row>
    <row r="39" spans="1:11" x14ac:dyDescent="0.25">
      <c r="A39"/>
      <c r="C39" s="11"/>
      <c r="D39" s="11"/>
      <c r="E39" s="11"/>
      <c r="F39" s="11"/>
      <c r="G39" s="11"/>
      <c r="H39" s="11"/>
      <c r="I39" s="11"/>
      <c r="J39" s="11"/>
      <c r="K39" s="11"/>
    </row>
    <row r="40" spans="1:11" x14ac:dyDescent="0.25">
      <c r="A40"/>
      <c r="C40" s="11"/>
      <c r="D40" s="11"/>
      <c r="E40" s="11"/>
      <c r="F40" s="11"/>
      <c r="G40" s="11"/>
      <c r="H40" s="11"/>
      <c r="I40" s="11"/>
      <c r="J40" s="11"/>
      <c r="K40" s="11"/>
    </row>
    <row r="41" spans="1:11" x14ac:dyDescent="0.25">
      <c r="A41"/>
      <c r="C41" s="11"/>
      <c r="D41" s="11"/>
      <c r="E41" s="11"/>
      <c r="F41" s="11"/>
      <c r="G41" s="11"/>
      <c r="H41" s="11"/>
      <c r="I41" s="11"/>
      <c r="J41" s="11"/>
      <c r="K41" s="11"/>
    </row>
    <row r="42" spans="1:11" x14ac:dyDescent="0.25">
      <c r="A42"/>
      <c r="C42" s="11"/>
      <c r="D42" s="11"/>
      <c r="E42" s="11"/>
      <c r="F42" s="11"/>
      <c r="G42" s="11"/>
      <c r="H42" s="11"/>
      <c r="I42" s="11"/>
      <c r="J42" s="11"/>
      <c r="K42" s="11"/>
    </row>
    <row r="43" spans="1:11" x14ac:dyDescent="0.25">
      <c r="A43"/>
      <c r="C43" s="11"/>
      <c r="D43" s="11"/>
      <c r="E43" s="11"/>
      <c r="F43" s="11"/>
      <c r="G43" s="11"/>
      <c r="H43" s="11"/>
      <c r="I43" s="11"/>
      <c r="J43" s="11"/>
      <c r="K43" s="11"/>
    </row>
    <row r="44" spans="1:11" x14ac:dyDescent="0.25">
      <c r="A44"/>
      <c r="C44" s="11"/>
      <c r="D44" s="11"/>
      <c r="E44" s="11"/>
      <c r="F44" s="11"/>
      <c r="G44" s="11"/>
      <c r="H44" s="11"/>
      <c r="I44" s="11"/>
      <c r="J44" s="11"/>
      <c r="K44" s="11"/>
    </row>
    <row r="45" spans="1:11" x14ac:dyDescent="0.25">
      <c r="C45" s="11"/>
      <c r="D45" s="11"/>
      <c r="E45" s="11"/>
      <c r="F45" s="11"/>
      <c r="G45" s="11"/>
      <c r="H45" s="11"/>
      <c r="I45" s="11"/>
      <c r="J45" s="11"/>
      <c r="K45" s="11"/>
    </row>
    <row r="46" spans="1:11" x14ac:dyDescent="0.25">
      <c r="C46" s="11"/>
      <c r="D46" s="11"/>
      <c r="E46" s="11"/>
      <c r="F46" s="11"/>
      <c r="G46" s="11"/>
      <c r="H46" s="11"/>
      <c r="I46" s="11"/>
      <c r="J46" s="11"/>
      <c r="K46" s="11"/>
    </row>
    <row r="47" spans="1:11" x14ac:dyDescent="0.25">
      <c r="C47" s="11"/>
      <c r="D47" s="11"/>
      <c r="E47" s="11"/>
      <c r="F47" s="11"/>
      <c r="G47" s="11"/>
      <c r="H47" s="11"/>
      <c r="I47" s="11"/>
      <c r="J47" s="11"/>
      <c r="K47" s="11"/>
    </row>
    <row r="48" spans="1:11" x14ac:dyDescent="0.25">
      <c r="C48" s="11"/>
      <c r="D48" s="11"/>
      <c r="E48" s="11"/>
      <c r="F48" s="11"/>
      <c r="G48" s="11"/>
      <c r="H48" s="11"/>
      <c r="I48" s="11"/>
      <c r="J48" s="11"/>
      <c r="K48" s="11"/>
    </row>
    <row r="49" spans="3:11" x14ac:dyDescent="0.25">
      <c r="C49" s="11"/>
      <c r="D49" s="11"/>
      <c r="E49" s="11"/>
      <c r="F49" s="11"/>
      <c r="G49" s="11"/>
      <c r="H49" s="11"/>
      <c r="I49" s="11"/>
      <c r="J49" s="11"/>
      <c r="K49" s="11"/>
    </row>
    <row r="50" spans="3:11" x14ac:dyDescent="0.25">
      <c r="C50" s="11"/>
      <c r="D50" s="11"/>
      <c r="E50" s="11"/>
      <c r="F50" s="11"/>
      <c r="G50" s="11"/>
      <c r="H50" s="11"/>
      <c r="I50" s="11"/>
      <c r="J50" s="11"/>
      <c r="K50" s="11"/>
    </row>
    <row r="51" spans="3:11" x14ac:dyDescent="0.25">
      <c r="C51" s="11"/>
      <c r="D51" s="11"/>
      <c r="E51" s="11"/>
      <c r="F51" s="11"/>
      <c r="G51" s="11"/>
      <c r="H51" s="11"/>
      <c r="I51" s="11"/>
      <c r="J51" s="11"/>
      <c r="K51" s="11"/>
    </row>
    <row r="52" spans="3:11" x14ac:dyDescent="0.25">
      <c r="C52" s="11"/>
      <c r="D52" s="11"/>
      <c r="E52" s="11"/>
      <c r="F52" s="11"/>
      <c r="G52" s="11"/>
      <c r="H52" s="11"/>
      <c r="I52" s="11"/>
      <c r="J52" s="11"/>
      <c r="K52" s="11"/>
    </row>
    <row r="53" spans="3:11" x14ac:dyDescent="0.25">
      <c r="C53" s="11"/>
      <c r="D53" s="11"/>
      <c r="E53" s="11"/>
      <c r="F53" s="11"/>
      <c r="G53" s="11"/>
      <c r="H53" s="11"/>
      <c r="I53" s="11"/>
      <c r="J53" s="11"/>
      <c r="K53" s="11"/>
    </row>
    <row r="54" spans="3:11" x14ac:dyDescent="0.25">
      <c r="C54" s="11"/>
      <c r="D54" s="11"/>
      <c r="E54" s="11"/>
      <c r="F54" s="11"/>
      <c r="G54" s="11"/>
      <c r="H54" s="11"/>
      <c r="I54" s="11"/>
      <c r="J54" s="11"/>
      <c r="K54" s="11"/>
    </row>
    <row r="55" spans="3:11" x14ac:dyDescent="0.25">
      <c r="C55" s="11"/>
      <c r="D55" s="11"/>
      <c r="E55" s="11"/>
      <c r="F55" s="11"/>
      <c r="G55" s="11"/>
      <c r="H55" s="11"/>
      <c r="I55" s="11"/>
      <c r="J55" s="11"/>
      <c r="K55" s="11"/>
    </row>
    <row r="56" spans="3:11" x14ac:dyDescent="0.25">
      <c r="C56" s="12"/>
      <c r="D56" s="12"/>
      <c r="E56" s="12"/>
      <c r="F56" s="12"/>
      <c r="G56" s="12"/>
      <c r="H56" s="12"/>
      <c r="I56" s="12"/>
      <c r="J56" s="12"/>
      <c r="K56" s="12"/>
    </row>
    <row r="57" spans="3:11" x14ac:dyDescent="0.25">
      <c r="C57" s="12"/>
      <c r="D57" s="12"/>
      <c r="E57" s="12"/>
      <c r="F57" s="12"/>
      <c r="G57" s="12"/>
      <c r="H57" s="12"/>
      <c r="I57" s="12"/>
      <c r="J57" s="12"/>
      <c r="K57" s="12"/>
    </row>
    <row r="58" spans="3:11" x14ac:dyDescent="0.25">
      <c r="C58" s="12"/>
      <c r="D58" s="12"/>
      <c r="E58" s="12"/>
      <c r="F58" s="12"/>
      <c r="G58" s="12"/>
      <c r="H58" s="12"/>
      <c r="I58" s="12"/>
      <c r="J58" s="12"/>
      <c r="K58" s="12"/>
    </row>
    <row r="59" spans="3:11" x14ac:dyDescent="0.25">
      <c r="C59" s="12"/>
      <c r="D59" s="12"/>
      <c r="E59" s="12"/>
      <c r="F59" s="12"/>
      <c r="G59" s="12"/>
      <c r="H59" s="12"/>
      <c r="I59" s="12"/>
      <c r="J59" s="12"/>
      <c r="K59" s="12"/>
    </row>
    <row r="60" spans="3:11" x14ac:dyDescent="0.25">
      <c r="C60" s="12"/>
      <c r="D60" s="12"/>
      <c r="E60" s="12"/>
      <c r="F60" s="12"/>
      <c r="G60" s="12"/>
      <c r="H60" s="12"/>
      <c r="I60" s="12"/>
      <c r="J60" s="12"/>
      <c r="K60" s="12"/>
    </row>
    <row r="61" spans="3:11" x14ac:dyDescent="0.25">
      <c r="C61" s="12"/>
      <c r="D61" s="12"/>
      <c r="E61" s="12"/>
      <c r="F61" s="12"/>
      <c r="G61" s="12"/>
      <c r="H61" s="12"/>
      <c r="I61" s="12"/>
      <c r="J61" s="12"/>
      <c r="K61" s="12"/>
    </row>
    <row r="62" spans="3:11" x14ac:dyDescent="0.25">
      <c r="C62" s="12"/>
      <c r="D62" s="12"/>
      <c r="E62" s="12"/>
      <c r="F62" s="12"/>
      <c r="G62" s="12"/>
      <c r="H62" s="12"/>
      <c r="I62" s="12"/>
      <c r="J62" s="12"/>
      <c r="K62" s="12"/>
    </row>
    <row r="63" spans="3:11" x14ac:dyDescent="0.25">
      <c r="C63" s="12"/>
      <c r="D63" s="12"/>
      <c r="E63" s="12"/>
      <c r="F63" s="12"/>
      <c r="G63" s="12"/>
      <c r="H63" s="12"/>
      <c r="I63" s="12"/>
      <c r="J63" s="12"/>
      <c r="K63" s="12"/>
    </row>
    <row r="64" spans="3:11" x14ac:dyDescent="0.25">
      <c r="C64" s="12"/>
      <c r="D64" s="12"/>
      <c r="E64" s="12"/>
      <c r="F64" s="12"/>
      <c r="G64" s="12"/>
      <c r="H64" s="12"/>
      <c r="I64" s="12"/>
      <c r="J64" s="12"/>
      <c r="K64" s="12"/>
    </row>
    <row r="65" spans="3:11" x14ac:dyDescent="0.25">
      <c r="C65" s="12"/>
      <c r="D65" s="12"/>
      <c r="E65" s="12"/>
      <c r="F65" s="12"/>
      <c r="G65" s="12"/>
      <c r="H65" s="12"/>
      <c r="I65" s="12"/>
      <c r="J65" s="12"/>
      <c r="K65" s="12"/>
    </row>
    <row r="66" spans="3:11" x14ac:dyDescent="0.25">
      <c r="C66" s="12"/>
      <c r="D66" s="12"/>
      <c r="E66" s="12"/>
      <c r="F66" s="12"/>
      <c r="G66" s="12"/>
      <c r="H66" s="12"/>
      <c r="I66" s="12"/>
      <c r="J66" s="12"/>
      <c r="K66" s="12"/>
    </row>
    <row r="67" spans="3:11" x14ac:dyDescent="0.25">
      <c r="C67" s="12"/>
      <c r="D67" s="12"/>
      <c r="E67" s="12"/>
      <c r="F67" s="12"/>
      <c r="G67" s="12"/>
      <c r="H67" s="12"/>
      <c r="I67" s="12"/>
      <c r="J67" s="12"/>
      <c r="K67" s="12"/>
    </row>
    <row r="68" spans="3:11" x14ac:dyDescent="0.25">
      <c r="C68" s="12"/>
      <c r="D68" s="12"/>
      <c r="E68" s="12"/>
      <c r="F68" s="12"/>
      <c r="G68" s="12"/>
      <c r="H68" s="12"/>
      <c r="I68" s="12"/>
      <c r="J68" s="12"/>
      <c r="K68" s="12"/>
    </row>
    <row r="69" spans="3:11" x14ac:dyDescent="0.25">
      <c r="C69" s="12"/>
      <c r="D69" s="12"/>
      <c r="E69" s="12"/>
      <c r="F69" s="12"/>
      <c r="G69" s="12"/>
      <c r="H69" s="12"/>
      <c r="I69" s="12"/>
      <c r="J69" s="12"/>
      <c r="K69" s="12"/>
    </row>
    <row r="70" spans="3:11" x14ac:dyDescent="0.25">
      <c r="C70" s="12"/>
      <c r="D70" s="12"/>
      <c r="E70" s="12"/>
      <c r="F70" s="12"/>
      <c r="G70" s="12"/>
      <c r="H70" s="12"/>
      <c r="I70" s="12"/>
      <c r="J70" s="12"/>
      <c r="K70" s="12"/>
    </row>
    <row r="71" spans="3:11" x14ac:dyDescent="0.25">
      <c r="C71" s="12"/>
      <c r="D71" s="12"/>
      <c r="E71" s="12"/>
      <c r="F71" s="12"/>
      <c r="G71" s="12"/>
      <c r="H71" s="12"/>
      <c r="I71" s="12"/>
      <c r="J71" s="12"/>
      <c r="K71" s="12"/>
    </row>
    <row r="72" spans="3:11" x14ac:dyDescent="0.25">
      <c r="C72" s="12"/>
      <c r="D72" s="12"/>
      <c r="E72" s="12"/>
      <c r="F72" s="12"/>
      <c r="G72" s="12"/>
      <c r="H72" s="12"/>
      <c r="I72" s="12"/>
      <c r="J72" s="12"/>
      <c r="K72" s="12"/>
    </row>
    <row r="73" spans="3:11" x14ac:dyDescent="0.25">
      <c r="C73" s="12"/>
      <c r="D73" s="12"/>
      <c r="E73" s="12"/>
      <c r="F73" s="12"/>
      <c r="G73" s="12"/>
      <c r="H73" s="12"/>
      <c r="I73" s="12"/>
      <c r="J73" s="12"/>
      <c r="K73" s="12"/>
    </row>
    <row r="74" spans="3:11" x14ac:dyDescent="0.25">
      <c r="C74" s="12"/>
      <c r="D74" s="12"/>
      <c r="E74" s="12"/>
      <c r="F74" s="12"/>
      <c r="G74" s="12"/>
      <c r="H74" s="12"/>
      <c r="I74" s="12"/>
      <c r="J74" s="12"/>
      <c r="K74" s="12"/>
    </row>
    <row r="75" spans="3:11" x14ac:dyDescent="0.25">
      <c r="C75" s="12"/>
      <c r="D75" s="12"/>
      <c r="E75" s="12"/>
      <c r="F75" s="12"/>
      <c r="G75" s="12"/>
      <c r="H75" s="12"/>
      <c r="I75" s="12"/>
      <c r="J75" s="12"/>
      <c r="K75" s="12"/>
    </row>
    <row r="76" spans="3:11" x14ac:dyDescent="0.25">
      <c r="C76" s="12"/>
      <c r="D76" s="12"/>
      <c r="E76" s="12"/>
      <c r="F76" s="12"/>
      <c r="G76" s="12"/>
      <c r="H76" s="12"/>
      <c r="I76" s="12"/>
      <c r="J76" s="12"/>
      <c r="K76" s="12"/>
    </row>
    <row r="77" spans="3:11" x14ac:dyDescent="0.25">
      <c r="C77" s="12"/>
      <c r="D77" s="12"/>
      <c r="E77" s="12"/>
      <c r="F77" s="12"/>
      <c r="G77" s="12"/>
      <c r="H77" s="12"/>
      <c r="I77" s="12"/>
      <c r="J77" s="12"/>
      <c r="K77" s="12"/>
    </row>
    <row r="78" spans="3:11" x14ac:dyDescent="0.25">
      <c r="C78" s="12"/>
      <c r="D78" s="12"/>
      <c r="E78" s="12"/>
      <c r="F78" s="12"/>
      <c r="G78" s="12"/>
      <c r="H78" s="12"/>
      <c r="I78" s="12"/>
      <c r="J78" s="12"/>
      <c r="K78" s="12"/>
    </row>
    <row r="79" spans="3:11" x14ac:dyDescent="0.25">
      <c r="C79" s="12"/>
      <c r="D79" s="12"/>
      <c r="E79" s="12"/>
      <c r="F79" s="12"/>
      <c r="G79" s="12"/>
      <c r="H79" s="12"/>
      <c r="I79" s="12"/>
      <c r="J79" s="12"/>
      <c r="K79" s="12"/>
    </row>
    <row r="80" spans="3:11" x14ac:dyDescent="0.25">
      <c r="C80" s="12"/>
      <c r="D80" s="12"/>
      <c r="E80" s="12"/>
      <c r="F80" s="12"/>
      <c r="G80" s="12"/>
      <c r="H80" s="12"/>
      <c r="I80" s="12"/>
      <c r="J80" s="12"/>
      <c r="K80" s="12"/>
    </row>
    <row r="81" spans="3:11" x14ac:dyDescent="0.25">
      <c r="C81" s="12"/>
      <c r="D81" s="12"/>
      <c r="E81" s="12"/>
      <c r="F81" s="12"/>
      <c r="G81" s="12"/>
      <c r="H81" s="12"/>
      <c r="I81" s="12"/>
      <c r="J81" s="12"/>
      <c r="K81" s="12"/>
    </row>
    <row r="82" spans="3:11" x14ac:dyDescent="0.25">
      <c r="C82" s="12"/>
      <c r="D82" s="12"/>
      <c r="E82" s="12"/>
      <c r="F82" s="12"/>
      <c r="G82" s="12"/>
      <c r="H82" s="12"/>
      <c r="I82" s="12"/>
      <c r="J82" s="12"/>
      <c r="K82" s="12"/>
    </row>
    <row r="83" spans="3:11" x14ac:dyDescent="0.25">
      <c r="C83" s="12"/>
      <c r="D83" s="12"/>
      <c r="E83" s="12"/>
      <c r="F83" s="12"/>
      <c r="G83" s="12"/>
      <c r="H83" s="12"/>
      <c r="I83" s="12"/>
      <c r="J83" s="12"/>
      <c r="K83" s="12"/>
    </row>
    <row r="84" spans="3:11" x14ac:dyDescent="0.25">
      <c r="C84" s="12"/>
      <c r="D84" s="12"/>
      <c r="E84" s="12"/>
      <c r="F84" s="12"/>
      <c r="G84" s="12"/>
      <c r="H84" s="12"/>
      <c r="I84" s="12"/>
      <c r="J84" s="12"/>
      <c r="K84" s="12"/>
    </row>
    <row r="85" spans="3:11" x14ac:dyDescent="0.25">
      <c r="C85" s="12"/>
      <c r="D85" s="12"/>
      <c r="E85" s="12"/>
      <c r="F85" s="12"/>
      <c r="G85" s="12"/>
      <c r="H85" s="12"/>
      <c r="I85" s="12"/>
      <c r="J85" s="12"/>
      <c r="K85" s="12"/>
    </row>
    <row r="86" spans="3:11" x14ac:dyDescent="0.25">
      <c r="C86" s="12"/>
      <c r="D86" s="12"/>
      <c r="E86" s="12"/>
      <c r="F86" s="12"/>
      <c r="G86" s="12"/>
      <c r="H86" s="12"/>
      <c r="I86" s="12"/>
      <c r="J86" s="12"/>
      <c r="K86" s="12"/>
    </row>
    <row r="87" spans="3:11" x14ac:dyDescent="0.25">
      <c r="C87" s="12"/>
      <c r="D87" s="12"/>
      <c r="E87" s="12"/>
      <c r="F87" s="12"/>
      <c r="G87" s="12"/>
      <c r="H87" s="12"/>
      <c r="I87" s="12"/>
      <c r="J87" s="12"/>
      <c r="K87" s="12"/>
    </row>
    <row r="88" spans="3:11" x14ac:dyDescent="0.25">
      <c r="C88" s="12"/>
      <c r="D88" s="12"/>
      <c r="E88" s="12"/>
      <c r="F88" s="12"/>
      <c r="G88" s="12"/>
      <c r="H88" s="12"/>
      <c r="I88" s="12"/>
      <c r="J88" s="12"/>
      <c r="K88" s="12"/>
    </row>
    <row r="89" spans="3:11" x14ac:dyDescent="0.25">
      <c r="C89" s="12"/>
      <c r="D89" s="12"/>
      <c r="E89" s="12"/>
      <c r="F89" s="12"/>
      <c r="G89" s="12"/>
      <c r="H89" s="12"/>
      <c r="I89" s="12"/>
      <c r="J89" s="12"/>
      <c r="K89" s="12"/>
    </row>
    <row r="90" spans="3:11" x14ac:dyDescent="0.25">
      <c r="C90" s="12"/>
      <c r="D90" s="12"/>
      <c r="E90" s="12"/>
      <c r="F90" s="12"/>
      <c r="G90" s="12"/>
      <c r="H90" s="12"/>
      <c r="I90" s="12"/>
      <c r="J90" s="12"/>
      <c r="K90" s="12"/>
    </row>
    <row r="91" spans="3:11" x14ac:dyDescent="0.25">
      <c r="C91" s="12"/>
      <c r="D91" s="12"/>
      <c r="E91" s="12"/>
      <c r="F91" s="12"/>
      <c r="G91" s="12"/>
      <c r="H91" s="12"/>
      <c r="I91" s="12"/>
      <c r="J91" s="12"/>
      <c r="K91" s="12"/>
    </row>
    <row r="92" spans="3:11" x14ac:dyDescent="0.25">
      <c r="C92" s="12"/>
      <c r="D92" s="12"/>
      <c r="E92" s="12"/>
      <c r="F92" s="12"/>
      <c r="G92" s="12"/>
      <c r="H92" s="12"/>
      <c r="I92" s="12"/>
      <c r="J92" s="12"/>
      <c r="K92" s="12"/>
    </row>
    <row r="167" spans="3:11" x14ac:dyDescent="0.25">
      <c r="C167" s="11"/>
      <c r="D167" s="12"/>
      <c r="E167" s="12"/>
      <c r="F167" s="12"/>
      <c r="G167" s="12"/>
      <c r="H167" s="12"/>
      <c r="I167" s="12"/>
      <c r="J167" s="12"/>
      <c r="K167" s="12"/>
    </row>
    <row r="168" spans="3:11" x14ac:dyDescent="0.25">
      <c r="C168" s="11"/>
      <c r="D168" s="12"/>
      <c r="E168" s="12"/>
      <c r="F168" s="12"/>
      <c r="G168" s="12"/>
      <c r="H168" s="12"/>
      <c r="I168" s="12"/>
      <c r="J168" s="12"/>
      <c r="K168" s="12"/>
    </row>
    <row r="169" spans="3:11" x14ac:dyDescent="0.25">
      <c r="C169" s="11"/>
      <c r="D169" s="12"/>
      <c r="E169" s="12"/>
      <c r="F169" s="12"/>
      <c r="G169" s="12"/>
      <c r="H169" s="12"/>
      <c r="I169" s="12"/>
      <c r="J169" s="12"/>
      <c r="K169" s="12"/>
    </row>
    <row r="170" spans="3:11" x14ac:dyDescent="0.25">
      <c r="C170" s="11"/>
      <c r="D170" s="12"/>
      <c r="E170" s="12"/>
      <c r="F170" s="12"/>
      <c r="G170" s="12"/>
      <c r="H170" s="12"/>
      <c r="I170" s="12"/>
      <c r="J170" s="12"/>
      <c r="K170" s="12"/>
    </row>
    <row r="171" spans="3:11" x14ac:dyDescent="0.25">
      <c r="C171" s="11"/>
      <c r="D171" s="12"/>
      <c r="E171" s="12"/>
      <c r="F171" s="12"/>
      <c r="G171" s="12"/>
      <c r="H171" s="12"/>
      <c r="I171" s="12"/>
      <c r="J171" s="12"/>
      <c r="K171" s="12"/>
    </row>
    <row r="172" spans="3:11" x14ac:dyDescent="0.25">
      <c r="C172" s="11"/>
      <c r="D172" s="12"/>
      <c r="E172" s="12"/>
      <c r="F172" s="12"/>
      <c r="G172" s="12"/>
      <c r="H172" s="12"/>
      <c r="I172" s="12"/>
      <c r="J172" s="12"/>
      <c r="K172" s="12"/>
    </row>
    <row r="173" spans="3:11" x14ac:dyDescent="0.25">
      <c r="C173" s="11"/>
      <c r="D173" s="12"/>
      <c r="E173" s="12"/>
      <c r="F173" s="12"/>
      <c r="G173" s="12"/>
      <c r="H173" s="12"/>
      <c r="I173" s="12"/>
      <c r="J173" s="12"/>
      <c r="K173" s="12"/>
    </row>
    <row r="174" spans="3:11" x14ac:dyDescent="0.25">
      <c r="C174" s="11"/>
      <c r="D174" s="12"/>
      <c r="E174" s="12"/>
      <c r="F174" s="12"/>
      <c r="G174" s="12"/>
      <c r="H174" s="12"/>
      <c r="I174" s="12"/>
      <c r="J174" s="12"/>
      <c r="K174" s="12"/>
    </row>
    <row r="175" spans="3:11" x14ac:dyDescent="0.25">
      <c r="C175" s="11"/>
      <c r="D175" s="12"/>
      <c r="E175" s="12"/>
      <c r="F175" s="12"/>
      <c r="G175" s="12"/>
      <c r="H175" s="12"/>
      <c r="I175" s="12"/>
      <c r="J175" s="12"/>
      <c r="K175" s="12"/>
    </row>
    <row r="176" spans="3:11" x14ac:dyDescent="0.25">
      <c r="C176" s="11"/>
      <c r="D176" s="12"/>
      <c r="E176" s="12"/>
      <c r="F176" s="12"/>
      <c r="G176" s="12"/>
      <c r="H176" s="12"/>
      <c r="I176" s="12"/>
      <c r="J176" s="12"/>
      <c r="K176" s="12"/>
    </row>
    <row r="177" spans="3:11" x14ac:dyDescent="0.25">
      <c r="C177" s="11"/>
      <c r="D177" s="12"/>
      <c r="E177" s="12"/>
      <c r="F177" s="12"/>
      <c r="G177" s="12"/>
      <c r="H177" s="12"/>
      <c r="I177" s="12"/>
      <c r="J177" s="12"/>
      <c r="K177" s="12"/>
    </row>
    <row r="178" spans="3:11" x14ac:dyDescent="0.25">
      <c r="C178" s="11"/>
      <c r="D178" s="12"/>
      <c r="E178" s="12"/>
      <c r="F178" s="12"/>
      <c r="G178" s="12"/>
      <c r="H178" s="12"/>
      <c r="I178" s="12"/>
      <c r="J178" s="12"/>
      <c r="K178" s="12"/>
    </row>
    <row r="179" spans="3:11" x14ac:dyDescent="0.25">
      <c r="C179" s="11"/>
      <c r="D179" s="12"/>
      <c r="E179" s="12"/>
      <c r="F179" s="12"/>
      <c r="G179" s="12"/>
      <c r="H179" s="12"/>
      <c r="I179" s="12"/>
      <c r="J179" s="12"/>
      <c r="K179" s="12"/>
    </row>
    <row r="180" spans="3:11" x14ac:dyDescent="0.25">
      <c r="C180" s="11"/>
      <c r="D180" s="12"/>
      <c r="E180" s="12"/>
      <c r="F180" s="12"/>
      <c r="G180" s="12"/>
      <c r="H180" s="12"/>
      <c r="I180" s="12"/>
      <c r="J180" s="12"/>
      <c r="K180" s="12"/>
    </row>
    <row r="181" spans="3:11" x14ac:dyDescent="0.25">
      <c r="C181" s="11"/>
      <c r="D181" s="12"/>
      <c r="E181" s="12"/>
      <c r="F181" s="12"/>
      <c r="G181" s="12"/>
      <c r="H181" s="12"/>
      <c r="I181" s="12"/>
      <c r="J181" s="12"/>
      <c r="K181" s="12"/>
    </row>
    <row r="182" spans="3:11" x14ac:dyDescent="0.25">
      <c r="C182" s="11"/>
      <c r="D182" s="12"/>
      <c r="E182" s="12"/>
      <c r="F182" s="12"/>
      <c r="G182" s="12"/>
      <c r="H182" s="12"/>
      <c r="I182" s="12"/>
      <c r="J182" s="12"/>
      <c r="K182" s="12"/>
    </row>
    <row r="183" spans="3:11" x14ac:dyDescent="0.25">
      <c r="C183" s="11"/>
      <c r="D183" s="12"/>
      <c r="E183" s="12"/>
      <c r="F183" s="12"/>
      <c r="G183" s="12"/>
      <c r="H183" s="12"/>
      <c r="I183" s="12"/>
      <c r="J183" s="12"/>
      <c r="K183" s="12"/>
    </row>
    <row r="184" spans="3:11" x14ac:dyDescent="0.25">
      <c r="C184" s="11"/>
      <c r="D184" s="12"/>
      <c r="E184" s="12"/>
      <c r="F184" s="12"/>
      <c r="G184" s="12"/>
      <c r="H184" s="12"/>
      <c r="I184" s="12"/>
      <c r="J184" s="12"/>
      <c r="K184" s="12"/>
    </row>
    <row r="185" spans="3:11" x14ac:dyDescent="0.25">
      <c r="C185" s="11"/>
      <c r="D185" s="12"/>
      <c r="E185" s="12"/>
      <c r="F185" s="12"/>
      <c r="G185" s="12"/>
      <c r="H185" s="12"/>
      <c r="I185" s="12"/>
      <c r="J185" s="12"/>
      <c r="K185" s="12"/>
    </row>
    <row r="186" spans="3:11" x14ac:dyDescent="0.25">
      <c r="C186" s="11"/>
      <c r="D186" s="12"/>
      <c r="E186" s="12"/>
      <c r="F186" s="12"/>
      <c r="G186" s="12"/>
      <c r="H186" s="12"/>
      <c r="I186" s="12"/>
      <c r="J186" s="12"/>
      <c r="K186" s="12"/>
    </row>
    <row r="187" spans="3:11" x14ac:dyDescent="0.25">
      <c r="C187" s="11"/>
      <c r="D187" s="12"/>
      <c r="E187" s="12"/>
      <c r="F187" s="12"/>
      <c r="G187" s="12"/>
      <c r="H187" s="12"/>
      <c r="I187" s="12"/>
      <c r="J187" s="12"/>
      <c r="K187" s="12"/>
    </row>
    <row r="188" spans="3:11" x14ac:dyDescent="0.25">
      <c r="C188" s="11"/>
      <c r="D188" s="12"/>
      <c r="E188" s="12"/>
      <c r="F188" s="12"/>
      <c r="G188" s="12"/>
      <c r="H188" s="12"/>
      <c r="I188" s="12"/>
      <c r="J188" s="12"/>
      <c r="K188" s="12"/>
    </row>
    <row r="189" spans="3:11" x14ac:dyDescent="0.25">
      <c r="C189" s="11"/>
      <c r="D189" s="12"/>
      <c r="E189" s="12"/>
      <c r="F189" s="12"/>
      <c r="G189" s="12"/>
      <c r="H189" s="12"/>
      <c r="I189" s="12"/>
      <c r="J189" s="12"/>
      <c r="K189" s="12"/>
    </row>
    <row r="190" spans="3:11" x14ac:dyDescent="0.25">
      <c r="C190" s="11"/>
      <c r="D190" s="12"/>
      <c r="E190" s="12"/>
      <c r="F190" s="12"/>
      <c r="G190" s="12"/>
      <c r="H190" s="12"/>
      <c r="I190" s="12"/>
      <c r="J190" s="12"/>
      <c r="K190" s="12"/>
    </row>
    <row r="191" spans="3:11" x14ac:dyDescent="0.25">
      <c r="C191" s="11"/>
      <c r="D191" s="12"/>
      <c r="E191" s="12"/>
      <c r="F191" s="12"/>
      <c r="G191" s="12"/>
      <c r="H191" s="12"/>
      <c r="I191" s="12"/>
      <c r="J191" s="12"/>
      <c r="K191" s="12"/>
    </row>
    <row r="192" spans="3:11" x14ac:dyDescent="0.25">
      <c r="C192" s="11"/>
      <c r="D192" s="12"/>
      <c r="E192" s="12"/>
      <c r="F192" s="12"/>
      <c r="G192" s="12"/>
      <c r="H192" s="12"/>
      <c r="I192" s="12"/>
      <c r="J192" s="12"/>
      <c r="K192" s="12"/>
    </row>
    <row r="193" spans="3:11" x14ac:dyDescent="0.25">
      <c r="C193" s="11"/>
      <c r="D193" s="12"/>
      <c r="E193" s="12"/>
      <c r="F193" s="12"/>
      <c r="G193" s="12"/>
      <c r="H193" s="12"/>
      <c r="I193" s="12"/>
      <c r="J193" s="12"/>
      <c r="K193" s="12"/>
    </row>
    <row r="194" spans="3:11" x14ac:dyDescent="0.25">
      <c r="C194" s="11"/>
      <c r="D194" s="12"/>
      <c r="E194" s="12"/>
      <c r="F194" s="12"/>
      <c r="G194" s="12"/>
      <c r="H194" s="12"/>
      <c r="I194" s="12"/>
      <c r="J194" s="12"/>
      <c r="K194" s="12"/>
    </row>
    <row r="195" spans="3:11" x14ac:dyDescent="0.25">
      <c r="C195" s="11"/>
      <c r="D195" s="12"/>
      <c r="E195" s="12"/>
      <c r="F195" s="12"/>
      <c r="G195" s="12"/>
      <c r="H195" s="12"/>
      <c r="I195" s="12"/>
      <c r="J195" s="12"/>
      <c r="K195" s="12"/>
    </row>
    <row r="196" spans="3:11" x14ac:dyDescent="0.25">
      <c r="C196" s="11"/>
      <c r="D196" s="12"/>
      <c r="E196" s="12"/>
      <c r="F196" s="12"/>
      <c r="G196" s="12"/>
      <c r="H196" s="12"/>
      <c r="I196" s="12"/>
      <c r="J196" s="12"/>
      <c r="K196" s="12"/>
    </row>
    <row r="197" spans="3:11" x14ac:dyDescent="0.25">
      <c r="C197" s="11"/>
      <c r="D197" s="12"/>
      <c r="E197" s="12"/>
      <c r="F197" s="12"/>
      <c r="G197" s="12"/>
      <c r="H197" s="12"/>
      <c r="I197" s="12"/>
      <c r="J197" s="12"/>
      <c r="K197" s="12"/>
    </row>
    <row r="198" spans="3:11" x14ac:dyDescent="0.25">
      <c r="C198" s="11"/>
      <c r="D198" s="12"/>
      <c r="E198" s="12"/>
      <c r="F198" s="12"/>
      <c r="G198" s="12"/>
      <c r="H198" s="12"/>
      <c r="I198" s="12"/>
      <c r="J198" s="12"/>
      <c r="K198" s="12"/>
    </row>
    <row r="199" spans="3:11" x14ac:dyDescent="0.25">
      <c r="C199" s="11"/>
      <c r="D199" s="12"/>
      <c r="E199" s="12"/>
      <c r="F199" s="12"/>
      <c r="G199" s="12"/>
      <c r="H199" s="12"/>
      <c r="I199" s="12"/>
      <c r="J199" s="12"/>
      <c r="K199" s="12"/>
    </row>
    <row r="200" spans="3:11" x14ac:dyDescent="0.25">
      <c r="C200" s="11"/>
      <c r="D200" s="12"/>
      <c r="E200" s="12"/>
      <c r="F200" s="12"/>
      <c r="G200" s="12"/>
      <c r="H200" s="12"/>
      <c r="I200" s="12"/>
      <c r="J200" s="12"/>
      <c r="K200" s="12"/>
    </row>
    <row r="201" spans="3:11" x14ac:dyDescent="0.25">
      <c r="C201" s="11"/>
      <c r="D201" s="12"/>
      <c r="E201" s="12"/>
      <c r="F201" s="12"/>
      <c r="G201" s="12"/>
      <c r="H201" s="12"/>
      <c r="I201" s="12"/>
      <c r="J201" s="12"/>
      <c r="K201" s="12"/>
    </row>
    <row r="202" spans="3:11" x14ac:dyDescent="0.25">
      <c r="C202" s="11"/>
      <c r="D202" s="12"/>
      <c r="E202" s="12"/>
      <c r="F202" s="12"/>
      <c r="G202" s="12"/>
      <c r="H202" s="12"/>
      <c r="I202" s="12"/>
      <c r="J202" s="12"/>
      <c r="K202" s="12"/>
    </row>
    <row r="203" spans="3:11" x14ac:dyDescent="0.25">
      <c r="C203" s="11"/>
      <c r="D203" s="12"/>
      <c r="E203" s="12"/>
      <c r="F203" s="12"/>
      <c r="G203" s="12"/>
      <c r="H203" s="12"/>
      <c r="I203" s="12"/>
      <c r="J203" s="12"/>
      <c r="K203" s="12"/>
    </row>
    <row r="278" spans="3:11" x14ac:dyDescent="0.25">
      <c r="C278" s="11"/>
      <c r="D278" s="12"/>
      <c r="E278" s="12"/>
      <c r="F278" s="12"/>
      <c r="G278" s="12"/>
      <c r="H278" s="12"/>
      <c r="I278" s="12"/>
      <c r="J278" s="12"/>
      <c r="K278" s="12"/>
    </row>
    <row r="279" spans="3:11" x14ac:dyDescent="0.25">
      <c r="C279" s="11"/>
      <c r="D279" s="12"/>
      <c r="E279" s="12"/>
      <c r="F279" s="12"/>
      <c r="G279" s="12"/>
      <c r="H279" s="12"/>
      <c r="I279" s="12"/>
      <c r="J279" s="12"/>
      <c r="K279" s="12"/>
    </row>
    <row r="280" spans="3:11" x14ac:dyDescent="0.25">
      <c r="C280" s="11"/>
      <c r="D280" s="12"/>
      <c r="E280" s="12"/>
      <c r="F280" s="12"/>
      <c r="G280" s="12"/>
      <c r="H280" s="12"/>
      <c r="I280" s="12"/>
      <c r="J280" s="12"/>
      <c r="K280" s="12"/>
    </row>
    <row r="281" spans="3:11" x14ac:dyDescent="0.25">
      <c r="C281" s="11"/>
      <c r="D281" s="12"/>
      <c r="E281" s="12"/>
      <c r="F281" s="12"/>
      <c r="G281" s="12"/>
      <c r="H281" s="12"/>
      <c r="I281" s="12"/>
      <c r="J281" s="12"/>
      <c r="K281" s="12"/>
    </row>
    <row r="282" spans="3:11" x14ac:dyDescent="0.25">
      <c r="C282" s="11"/>
      <c r="D282" s="12"/>
      <c r="E282" s="12"/>
      <c r="F282" s="12"/>
      <c r="G282" s="12"/>
      <c r="H282" s="12"/>
      <c r="I282" s="12"/>
      <c r="J282" s="12"/>
      <c r="K282" s="12"/>
    </row>
    <row r="283" spans="3:11" x14ac:dyDescent="0.25">
      <c r="C283" s="11"/>
      <c r="D283" s="12"/>
      <c r="E283" s="12"/>
      <c r="F283" s="12"/>
      <c r="G283" s="12"/>
      <c r="H283" s="12"/>
      <c r="I283" s="12"/>
      <c r="J283" s="12"/>
      <c r="K283" s="12"/>
    </row>
    <row r="284" spans="3:11" x14ac:dyDescent="0.25">
      <c r="C284" s="11"/>
      <c r="D284" s="12"/>
      <c r="E284" s="12"/>
      <c r="F284" s="12"/>
      <c r="G284" s="12"/>
      <c r="H284" s="12"/>
      <c r="I284" s="12"/>
      <c r="J284" s="12"/>
      <c r="K284" s="12"/>
    </row>
    <row r="285" spans="3:11" x14ac:dyDescent="0.25">
      <c r="C285" s="11"/>
      <c r="D285" s="12"/>
      <c r="E285" s="12"/>
      <c r="F285" s="12"/>
      <c r="G285" s="12"/>
      <c r="H285" s="12"/>
      <c r="I285" s="12"/>
      <c r="J285" s="12"/>
      <c r="K285" s="12"/>
    </row>
    <row r="286" spans="3:11" x14ac:dyDescent="0.25">
      <c r="C286" s="11"/>
      <c r="D286" s="12"/>
      <c r="E286" s="12"/>
      <c r="F286" s="12"/>
      <c r="G286" s="12"/>
      <c r="H286" s="12"/>
      <c r="I286" s="12"/>
      <c r="J286" s="12"/>
      <c r="K286" s="12"/>
    </row>
    <row r="287" spans="3:11" x14ac:dyDescent="0.25">
      <c r="C287" s="11"/>
      <c r="D287" s="12"/>
      <c r="E287" s="12"/>
      <c r="F287" s="12"/>
      <c r="G287" s="12"/>
      <c r="H287" s="12"/>
      <c r="I287" s="12"/>
      <c r="J287" s="12"/>
      <c r="K287" s="12"/>
    </row>
    <row r="288" spans="3:11" x14ac:dyDescent="0.25">
      <c r="C288" s="11"/>
      <c r="D288" s="12"/>
      <c r="E288" s="12"/>
      <c r="F288" s="12"/>
      <c r="G288" s="12"/>
      <c r="H288" s="12"/>
      <c r="I288" s="12"/>
      <c r="J288" s="12"/>
      <c r="K288" s="12"/>
    </row>
    <row r="289" spans="3:11" x14ac:dyDescent="0.25">
      <c r="C289" s="11"/>
      <c r="D289" s="12"/>
      <c r="E289" s="12"/>
      <c r="F289" s="12"/>
      <c r="G289" s="12"/>
      <c r="H289" s="12"/>
      <c r="I289" s="12"/>
      <c r="J289" s="12"/>
      <c r="K289" s="12"/>
    </row>
    <row r="290" spans="3:11" x14ac:dyDescent="0.25">
      <c r="C290" s="11"/>
      <c r="D290" s="12"/>
      <c r="E290" s="12"/>
      <c r="F290" s="12"/>
      <c r="G290" s="12"/>
      <c r="H290" s="12"/>
      <c r="I290" s="12"/>
      <c r="J290" s="12"/>
      <c r="K290" s="12"/>
    </row>
    <row r="291" spans="3:11" x14ac:dyDescent="0.25">
      <c r="C291" s="11"/>
      <c r="D291" s="12"/>
      <c r="E291" s="12"/>
      <c r="F291" s="12"/>
      <c r="G291" s="12"/>
      <c r="H291" s="12"/>
      <c r="I291" s="12"/>
      <c r="J291" s="12"/>
      <c r="K291" s="12"/>
    </row>
    <row r="292" spans="3:11" x14ac:dyDescent="0.25">
      <c r="C292" s="11"/>
      <c r="D292" s="12"/>
      <c r="E292" s="12"/>
      <c r="F292" s="12"/>
      <c r="G292" s="12"/>
      <c r="H292" s="12"/>
      <c r="I292" s="12"/>
      <c r="J292" s="12"/>
      <c r="K292" s="12"/>
    </row>
    <row r="293" spans="3:11" x14ac:dyDescent="0.25">
      <c r="C293" s="11"/>
      <c r="D293" s="12"/>
      <c r="E293" s="12"/>
      <c r="F293" s="12"/>
      <c r="G293" s="12"/>
      <c r="H293" s="12"/>
      <c r="I293" s="12"/>
      <c r="J293" s="12"/>
      <c r="K293" s="12"/>
    </row>
    <row r="294" spans="3:11" x14ac:dyDescent="0.25">
      <c r="C294" s="11"/>
      <c r="D294" s="12"/>
      <c r="E294" s="12"/>
      <c r="F294" s="12"/>
      <c r="G294" s="12"/>
      <c r="H294" s="12"/>
      <c r="I294" s="12"/>
      <c r="J294" s="12"/>
      <c r="K294" s="12"/>
    </row>
    <row r="295" spans="3:11" x14ac:dyDescent="0.25">
      <c r="C295" s="11"/>
      <c r="D295" s="12"/>
      <c r="E295" s="12"/>
      <c r="F295" s="12"/>
      <c r="G295" s="12"/>
      <c r="H295" s="12"/>
      <c r="I295" s="12"/>
      <c r="J295" s="12"/>
      <c r="K295" s="12"/>
    </row>
    <row r="296" spans="3:11" x14ac:dyDescent="0.25">
      <c r="C296" s="11"/>
      <c r="D296" s="12"/>
      <c r="E296" s="12"/>
      <c r="F296" s="12"/>
      <c r="G296" s="12"/>
      <c r="H296" s="12"/>
      <c r="I296" s="12"/>
      <c r="J296" s="12"/>
      <c r="K296" s="12"/>
    </row>
    <row r="297" spans="3:11" x14ac:dyDescent="0.25">
      <c r="C297" s="11"/>
      <c r="D297" s="12"/>
      <c r="E297" s="12"/>
      <c r="F297" s="12"/>
      <c r="G297" s="12"/>
      <c r="H297" s="12"/>
      <c r="I297" s="12"/>
      <c r="J297" s="12"/>
      <c r="K297" s="12"/>
    </row>
    <row r="298" spans="3:11" x14ac:dyDescent="0.25">
      <c r="C298" s="11"/>
      <c r="D298" s="12"/>
      <c r="E298" s="12"/>
      <c r="F298" s="12"/>
      <c r="G298" s="12"/>
      <c r="H298" s="12"/>
      <c r="I298" s="12"/>
      <c r="J298" s="12"/>
      <c r="K298" s="12"/>
    </row>
    <row r="299" spans="3:11" x14ac:dyDescent="0.25">
      <c r="C299" s="11"/>
      <c r="D299" s="12"/>
      <c r="E299" s="12"/>
      <c r="F299" s="12"/>
      <c r="G299" s="12"/>
      <c r="H299" s="12"/>
      <c r="I299" s="12"/>
      <c r="J299" s="12"/>
      <c r="K299" s="12"/>
    </row>
    <row r="300" spans="3:11" x14ac:dyDescent="0.25">
      <c r="C300" s="11"/>
      <c r="D300" s="12"/>
      <c r="E300" s="12"/>
      <c r="F300" s="12"/>
      <c r="G300" s="12"/>
      <c r="H300" s="12"/>
      <c r="I300" s="12"/>
      <c r="J300" s="12"/>
      <c r="K300" s="12"/>
    </row>
    <row r="301" spans="3:11" x14ac:dyDescent="0.25">
      <c r="C301" s="11"/>
      <c r="D301" s="12"/>
      <c r="E301" s="12"/>
      <c r="F301" s="12"/>
      <c r="G301" s="12"/>
      <c r="H301" s="12"/>
      <c r="I301" s="12"/>
      <c r="J301" s="12"/>
      <c r="K301" s="12"/>
    </row>
    <row r="302" spans="3:11" x14ac:dyDescent="0.25">
      <c r="C302" s="11"/>
      <c r="D302" s="12"/>
      <c r="E302" s="12"/>
      <c r="F302" s="12"/>
      <c r="G302" s="12"/>
      <c r="H302" s="12"/>
      <c r="I302" s="12"/>
      <c r="J302" s="12"/>
      <c r="K302" s="12"/>
    </row>
    <row r="303" spans="3:11" x14ac:dyDescent="0.25">
      <c r="C303" s="11"/>
      <c r="D303" s="12"/>
      <c r="E303" s="12"/>
      <c r="F303" s="12"/>
      <c r="G303" s="12"/>
      <c r="H303" s="12"/>
      <c r="I303" s="12"/>
      <c r="J303" s="12"/>
      <c r="K303" s="12"/>
    </row>
    <row r="304" spans="3:11" x14ac:dyDescent="0.25">
      <c r="C304" s="11"/>
      <c r="D304" s="12"/>
      <c r="E304" s="12"/>
      <c r="F304" s="12"/>
      <c r="G304" s="12"/>
      <c r="H304" s="12"/>
      <c r="I304" s="12"/>
      <c r="J304" s="12"/>
      <c r="K304" s="12"/>
    </row>
    <row r="305" spans="3:11" x14ac:dyDescent="0.25">
      <c r="C305" s="11"/>
      <c r="D305" s="12"/>
      <c r="E305" s="12"/>
      <c r="F305" s="12"/>
      <c r="G305" s="12"/>
      <c r="H305" s="12"/>
      <c r="I305" s="12"/>
      <c r="J305" s="12"/>
      <c r="K305" s="12"/>
    </row>
    <row r="306" spans="3:11" x14ac:dyDescent="0.25">
      <c r="C306" s="11"/>
      <c r="D306" s="12"/>
      <c r="E306" s="12"/>
      <c r="F306" s="12"/>
      <c r="G306" s="12"/>
      <c r="H306" s="12"/>
      <c r="I306" s="12"/>
      <c r="J306" s="12"/>
      <c r="K306" s="12"/>
    </row>
    <row r="307" spans="3:11" x14ac:dyDescent="0.25">
      <c r="C307" s="11"/>
      <c r="D307" s="12"/>
      <c r="E307" s="12"/>
      <c r="F307" s="12"/>
      <c r="G307" s="12"/>
      <c r="H307" s="12"/>
      <c r="I307" s="12"/>
      <c r="J307" s="12"/>
      <c r="K307" s="12"/>
    </row>
    <row r="308" spans="3:11" x14ac:dyDescent="0.25">
      <c r="C308" s="11"/>
      <c r="D308" s="12"/>
      <c r="E308" s="12"/>
      <c r="F308" s="12"/>
      <c r="G308" s="12"/>
      <c r="H308" s="12"/>
      <c r="I308" s="12"/>
      <c r="J308" s="12"/>
      <c r="K308" s="12"/>
    </row>
    <row r="309" spans="3:11" x14ac:dyDescent="0.25">
      <c r="C309" s="11"/>
      <c r="D309" s="12"/>
      <c r="E309" s="12"/>
      <c r="F309" s="12"/>
      <c r="G309" s="12"/>
      <c r="H309" s="12"/>
      <c r="I309" s="12"/>
      <c r="J309" s="12"/>
      <c r="K309" s="12"/>
    </row>
    <row r="310" spans="3:11" x14ac:dyDescent="0.25">
      <c r="C310" s="11"/>
      <c r="D310" s="12"/>
      <c r="E310" s="12"/>
      <c r="F310" s="12"/>
      <c r="G310" s="12"/>
      <c r="H310" s="12"/>
      <c r="I310" s="12"/>
      <c r="J310" s="12"/>
      <c r="K310" s="12"/>
    </row>
    <row r="311" spans="3:11" x14ac:dyDescent="0.25">
      <c r="C311" s="11"/>
      <c r="D311" s="12"/>
      <c r="E311" s="12"/>
      <c r="F311" s="12"/>
      <c r="G311" s="12"/>
      <c r="H311" s="12"/>
      <c r="I311" s="12"/>
      <c r="J311" s="12"/>
      <c r="K311" s="12"/>
    </row>
    <row r="312" spans="3:11" x14ac:dyDescent="0.25">
      <c r="C312" s="11"/>
      <c r="D312" s="12"/>
      <c r="E312" s="12"/>
      <c r="F312" s="12"/>
      <c r="G312" s="12"/>
      <c r="H312" s="12"/>
      <c r="I312" s="12"/>
      <c r="J312" s="12"/>
      <c r="K312" s="12"/>
    </row>
    <row r="313" spans="3:11" x14ac:dyDescent="0.25">
      <c r="C313" s="11"/>
      <c r="D313" s="12"/>
      <c r="E313" s="12"/>
      <c r="F313" s="12"/>
      <c r="G313" s="12"/>
      <c r="H313" s="12"/>
      <c r="I313" s="12"/>
      <c r="J313" s="12"/>
      <c r="K313" s="12"/>
    </row>
    <row r="314" spans="3:11" x14ac:dyDescent="0.25">
      <c r="C314" s="11"/>
      <c r="D314" s="12"/>
      <c r="E314" s="12"/>
      <c r="F314" s="12"/>
      <c r="G314" s="12"/>
      <c r="H314" s="12"/>
      <c r="I314" s="12"/>
      <c r="J314" s="12"/>
      <c r="K314" s="12"/>
    </row>
    <row r="315" spans="3:11" x14ac:dyDescent="0.25">
      <c r="C315" s="13"/>
      <c r="D315" s="13"/>
      <c r="E315" s="13"/>
      <c r="F315" s="13"/>
      <c r="G315" s="13"/>
      <c r="H315" s="13"/>
      <c r="I315" s="13"/>
      <c r="J315" s="13"/>
      <c r="K315" s="13"/>
    </row>
    <row r="316" spans="3:11" x14ac:dyDescent="0.25">
      <c r="C316" s="13"/>
      <c r="D316" s="13"/>
      <c r="E316" s="13"/>
      <c r="F316" s="13"/>
      <c r="G316" s="13"/>
      <c r="H316" s="13"/>
      <c r="I316" s="13"/>
      <c r="J316" s="13"/>
      <c r="K316" s="13"/>
    </row>
    <row r="317" spans="3:11" x14ac:dyDescent="0.25">
      <c r="C317" s="13"/>
      <c r="D317" s="13"/>
      <c r="E317" s="13"/>
      <c r="F317" s="13"/>
      <c r="G317" s="13"/>
      <c r="H317" s="13"/>
      <c r="I317" s="13"/>
      <c r="J317" s="13"/>
      <c r="K317" s="13"/>
    </row>
    <row r="318" spans="3:11" x14ac:dyDescent="0.25">
      <c r="C318" s="13"/>
      <c r="D318" s="13"/>
      <c r="E318" s="13"/>
      <c r="F318" s="13"/>
      <c r="G318" s="13"/>
      <c r="H318" s="13"/>
      <c r="I318" s="13"/>
      <c r="J318" s="13"/>
      <c r="K318" s="13"/>
    </row>
    <row r="319" spans="3:11" x14ac:dyDescent="0.25">
      <c r="C319" s="13"/>
      <c r="D319" s="13"/>
      <c r="E319" s="13"/>
      <c r="F319" s="13"/>
      <c r="G319" s="13"/>
      <c r="H319" s="13"/>
      <c r="I319" s="13"/>
      <c r="J319" s="13"/>
      <c r="K319" s="13"/>
    </row>
    <row r="320" spans="3:11" x14ac:dyDescent="0.25">
      <c r="C320" s="13"/>
      <c r="D320" s="13"/>
      <c r="E320" s="13"/>
      <c r="F320" s="13"/>
      <c r="G320" s="13"/>
      <c r="H320" s="13"/>
      <c r="I320" s="13"/>
      <c r="J320" s="13"/>
      <c r="K320" s="13"/>
    </row>
    <row r="321" spans="3:11" x14ac:dyDescent="0.25">
      <c r="C321" s="13"/>
      <c r="D321" s="13"/>
      <c r="E321" s="13"/>
      <c r="F321" s="13"/>
      <c r="G321" s="13"/>
      <c r="H321" s="13"/>
      <c r="I321" s="13"/>
      <c r="J321" s="13"/>
      <c r="K321" s="13"/>
    </row>
    <row r="322" spans="3:11" x14ac:dyDescent="0.25">
      <c r="C322" s="13"/>
      <c r="D322" s="13"/>
      <c r="E322" s="13"/>
      <c r="F322" s="13"/>
      <c r="G322" s="13"/>
      <c r="H322" s="13"/>
      <c r="I322" s="13"/>
      <c r="J322" s="13"/>
      <c r="K322" s="13"/>
    </row>
    <row r="323" spans="3:11" x14ac:dyDescent="0.25">
      <c r="C323" s="13"/>
      <c r="D323" s="13"/>
      <c r="E323" s="13"/>
      <c r="F323" s="13"/>
      <c r="G323" s="13"/>
      <c r="H323" s="13"/>
      <c r="I323" s="13"/>
      <c r="J323" s="13"/>
      <c r="K323" s="13"/>
    </row>
    <row r="324" spans="3:11" x14ac:dyDescent="0.25">
      <c r="C324" s="13"/>
      <c r="D324" s="13"/>
      <c r="E324" s="13"/>
      <c r="F324" s="13"/>
      <c r="G324" s="13"/>
      <c r="H324" s="13"/>
      <c r="I324" s="13"/>
      <c r="J324" s="13"/>
      <c r="K324" s="13"/>
    </row>
    <row r="325" spans="3:11" x14ac:dyDescent="0.25">
      <c r="C325" s="13"/>
      <c r="D325" s="13"/>
      <c r="E325" s="13"/>
      <c r="F325" s="13"/>
      <c r="G325" s="13"/>
      <c r="H325" s="13"/>
      <c r="I325" s="13"/>
      <c r="J325" s="13"/>
      <c r="K325" s="13"/>
    </row>
    <row r="326" spans="3:11" x14ac:dyDescent="0.25">
      <c r="C326" s="13"/>
      <c r="D326" s="13"/>
      <c r="E326" s="13"/>
      <c r="F326" s="13"/>
      <c r="G326" s="13"/>
      <c r="H326" s="13"/>
      <c r="I326" s="13"/>
      <c r="J326" s="13"/>
      <c r="K326" s="13"/>
    </row>
    <row r="327" spans="3:11" x14ac:dyDescent="0.25">
      <c r="C327" s="13"/>
      <c r="D327" s="13"/>
      <c r="E327" s="13"/>
      <c r="F327" s="13"/>
      <c r="G327" s="13"/>
      <c r="H327" s="13"/>
      <c r="I327" s="13"/>
      <c r="J327" s="13"/>
      <c r="K327" s="13"/>
    </row>
    <row r="328" spans="3:11" x14ac:dyDescent="0.25">
      <c r="C328" s="13"/>
      <c r="D328" s="13"/>
      <c r="E328" s="13"/>
      <c r="F328" s="13"/>
      <c r="G328" s="13"/>
      <c r="H328" s="13"/>
      <c r="I328" s="13"/>
      <c r="J328" s="13"/>
      <c r="K328" s="13"/>
    </row>
    <row r="329" spans="3:11" x14ac:dyDescent="0.25">
      <c r="C329" s="13"/>
      <c r="D329" s="13"/>
      <c r="E329" s="13"/>
      <c r="F329" s="13"/>
      <c r="G329" s="13"/>
      <c r="H329" s="13"/>
      <c r="I329" s="13"/>
      <c r="J329" s="13"/>
      <c r="K329" s="13"/>
    </row>
    <row r="330" spans="3:11" x14ac:dyDescent="0.25">
      <c r="C330" s="13"/>
      <c r="D330" s="13"/>
      <c r="E330" s="13"/>
      <c r="F330" s="13"/>
      <c r="G330" s="13"/>
      <c r="H330" s="13"/>
      <c r="I330" s="13"/>
      <c r="J330" s="13"/>
      <c r="K330" s="13"/>
    </row>
    <row r="331" spans="3:11" x14ac:dyDescent="0.25">
      <c r="C331" s="13"/>
      <c r="D331" s="13"/>
      <c r="E331" s="13"/>
      <c r="F331" s="13"/>
      <c r="G331" s="13"/>
      <c r="H331" s="13"/>
      <c r="I331" s="13"/>
      <c r="J331" s="13"/>
      <c r="K331" s="13"/>
    </row>
    <row r="332" spans="3:11" x14ac:dyDescent="0.25">
      <c r="C332" s="13"/>
      <c r="D332" s="13"/>
      <c r="E332" s="13"/>
      <c r="F332" s="13"/>
      <c r="G332" s="13"/>
      <c r="H332" s="13"/>
      <c r="I332" s="13"/>
      <c r="J332" s="13"/>
      <c r="K332" s="13"/>
    </row>
    <row r="333" spans="3:11" x14ac:dyDescent="0.25">
      <c r="C333" s="13"/>
      <c r="D333" s="13"/>
      <c r="E333" s="13"/>
      <c r="F333" s="13"/>
      <c r="G333" s="13"/>
      <c r="H333" s="13"/>
      <c r="I333" s="13"/>
      <c r="J333" s="13"/>
      <c r="K333" s="13"/>
    </row>
    <row r="334" spans="3:11" x14ac:dyDescent="0.25">
      <c r="C334" s="13"/>
      <c r="D334" s="13"/>
      <c r="E334" s="13"/>
      <c r="F334" s="13"/>
      <c r="G334" s="13"/>
      <c r="H334" s="13"/>
      <c r="I334" s="13"/>
      <c r="J334" s="13"/>
      <c r="K334" s="13"/>
    </row>
    <row r="335" spans="3:11" x14ac:dyDescent="0.25">
      <c r="C335" s="13"/>
      <c r="D335" s="13"/>
      <c r="E335" s="13"/>
      <c r="F335" s="13"/>
      <c r="G335" s="13"/>
      <c r="H335" s="13"/>
      <c r="I335" s="13"/>
      <c r="J335" s="13"/>
      <c r="K335" s="13"/>
    </row>
    <row r="336" spans="3:11" x14ac:dyDescent="0.25">
      <c r="C336" s="13"/>
      <c r="D336" s="13"/>
      <c r="E336" s="13"/>
      <c r="F336" s="13"/>
      <c r="G336" s="13"/>
      <c r="H336" s="13"/>
      <c r="I336" s="13"/>
      <c r="J336" s="13"/>
      <c r="K336" s="13"/>
    </row>
    <row r="337" spans="3:11" x14ac:dyDescent="0.25">
      <c r="C337" s="13"/>
      <c r="D337" s="13"/>
      <c r="E337" s="13"/>
      <c r="F337" s="13"/>
      <c r="G337" s="13"/>
      <c r="H337" s="13"/>
      <c r="I337" s="13"/>
      <c r="J337" s="13"/>
      <c r="K337" s="13"/>
    </row>
    <row r="338" spans="3:11" x14ac:dyDescent="0.25">
      <c r="C338" s="13"/>
      <c r="D338" s="13"/>
      <c r="E338" s="13"/>
      <c r="F338" s="13"/>
      <c r="G338" s="13"/>
      <c r="H338" s="13"/>
      <c r="I338" s="13"/>
      <c r="J338" s="13"/>
      <c r="K338" s="13"/>
    </row>
    <row r="339" spans="3:11" x14ac:dyDescent="0.25">
      <c r="C339" s="13"/>
      <c r="D339" s="13"/>
      <c r="E339" s="13"/>
      <c r="F339" s="13"/>
      <c r="G339" s="13"/>
      <c r="H339" s="13"/>
      <c r="I339" s="13"/>
      <c r="J339" s="13"/>
      <c r="K339" s="13"/>
    </row>
    <row r="340" spans="3:11" x14ac:dyDescent="0.25">
      <c r="C340" s="13"/>
      <c r="D340" s="13"/>
      <c r="E340" s="13"/>
      <c r="F340" s="13"/>
      <c r="G340" s="13"/>
      <c r="H340" s="13"/>
      <c r="I340" s="13"/>
      <c r="J340" s="13"/>
      <c r="K340" s="13"/>
    </row>
    <row r="341" spans="3:11" x14ac:dyDescent="0.25">
      <c r="C341" s="13"/>
      <c r="D341" s="13"/>
      <c r="E341" s="13"/>
      <c r="F341" s="13"/>
      <c r="G341" s="13"/>
      <c r="H341" s="13"/>
      <c r="I341" s="13"/>
      <c r="J341" s="13"/>
      <c r="K341" s="13"/>
    </row>
    <row r="342" spans="3:11" x14ac:dyDescent="0.25">
      <c r="C342" s="13"/>
      <c r="D342" s="13"/>
      <c r="E342" s="13"/>
      <c r="F342" s="13"/>
      <c r="G342" s="13"/>
      <c r="H342" s="13"/>
      <c r="I342" s="13"/>
      <c r="J342" s="13"/>
      <c r="K342" s="13"/>
    </row>
    <row r="343" spans="3:11" x14ac:dyDescent="0.25">
      <c r="C343" s="13"/>
      <c r="D343" s="13"/>
      <c r="E343" s="13"/>
      <c r="F343" s="13"/>
      <c r="G343" s="13"/>
      <c r="H343" s="13"/>
      <c r="I343" s="13"/>
      <c r="J343" s="13"/>
      <c r="K343" s="13"/>
    </row>
    <row r="344" spans="3:11" x14ac:dyDescent="0.25">
      <c r="C344" s="13"/>
      <c r="D344" s="13"/>
      <c r="E344" s="13"/>
      <c r="F344" s="13"/>
      <c r="G344" s="13"/>
      <c r="H344" s="13"/>
      <c r="I344" s="13"/>
      <c r="J344" s="13"/>
      <c r="K344" s="13"/>
    </row>
    <row r="345" spans="3:11" x14ac:dyDescent="0.25">
      <c r="C345" s="13"/>
      <c r="D345" s="13"/>
      <c r="E345" s="13"/>
      <c r="F345" s="13"/>
      <c r="G345" s="13"/>
      <c r="H345" s="13"/>
      <c r="I345" s="13"/>
      <c r="J345" s="13"/>
      <c r="K345" s="13"/>
    </row>
    <row r="346" spans="3:11" x14ac:dyDescent="0.25">
      <c r="C346" s="13"/>
      <c r="D346" s="13"/>
      <c r="E346" s="13"/>
      <c r="F346" s="13"/>
      <c r="G346" s="13"/>
      <c r="H346" s="13"/>
      <c r="I346" s="13"/>
      <c r="J346" s="13"/>
      <c r="K346" s="13"/>
    </row>
    <row r="347" spans="3:11" x14ac:dyDescent="0.25">
      <c r="C347" s="13"/>
      <c r="D347" s="13"/>
      <c r="E347" s="13"/>
      <c r="F347" s="13"/>
      <c r="G347" s="13"/>
      <c r="H347" s="13"/>
      <c r="I347" s="13"/>
      <c r="J347" s="13"/>
      <c r="K347" s="13"/>
    </row>
    <row r="348" spans="3:11" x14ac:dyDescent="0.25">
      <c r="C348" s="13"/>
      <c r="D348" s="13"/>
      <c r="E348" s="13"/>
      <c r="F348" s="13"/>
      <c r="G348" s="13"/>
      <c r="H348" s="13"/>
      <c r="I348" s="13"/>
      <c r="J348" s="13"/>
      <c r="K348" s="13"/>
    </row>
    <row r="349" spans="3:11" x14ac:dyDescent="0.25">
      <c r="C349" s="13"/>
      <c r="D349" s="13"/>
      <c r="E349" s="13"/>
      <c r="F349" s="13"/>
      <c r="G349" s="13"/>
      <c r="H349" s="13"/>
      <c r="I349" s="13"/>
      <c r="J349" s="13"/>
      <c r="K349" s="13"/>
    </row>
    <row r="350" spans="3:11" x14ac:dyDescent="0.25">
      <c r="C350" s="13"/>
      <c r="D350" s="13"/>
      <c r="E350" s="13"/>
      <c r="F350" s="13"/>
      <c r="G350" s="13"/>
      <c r="H350" s="13"/>
      <c r="I350" s="13"/>
      <c r="J350" s="13"/>
      <c r="K350" s="13"/>
    </row>
    <row r="351" spans="3:11" x14ac:dyDescent="0.25">
      <c r="C351" s="13"/>
      <c r="D351" s="13"/>
      <c r="E351" s="13"/>
      <c r="F351" s="13"/>
      <c r="G351" s="13"/>
      <c r="H351" s="13"/>
      <c r="I351" s="13"/>
      <c r="J351" s="13"/>
      <c r="K351" s="13"/>
    </row>
    <row r="352" spans="3:11" x14ac:dyDescent="0.25">
      <c r="C352" s="13"/>
      <c r="D352" s="13"/>
      <c r="E352" s="13"/>
      <c r="F352" s="13"/>
      <c r="G352" s="13"/>
      <c r="H352" s="13"/>
      <c r="I352" s="13"/>
      <c r="J352" s="13"/>
      <c r="K352" s="13"/>
    </row>
    <row r="353" spans="3:11" x14ac:dyDescent="0.25">
      <c r="C353" s="13"/>
      <c r="D353" s="13"/>
      <c r="E353" s="13"/>
      <c r="F353" s="13"/>
      <c r="G353" s="13"/>
      <c r="H353" s="13"/>
      <c r="I353" s="13"/>
      <c r="J353" s="13"/>
      <c r="K353" s="13"/>
    </row>
    <row r="354" spans="3:11" x14ac:dyDescent="0.25">
      <c r="C354" s="13"/>
      <c r="D354" s="13"/>
      <c r="E354" s="13"/>
      <c r="F354" s="13"/>
      <c r="G354" s="13"/>
      <c r="H354" s="13"/>
      <c r="I354" s="13"/>
      <c r="J354" s="13"/>
      <c r="K354" s="13"/>
    </row>
    <row r="355" spans="3:11" x14ac:dyDescent="0.25">
      <c r="C355" s="13"/>
      <c r="D355" s="13"/>
      <c r="E355" s="13"/>
      <c r="F355" s="13"/>
      <c r="G355" s="13"/>
      <c r="H355" s="13"/>
      <c r="I355" s="13"/>
      <c r="J355" s="13"/>
      <c r="K355" s="13"/>
    </row>
    <row r="356" spans="3:11" x14ac:dyDescent="0.25">
      <c r="C356" s="13"/>
      <c r="D356" s="13"/>
      <c r="E356" s="13"/>
      <c r="F356" s="13"/>
      <c r="G356" s="13"/>
      <c r="H356" s="13"/>
      <c r="I356" s="13"/>
      <c r="J356" s="13"/>
      <c r="K356" s="13"/>
    </row>
    <row r="357" spans="3:11" x14ac:dyDescent="0.25">
      <c r="C357" s="13"/>
      <c r="D357" s="13"/>
      <c r="E357" s="13"/>
      <c r="F357" s="13"/>
      <c r="G357" s="13"/>
      <c r="H357" s="13"/>
      <c r="I357" s="13"/>
      <c r="J357" s="13"/>
      <c r="K357" s="13"/>
    </row>
    <row r="358" spans="3:11" x14ac:dyDescent="0.25">
      <c r="C358" s="13"/>
      <c r="D358" s="13"/>
      <c r="E358" s="13"/>
      <c r="F358" s="13"/>
      <c r="G358" s="13"/>
      <c r="H358" s="13"/>
      <c r="I358" s="13"/>
      <c r="J358" s="13"/>
      <c r="K358" s="13"/>
    </row>
    <row r="359" spans="3:11" x14ac:dyDescent="0.25">
      <c r="C359" s="13"/>
      <c r="D359" s="13"/>
      <c r="E359" s="13"/>
      <c r="F359" s="13"/>
      <c r="G359" s="13"/>
      <c r="H359" s="13"/>
      <c r="I359" s="13"/>
      <c r="J359" s="13"/>
      <c r="K359" s="13"/>
    </row>
    <row r="360" spans="3:11" x14ac:dyDescent="0.25">
      <c r="C360" s="13"/>
      <c r="D360" s="13"/>
      <c r="E360" s="13"/>
      <c r="F360" s="13"/>
      <c r="G360" s="13"/>
      <c r="H360" s="13"/>
      <c r="I360" s="13"/>
      <c r="J360" s="13"/>
      <c r="K360" s="13"/>
    </row>
    <row r="361" spans="3:11" x14ac:dyDescent="0.25">
      <c r="C361" s="13"/>
      <c r="D361" s="13"/>
      <c r="E361" s="13"/>
      <c r="F361" s="13"/>
      <c r="G361" s="13"/>
      <c r="H361" s="13"/>
      <c r="I361" s="13"/>
      <c r="J361" s="13"/>
      <c r="K361" s="13"/>
    </row>
    <row r="362" spans="3:11" x14ac:dyDescent="0.25">
      <c r="C362" s="13"/>
      <c r="D362" s="13"/>
      <c r="E362" s="13"/>
      <c r="F362" s="13"/>
      <c r="G362" s="13"/>
      <c r="H362" s="13"/>
      <c r="I362" s="13"/>
      <c r="J362" s="13"/>
      <c r="K362" s="13"/>
    </row>
    <row r="363" spans="3:11" x14ac:dyDescent="0.25">
      <c r="C363" s="13"/>
      <c r="D363" s="13"/>
      <c r="E363" s="13"/>
      <c r="F363" s="13"/>
      <c r="G363" s="13"/>
      <c r="H363" s="13"/>
      <c r="I363" s="13"/>
      <c r="J363" s="13"/>
      <c r="K363" s="13"/>
    </row>
    <row r="364" spans="3:11" x14ac:dyDescent="0.25">
      <c r="C364" s="13"/>
      <c r="D364" s="13"/>
      <c r="E364" s="13"/>
      <c r="F364" s="13"/>
      <c r="G364" s="13"/>
      <c r="H364" s="13"/>
      <c r="I364" s="13"/>
      <c r="J364" s="13"/>
      <c r="K364" s="13"/>
    </row>
    <row r="365" spans="3:11" x14ac:dyDescent="0.25">
      <c r="C365" s="13"/>
      <c r="D365" s="13"/>
      <c r="E365" s="13"/>
      <c r="F365" s="13"/>
      <c r="G365" s="13"/>
      <c r="H365" s="13"/>
      <c r="I365" s="13"/>
      <c r="J365" s="13"/>
      <c r="K365" s="13"/>
    </row>
    <row r="366" spans="3:11" x14ac:dyDescent="0.25">
      <c r="C366" s="13"/>
      <c r="D366" s="13"/>
      <c r="E366" s="13"/>
      <c r="F366" s="13"/>
      <c r="G366" s="13"/>
      <c r="H366" s="13"/>
      <c r="I366" s="13"/>
      <c r="J366" s="13"/>
      <c r="K366" s="13"/>
    </row>
    <row r="367" spans="3:11" x14ac:dyDescent="0.25">
      <c r="C367" s="13"/>
      <c r="D367" s="13"/>
      <c r="E367" s="13"/>
      <c r="F367" s="13"/>
      <c r="G367" s="13"/>
      <c r="H367" s="13"/>
      <c r="I367" s="13"/>
      <c r="J367" s="13"/>
      <c r="K367" s="13"/>
    </row>
    <row r="368" spans="3:11" x14ac:dyDescent="0.25">
      <c r="C368" s="13"/>
      <c r="D368" s="13"/>
      <c r="E368" s="13"/>
      <c r="F368" s="13"/>
      <c r="G368" s="13"/>
      <c r="H368" s="13"/>
      <c r="I368" s="13"/>
      <c r="J368" s="13"/>
      <c r="K368" s="13"/>
    </row>
    <row r="369" spans="3:11" x14ac:dyDescent="0.25">
      <c r="C369" s="13"/>
      <c r="D369" s="13"/>
      <c r="E369" s="13"/>
      <c r="F369" s="13"/>
      <c r="G369" s="13"/>
      <c r="H369" s="13"/>
      <c r="I369" s="13"/>
      <c r="J369" s="13"/>
      <c r="K369" s="13"/>
    </row>
    <row r="370" spans="3:11" x14ac:dyDescent="0.25">
      <c r="C370" s="13"/>
      <c r="D370" s="13"/>
      <c r="E370" s="13"/>
      <c r="F370" s="13"/>
      <c r="G370" s="13"/>
      <c r="H370" s="13"/>
      <c r="I370" s="13"/>
      <c r="J370" s="13"/>
      <c r="K370" s="13"/>
    </row>
    <row r="371" spans="3:11" x14ac:dyDescent="0.25">
      <c r="C371" s="13"/>
      <c r="D371" s="13"/>
      <c r="E371" s="13"/>
      <c r="F371" s="13"/>
      <c r="G371" s="13"/>
      <c r="H371" s="13"/>
      <c r="I371" s="13"/>
      <c r="J371" s="13"/>
      <c r="K371" s="13"/>
    </row>
    <row r="372" spans="3:11" x14ac:dyDescent="0.25">
      <c r="C372" s="13"/>
      <c r="D372" s="13"/>
      <c r="E372" s="13"/>
      <c r="F372" s="13"/>
      <c r="G372" s="13"/>
      <c r="H372" s="13"/>
      <c r="I372" s="13"/>
      <c r="J372" s="13"/>
      <c r="K372" s="13"/>
    </row>
    <row r="373" spans="3:11" x14ac:dyDescent="0.25">
      <c r="C373" s="13"/>
      <c r="D373" s="13"/>
      <c r="E373" s="13"/>
      <c r="F373" s="13"/>
      <c r="G373" s="13"/>
      <c r="H373" s="13"/>
      <c r="I373" s="13"/>
      <c r="J373" s="13"/>
      <c r="K373" s="13"/>
    </row>
    <row r="374" spans="3:11" x14ac:dyDescent="0.25">
      <c r="C374" s="13"/>
      <c r="D374" s="13"/>
      <c r="E374" s="13"/>
      <c r="F374" s="13"/>
      <c r="G374" s="13"/>
      <c r="H374" s="13"/>
      <c r="I374" s="13"/>
      <c r="J374" s="13"/>
      <c r="K374" s="13"/>
    </row>
    <row r="375" spans="3:11" x14ac:dyDescent="0.25">
      <c r="C375" s="13"/>
      <c r="D375" s="13"/>
      <c r="E375" s="13"/>
      <c r="F375" s="13"/>
      <c r="G375" s="13"/>
      <c r="H375" s="13"/>
      <c r="I375" s="13"/>
      <c r="J375" s="13"/>
      <c r="K375" s="13"/>
    </row>
    <row r="376" spans="3:11" x14ac:dyDescent="0.25">
      <c r="C376" s="13"/>
      <c r="D376" s="13"/>
      <c r="E376" s="13"/>
      <c r="F376" s="13"/>
      <c r="G376" s="13"/>
      <c r="H376" s="13"/>
      <c r="I376" s="13"/>
      <c r="J376" s="13"/>
      <c r="K376" s="13"/>
    </row>
    <row r="377" spans="3:11" x14ac:dyDescent="0.25">
      <c r="C377" s="13"/>
      <c r="D377" s="13"/>
      <c r="E377" s="13"/>
      <c r="F377" s="13"/>
      <c r="G377" s="13"/>
      <c r="H377" s="13"/>
      <c r="I377" s="13"/>
      <c r="J377" s="13"/>
      <c r="K377" s="13"/>
    </row>
    <row r="378" spans="3:11" x14ac:dyDescent="0.25">
      <c r="C378" s="13"/>
      <c r="D378" s="13"/>
      <c r="E378" s="13"/>
      <c r="F378" s="13"/>
      <c r="G378" s="13"/>
      <c r="H378" s="13"/>
      <c r="I378" s="13"/>
      <c r="J378" s="13"/>
      <c r="K378" s="13"/>
    </row>
    <row r="379" spans="3:11" x14ac:dyDescent="0.25">
      <c r="C379" s="13"/>
      <c r="D379" s="13"/>
      <c r="E379" s="13"/>
      <c r="F379" s="13"/>
      <c r="G379" s="13"/>
      <c r="H379" s="13"/>
      <c r="I379" s="13"/>
      <c r="J379" s="13"/>
      <c r="K379" s="13"/>
    </row>
    <row r="380" spans="3:11" x14ac:dyDescent="0.25">
      <c r="C380" s="13"/>
      <c r="D380" s="13"/>
      <c r="E380" s="13"/>
      <c r="F380" s="13"/>
      <c r="G380" s="13"/>
      <c r="H380" s="13"/>
      <c r="I380" s="13"/>
      <c r="J380" s="13"/>
      <c r="K380" s="13"/>
    </row>
    <row r="381" spans="3:11" x14ac:dyDescent="0.25">
      <c r="C381" s="13"/>
      <c r="D381" s="13"/>
      <c r="E381" s="13"/>
      <c r="F381" s="13"/>
      <c r="G381" s="13"/>
      <c r="H381" s="13"/>
      <c r="I381" s="13"/>
      <c r="J381" s="13"/>
      <c r="K381" s="13"/>
    </row>
    <row r="382" spans="3:11" x14ac:dyDescent="0.25">
      <c r="C382" s="13"/>
      <c r="D382" s="13"/>
      <c r="E382" s="13"/>
      <c r="F382" s="13"/>
      <c r="G382" s="13"/>
      <c r="H382" s="13"/>
      <c r="I382" s="13"/>
      <c r="J382" s="13"/>
      <c r="K382" s="13"/>
    </row>
    <row r="383" spans="3:11" x14ac:dyDescent="0.25">
      <c r="C383" s="13"/>
      <c r="D383" s="13"/>
      <c r="E383" s="13"/>
      <c r="F383" s="13"/>
      <c r="G383" s="13"/>
      <c r="H383" s="13"/>
      <c r="I383" s="13"/>
      <c r="J383" s="13"/>
      <c r="K383" s="13"/>
    </row>
    <row r="384" spans="3:11" x14ac:dyDescent="0.25">
      <c r="C384" s="13"/>
      <c r="D384" s="13"/>
      <c r="E384" s="13"/>
      <c r="F384" s="13"/>
      <c r="G384" s="13"/>
      <c r="H384" s="13"/>
      <c r="I384" s="13"/>
      <c r="J384" s="13"/>
      <c r="K384" s="13"/>
    </row>
    <row r="385" spans="3:11" x14ac:dyDescent="0.25">
      <c r="C385" s="13"/>
      <c r="D385" s="13"/>
      <c r="E385" s="13"/>
      <c r="F385" s="13"/>
      <c r="G385" s="13"/>
      <c r="H385" s="13"/>
      <c r="I385" s="13"/>
      <c r="J385" s="13"/>
      <c r="K385" s="13"/>
    </row>
    <row r="386" spans="3:11" x14ac:dyDescent="0.25">
      <c r="C386" s="13"/>
      <c r="D386" s="13"/>
      <c r="E386" s="13"/>
      <c r="F386" s="13"/>
      <c r="G386" s="13"/>
      <c r="H386" s="13"/>
      <c r="I386" s="13"/>
      <c r="J386" s="13"/>
      <c r="K386" s="13"/>
    </row>
    <row r="387" spans="3:11" x14ac:dyDescent="0.25">
      <c r="C387" s="13"/>
      <c r="D387" s="13"/>
      <c r="E387" s="13"/>
      <c r="F387" s="13"/>
      <c r="G387" s="13"/>
      <c r="H387" s="13"/>
      <c r="I387" s="13"/>
      <c r="J387" s="13"/>
      <c r="K387" s="13"/>
    </row>
    <row r="388" spans="3:11" x14ac:dyDescent="0.25">
      <c r="C388" s="13"/>
      <c r="D388" s="13"/>
      <c r="E388" s="13"/>
      <c r="F388" s="13"/>
      <c r="G388" s="13"/>
      <c r="H388" s="13"/>
      <c r="I388" s="13"/>
      <c r="J388" s="13"/>
      <c r="K388" s="13"/>
    </row>
    <row r="389" spans="3:11" x14ac:dyDescent="0.25">
      <c r="C389" s="13"/>
      <c r="D389" s="13"/>
      <c r="E389" s="13"/>
      <c r="F389" s="13"/>
      <c r="G389" s="13"/>
      <c r="H389" s="13"/>
      <c r="I389" s="13"/>
      <c r="J389" s="13"/>
      <c r="K389" s="13"/>
    </row>
    <row r="390" spans="3:11" x14ac:dyDescent="0.25">
      <c r="C390" s="13"/>
      <c r="D390" s="13"/>
      <c r="E390" s="13"/>
      <c r="F390" s="13"/>
      <c r="G390" s="13"/>
      <c r="H390" s="13"/>
      <c r="I390" s="13"/>
      <c r="J390" s="13"/>
      <c r="K390" s="13"/>
    </row>
    <row r="391" spans="3:11" x14ac:dyDescent="0.25">
      <c r="C391" s="13"/>
      <c r="D391" s="13"/>
      <c r="E391" s="13"/>
      <c r="F391" s="13"/>
      <c r="G391" s="13"/>
      <c r="H391" s="13"/>
      <c r="I391" s="13"/>
      <c r="J391" s="13"/>
      <c r="K391" s="13"/>
    </row>
    <row r="392" spans="3:11" x14ac:dyDescent="0.25">
      <c r="C392" s="13"/>
      <c r="D392" s="13"/>
      <c r="E392" s="13"/>
      <c r="F392" s="13"/>
      <c r="G392" s="13"/>
      <c r="H392" s="13"/>
      <c r="I392" s="13"/>
      <c r="J392" s="13"/>
      <c r="K392" s="13"/>
    </row>
    <row r="393" spans="3:11" x14ac:dyDescent="0.25">
      <c r="C393" s="13"/>
      <c r="D393" s="13"/>
      <c r="E393" s="13"/>
      <c r="F393" s="13"/>
      <c r="G393" s="13"/>
      <c r="H393" s="13"/>
      <c r="I393" s="13"/>
      <c r="J393" s="13"/>
      <c r="K393" s="13"/>
    </row>
    <row r="394" spans="3:11" x14ac:dyDescent="0.25">
      <c r="C394" s="13"/>
      <c r="D394" s="13"/>
      <c r="E394" s="13"/>
      <c r="F394" s="13"/>
      <c r="G394" s="13"/>
      <c r="H394" s="13"/>
      <c r="I394" s="13"/>
      <c r="J394" s="13"/>
      <c r="K394" s="13"/>
    </row>
    <row r="395" spans="3:11" x14ac:dyDescent="0.25">
      <c r="C395" s="13"/>
      <c r="D395" s="13"/>
      <c r="E395" s="13"/>
      <c r="F395" s="13"/>
      <c r="G395" s="13"/>
      <c r="H395" s="13"/>
      <c r="I395" s="13"/>
      <c r="J395" s="13"/>
      <c r="K395" s="13"/>
    </row>
    <row r="396" spans="3:11" x14ac:dyDescent="0.25">
      <c r="C396" s="13"/>
      <c r="D396" s="13"/>
      <c r="E396" s="13"/>
      <c r="F396" s="13"/>
      <c r="G396" s="13"/>
      <c r="H396" s="13"/>
      <c r="I396" s="13"/>
      <c r="J396" s="13"/>
      <c r="K396" s="13"/>
    </row>
    <row r="397" spans="3:11" x14ac:dyDescent="0.25">
      <c r="C397" s="13"/>
      <c r="D397" s="13"/>
      <c r="E397" s="13"/>
      <c r="F397" s="13"/>
      <c r="G397" s="13"/>
      <c r="H397" s="13"/>
      <c r="I397" s="13"/>
      <c r="J397" s="13"/>
      <c r="K397" s="13"/>
    </row>
    <row r="398" spans="3:11" x14ac:dyDescent="0.25">
      <c r="C398" s="13"/>
      <c r="D398" s="13"/>
      <c r="E398" s="13"/>
      <c r="F398" s="13"/>
      <c r="G398" s="13"/>
      <c r="H398" s="13"/>
      <c r="I398" s="13"/>
      <c r="J398" s="13"/>
      <c r="K398" s="13"/>
    </row>
    <row r="399" spans="3:11" x14ac:dyDescent="0.25">
      <c r="C399" s="13"/>
      <c r="D399" s="13"/>
      <c r="E399" s="13"/>
      <c r="F399" s="13"/>
      <c r="G399" s="13"/>
      <c r="H399" s="13"/>
      <c r="I399" s="13"/>
      <c r="J399" s="13"/>
      <c r="K399" s="13"/>
    </row>
    <row r="400" spans="3:11" x14ac:dyDescent="0.25">
      <c r="C400" s="13"/>
      <c r="D400" s="13"/>
      <c r="E400" s="13"/>
      <c r="F400" s="13"/>
      <c r="G400" s="13"/>
      <c r="H400" s="13"/>
      <c r="I400" s="13"/>
      <c r="J400" s="13"/>
      <c r="K400" s="13"/>
    </row>
    <row r="401" spans="3:11" x14ac:dyDescent="0.25">
      <c r="C401" s="13"/>
      <c r="D401" s="13"/>
      <c r="E401" s="13"/>
      <c r="F401" s="13"/>
      <c r="G401" s="13"/>
      <c r="H401" s="13"/>
      <c r="I401" s="13"/>
      <c r="J401" s="13"/>
      <c r="K401" s="13"/>
    </row>
    <row r="402" spans="3:11" x14ac:dyDescent="0.25">
      <c r="C402" s="13"/>
      <c r="D402" s="13"/>
      <c r="E402" s="13"/>
      <c r="F402" s="13"/>
      <c r="G402" s="13"/>
      <c r="H402" s="13"/>
      <c r="I402" s="13"/>
      <c r="J402" s="13"/>
      <c r="K402" s="13"/>
    </row>
    <row r="403" spans="3:11" x14ac:dyDescent="0.25">
      <c r="C403" s="13"/>
      <c r="D403" s="13"/>
      <c r="E403" s="13"/>
      <c r="F403" s="13"/>
      <c r="G403" s="13"/>
      <c r="H403" s="13"/>
      <c r="I403" s="13"/>
      <c r="J403" s="13"/>
      <c r="K403" s="13"/>
    </row>
    <row r="404" spans="3:11" x14ac:dyDescent="0.25">
      <c r="C404" s="13"/>
      <c r="D404" s="13"/>
      <c r="E404" s="13"/>
      <c r="F404" s="13"/>
      <c r="G404" s="13"/>
      <c r="H404" s="13"/>
      <c r="I404" s="13"/>
      <c r="J404" s="13"/>
      <c r="K404" s="13"/>
    </row>
    <row r="405" spans="3:11" x14ac:dyDescent="0.25">
      <c r="C405" s="13"/>
      <c r="D405" s="13"/>
      <c r="E405" s="13"/>
      <c r="F405" s="13"/>
      <c r="G405" s="13"/>
      <c r="H405" s="13"/>
      <c r="I405" s="13"/>
      <c r="J405" s="13"/>
      <c r="K405" s="13"/>
    </row>
    <row r="406" spans="3:11" x14ac:dyDescent="0.25">
      <c r="C406" s="13"/>
      <c r="D406" s="13"/>
      <c r="E406" s="13"/>
      <c r="F406" s="13"/>
      <c r="G406" s="13"/>
      <c r="H406" s="13"/>
      <c r="I406" s="13"/>
      <c r="J406" s="13"/>
      <c r="K406" s="13"/>
    </row>
    <row r="407" spans="3:11" x14ac:dyDescent="0.25">
      <c r="C407" s="13"/>
      <c r="D407" s="13"/>
      <c r="E407" s="13"/>
      <c r="F407" s="13"/>
      <c r="G407" s="13"/>
      <c r="H407" s="13"/>
      <c r="I407" s="13"/>
      <c r="J407" s="13"/>
      <c r="K407" s="13"/>
    </row>
    <row r="408" spans="3:11" x14ac:dyDescent="0.25">
      <c r="C408" s="13"/>
      <c r="D408" s="13"/>
      <c r="E408" s="13"/>
      <c r="F408" s="13"/>
      <c r="G408" s="13"/>
      <c r="H408" s="13"/>
      <c r="I408" s="13"/>
      <c r="J408" s="13"/>
      <c r="K408" s="13"/>
    </row>
    <row r="409" spans="3:11" x14ac:dyDescent="0.25">
      <c r="C409" s="13"/>
      <c r="D409" s="13"/>
      <c r="E409" s="13"/>
      <c r="F409" s="13"/>
      <c r="G409" s="13"/>
      <c r="H409" s="13"/>
      <c r="I409" s="13"/>
      <c r="J409" s="13"/>
      <c r="K409" s="13"/>
    </row>
    <row r="410" spans="3:11" x14ac:dyDescent="0.25">
      <c r="C410" s="13"/>
      <c r="D410" s="13"/>
      <c r="E410" s="13"/>
      <c r="F410" s="13"/>
      <c r="G410" s="13"/>
      <c r="H410" s="13"/>
      <c r="I410" s="13"/>
      <c r="J410" s="13"/>
      <c r="K410" s="13"/>
    </row>
    <row r="411" spans="3:11" x14ac:dyDescent="0.25">
      <c r="C411" s="13"/>
      <c r="D411" s="13"/>
      <c r="E411" s="13"/>
      <c r="F411" s="13"/>
      <c r="G411" s="13"/>
      <c r="H411" s="13"/>
      <c r="I411" s="13"/>
      <c r="J411" s="13"/>
      <c r="K411" s="13"/>
    </row>
    <row r="412" spans="3:11" x14ac:dyDescent="0.25">
      <c r="C412" s="13"/>
      <c r="D412" s="13"/>
      <c r="E412" s="13"/>
      <c r="F412" s="13"/>
      <c r="G412" s="13"/>
      <c r="H412" s="13"/>
      <c r="I412" s="13"/>
      <c r="J412" s="13"/>
      <c r="K412" s="13"/>
    </row>
    <row r="413" spans="3:11" x14ac:dyDescent="0.25">
      <c r="C413" s="13"/>
      <c r="D413" s="13"/>
      <c r="E413" s="13"/>
      <c r="F413" s="13"/>
      <c r="G413" s="13"/>
      <c r="H413" s="13"/>
      <c r="I413" s="13"/>
      <c r="J413" s="13"/>
      <c r="K413" s="13"/>
    </row>
    <row r="414" spans="3:11" x14ac:dyDescent="0.25">
      <c r="C414" s="13"/>
      <c r="D414" s="13"/>
      <c r="E414" s="13"/>
      <c r="F414" s="13"/>
      <c r="G414" s="13"/>
      <c r="H414" s="13"/>
      <c r="I414" s="13"/>
      <c r="J414" s="13"/>
      <c r="K414" s="13"/>
    </row>
    <row r="415" spans="3:11" x14ac:dyDescent="0.25">
      <c r="C415" s="13"/>
      <c r="D415" s="13"/>
      <c r="E415" s="13"/>
      <c r="F415" s="13"/>
      <c r="G415" s="13"/>
      <c r="H415" s="13"/>
      <c r="I415" s="13"/>
      <c r="J415" s="13"/>
      <c r="K415" s="13"/>
    </row>
    <row r="416" spans="3:11" x14ac:dyDescent="0.25">
      <c r="C416" s="13"/>
      <c r="D416" s="13"/>
      <c r="E416" s="13"/>
      <c r="F416" s="13"/>
      <c r="G416" s="13"/>
      <c r="H416" s="13"/>
      <c r="I416" s="13"/>
      <c r="J416" s="13"/>
      <c r="K416" s="13"/>
    </row>
    <row r="417" spans="3:11" x14ac:dyDescent="0.25">
      <c r="C417" s="13"/>
      <c r="D417" s="13"/>
      <c r="E417" s="13"/>
      <c r="F417" s="13"/>
      <c r="G417" s="13"/>
      <c r="H417" s="13"/>
      <c r="I417" s="13"/>
      <c r="J417" s="13"/>
      <c r="K417" s="13"/>
    </row>
    <row r="418" spans="3:11" x14ac:dyDescent="0.25">
      <c r="C418" s="13"/>
      <c r="D418" s="13"/>
      <c r="E418" s="13"/>
      <c r="F418" s="13"/>
      <c r="G418" s="13"/>
      <c r="H418" s="13"/>
      <c r="I418" s="13"/>
      <c r="J418" s="13"/>
      <c r="K418" s="13"/>
    </row>
    <row r="419" spans="3:11" x14ac:dyDescent="0.25">
      <c r="C419" s="13"/>
      <c r="D419" s="13"/>
      <c r="E419" s="13"/>
      <c r="F419" s="13"/>
      <c r="G419" s="13"/>
      <c r="H419" s="13"/>
      <c r="I419" s="13"/>
      <c r="J419" s="13"/>
      <c r="K419" s="13"/>
    </row>
    <row r="420" spans="3:11" x14ac:dyDescent="0.25">
      <c r="C420" s="13"/>
      <c r="D420" s="13"/>
      <c r="E420" s="13"/>
      <c r="F420" s="13"/>
      <c r="G420" s="13"/>
      <c r="H420" s="13"/>
      <c r="I420" s="13"/>
      <c r="J420" s="13"/>
      <c r="K420" s="13"/>
    </row>
    <row r="421" spans="3:11" x14ac:dyDescent="0.25">
      <c r="C421" s="13"/>
      <c r="D421" s="13"/>
      <c r="E421" s="13"/>
      <c r="F421" s="13"/>
      <c r="G421" s="13"/>
      <c r="H421" s="13"/>
      <c r="I421" s="13"/>
      <c r="J421" s="13"/>
      <c r="K421" s="13"/>
    </row>
    <row r="422" spans="3:11" x14ac:dyDescent="0.25">
      <c r="C422" s="13"/>
      <c r="D422" s="13"/>
      <c r="E422" s="13"/>
      <c r="F422" s="13"/>
      <c r="G422" s="13"/>
      <c r="H422" s="13"/>
      <c r="I422" s="13"/>
      <c r="J422" s="13"/>
      <c r="K422" s="13"/>
    </row>
    <row r="423" spans="3:11" x14ac:dyDescent="0.25">
      <c r="C423" s="13"/>
      <c r="D423" s="13"/>
      <c r="E423" s="13"/>
      <c r="F423" s="13"/>
      <c r="G423" s="13"/>
      <c r="H423" s="13"/>
      <c r="I423" s="13"/>
      <c r="J423" s="13"/>
      <c r="K423" s="13"/>
    </row>
    <row r="424" spans="3:11" x14ac:dyDescent="0.25">
      <c r="C424" s="13"/>
      <c r="D424" s="13"/>
      <c r="E424" s="13"/>
      <c r="F424" s="13"/>
      <c r="G424" s="13"/>
      <c r="H424" s="13"/>
      <c r="I424" s="13"/>
      <c r="J424" s="13"/>
      <c r="K424" s="13"/>
    </row>
    <row r="425" spans="3:11" x14ac:dyDescent="0.25">
      <c r="C425" s="13"/>
      <c r="D425" s="13"/>
      <c r="E425" s="13"/>
      <c r="F425" s="13"/>
      <c r="G425" s="13"/>
      <c r="H425" s="13"/>
      <c r="I425" s="13"/>
      <c r="J425" s="13"/>
      <c r="K425" s="13"/>
    </row>
    <row r="426" spans="3:11" x14ac:dyDescent="0.25">
      <c r="C426"/>
      <c r="D426"/>
      <c r="E426"/>
      <c r="F426"/>
      <c r="G426"/>
      <c r="H426"/>
      <c r="I426"/>
      <c r="J426"/>
      <c r="K426"/>
    </row>
    <row r="427" spans="3:11" x14ac:dyDescent="0.25">
      <c r="C427"/>
      <c r="D427"/>
      <c r="E427"/>
      <c r="F427"/>
      <c r="G427"/>
      <c r="H427"/>
      <c r="I427"/>
      <c r="J427"/>
      <c r="K427"/>
    </row>
    <row r="428" spans="3:11" x14ac:dyDescent="0.25">
      <c r="C428"/>
      <c r="D428"/>
      <c r="E428"/>
      <c r="F428"/>
      <c r="G428"/>
      <c r="H428"/>
      <c r="I428"/>
      <c r="J428"/>
      <c r="K428"/>
    </row>
    <row r="429" spans="3:11" x14ac:dyDescent="0.25">
      <c r="C429"/>
      <c r="D429"/>
      <c r="E429"/>
      <c r="F429"/>
      <c r="G429"/>
      <c r="H429"/>
      <c r="I429"/>
      <c r="J429"/>
      <c r="K429"/>
    </row>
    <row r="430" spans="3:11" x14ac:dyDescent="0.25">
      <c r="C430"/>
      <c r="D430"/>
      <c r="E430"/>
      <c r="F430"/>
      <c r="G430"/>
      <c r="H430"/>
      <c r="I430"/>
      <c r="J430"/>
      <c r="K430"/>
    </row>
    <row r="431" spans="3:11" x14ac:dyDescent="0.25">
      <c r="C431"/>
      <c r="D431"/>
      <c r="E431"/>
      <c r="F431"/>
      <c r="G431"/>
      <c r="H431"/>
      <c r="I431"/>
      <c r="J431"/>
      <c r="K431"/>
    </row>
    <row r="432" spans="3:11" x14ac:dyDescent="0.25">
      <c r="C432"/>
      <c r="D432"/>
      <c r="E432"/>
      <c r="F432"/>
      <c r="G432"/>
      <c r="H432"/>
      <c r="I432"/>
      <c r="J432"/>
      <c r="K432"/>
    </row>
    <row r="433" spans="3:11" x14ac:dyDescent="0.25">
      <c r="C433"/>
      <c r="D433"/>
      <c r="E433"/>
      <c r="F433"/>
      <c r="G433"/>
      <c r="H433"/>
      <c r="I433"/>
      <c r="J433"/>
      <c r="K433"/>
    </row>
    <row r="434" spans="3:11" x14ac:dyDescent="0.25">
      <c r="C434"/>
      <c r="D434"/>
      <c r="E434"/>
      <c r="F434"/>
      <c r="G434"/>
      <c r="H434"/>
      <c r="I434"/>
      <c r="J434"/>
      <c r="K434"/>
    </row>
    <row r="435" spans="3:11" x14ac:dyDescent="0.25">
      <c r="C435"/>
      <c r="D435"/>
      <c r="E435"/>
      <c r="F435"/>
      <c r="G435"/>
      <c r="H435"/>
      <c r="I435"/>
      <c r="J435"/>
      <c r="K435"/>
    </row>
    <row r="436" spans="3:11" x14ac:dyDescent="0.25">
      <c r="C436"/>
      <c r="D436"/>
      <c r="E436"/>
      <c r="F436"/>
      <c r="G436"/>
      <c r="H436"/>
      <c r="I436"/>
      <c r="J436"/>
      <c r="K436"/>
    </row>
    <row r="437" spans="3:11" x14ac:dyDescent="0.25">
      <c r="C437"/>
      <c r="D437"/>
      <c r="E437"/>
      <c r="F437"/>
      <c r="G437"/>
      <c r="H437"/>
      <c r="I437"/>
      <c r="J437"/>
      <c r="K437"/>
    </row>
    <row r="438" spans="3:11" x14ac:dyDescent="0.25">
      <c r="C438"/>
      <c r="D438"/>
      <c r="E438"/>
      <c r="F438"/>
      <c r="G438"/>
      <c r="H438"/>
      <c r="I438"/>
      <c r="J438"/>
      <c r="K438"/>
    </row>
    <row r="439" spans="3:11" x14ac:dyDescent="0.25">
      <c r="C439"/>
      <c r="D439"/>
      <c r="E439"/>
      <c r="F439"/>
      <c r="G439"/>
      <c r="H439"/>
      <c r="I439"/>
      <c r="J439"/>
      <c r="K439"/>
    </row>
    <row r="440" spans="3:11" x14ac:dyDescent="0.25">
      <c r="C440"/>
      <c r="D440"/>
      <c r="E440"/>
      <c r="F440"/>
      <c r="G440"/>
      <c r="H440"/>
      <c r="I440"/>
      <c r="J440"/>
      <c r="K440"/>
    </row>
    <row r="441" spans="3:11" x14ac:dyDescent="0.25">
      <c r="C441"/>
      <c r="D441"/>
      <c r="E441"/>
      <c r="F441"/>
      <c r="G441"/>
      <c r="H441"/>
      <c r="I441"/>
      <c r="J441"/>
      <c r="K441"/>
    </row>
    <row r="442" spans="3:11" x14ac:dyDescent="0.25">
      <c r="C442"/>
      <c r="D442"/>
      <c r="E442"/>
      <c r="F442"/>
      <c r="G442"/>
      <c r="H442"/>
      <c r="I442"/>
      <c r="J442"/>
      <c r="K442"/>
    </row>
    <row r="443" spans="3:11" x14ac:dyDescent="0.25">
      <c r="C443"/>
      <c r="D443"/>
      <c r="E443"/>
      <c r="F443"/>
      <c r="G443"/>
      <c r="H443"/>
      <c r="I443"/>
      <c r="J443"/>
      <c r="K443"/>
    </row>
    <row r="444" spans="3:11" x14ac:dyDescent="0.25">
      <c r="C444"/>
      <c r="D444"/>
      <c r="E444"/>
      <c r="F444"/>
      <c r="G444"/>
      <c r="H444"/>
      <c r="I444"/>
      <c r="J444"/>
      <c r="K444"/>
    </row>
    <row r="445" spans="3:11" x14ac:dyDescent="0.25">
      <c r="C445"/>
      <c r="D445"/>
      <c r="E445"/>
      <c r="F445"/>
      <c r="G445"/>
      <c r="H445"/>
      <c r="I445"/>
      <c r="J445"/>
      <c r="K445"/>
    </row>
    <row r="446" spans="3:11" x14ac:dyDescent="0.25">
      <c r="C446"/>
      <c r="D446"/>
      <c r="E446"/>
      <c r="F446"/>
      <c r="G446"/>
      <c r="H446"/>
      <c r="I446"/>
      <c r="J446"/>
      <c r="K446"/>
    </row>
    <row r="447" spans="3:11" x14ac:dyDescent="0.25">
      <c r="C447"/>
      <c r="D447"/>
      <c r="E447"/>
      <c r="F447"/>
      <c r="G447"/>
      <c r="H447"/>
      <c r="I447"/>
      <c r="J447"/>
      <c r="K447"/>
    </row>
    <row r="448" spans="3:11" x14ac:dyDescent="0.25">
      <c r="C448"/>
      <c r="D448"/>
      <c r="E448"/>
      <c r="F448"/>
      <c r="G448"/>
      <c r="H448"/>
      <c r="I448"/>
      <c r="J448"/>
      <c r="K448"/>
    </row>
    <row r="449" spans="3:11" x14ac:dyDescent="0.25">
      <c r="C449"/>
      <c r="D449"/>
      <c r="E449"/>
      <c r="F449"/>
      <c r="G449"/>
      <c r="H449"/>
      <c r="I449"/>
      <c r="J449"/>
      <c r="K449"/>
    </row>
    <row r="450" spans="3:11" x14ac:dyDescent="0.25">
      <c r="C450"/>
      <c r="D450"/>
      <c r="E450"/>
      <c r="F450"/>
      <c r="G450"/>
      <c r="H450"/>
      <c r="I450"/>
      <c r="J450"/>
      <c r="K450"/>
    </row>
    <row r="451" spans="3:11" x14ac:dyDescent="0.25">
      <c r="C451"/>
      <c r="D451"/>
      <c r="E451"/>
      <c r="F451"/>
      <c r="G451"/>
      <c r="H451"/>
      <c r="I451"/>
      <c r="J451"/>
      <c r="K451"/>
    </row>
    <row r="452" spans="3:11" x14ac:dyDescent="0.25">
      <c r="C452"/>
      <c r="D452"/>
      <c r="E452"/>
      <c r="F452"/>
      <c r="G452"/>
      <c r="H452"/>
      <c r="I452"/>
      <c r="J452"/>
      <c r="K452"/>
    </row>
    <row r="453" spans="3:11" x14ac:dyDescent="0.25">
      <c r="C453"/>
      <c r="D453"/>
      <c r="E453"/>
      <c r="F453"/>
      <c r="G453"/>
      <c r="H453"/>
      <c r="I453"/>
      <c r="J453"/>
      <c r="K453"/>
    </row>
    <row r="454" spans="3:11" x14ac:dyDescent="0.25">
      <c r="C454"/>
      <c r="D454"/>
      <c r="E454"/>
      <c r="F454"/>
      <c r="G454"/>
      <c r="H454"/>
      <c r="I454"/>
      <c r="J454"/>
      <c r="K454"/>
    </row>
    <row r="455" spans="3:11" x14ac:dyDescent="0.25">
      <c r="C455"/>
      <c r="D455"/>
      <c r="E455"/>
      <c r="F455"/>
      <c r="G455"/>
      <c r="H455"/>
      <c r="I455"/>
      <c r="J455"/>
      <c r="K455"/>
    </row>
    <row r="456" spans="3:11" x14ac:dyDescent="0.25">
      <c r="C456"/>
      <c r="D456"/>
      <c r="E456"/>
      <c r="F456"/>
      <c r="G456"/>
      <c r="H456"/>
      <c r="I456"/>
      <c r="J456"/>
      <c r="K456"/>
    </row>
    <row r="457" spans="3:11" x14ac:dyDescent="0.25">
      <c r="C457"/>
      <c r="D457"/>
      <c r="E457"/>
      <c r="F457"/>
      <c r="G457"/>
      <c r="H457"/>
      <c r="I457"/>
      <c r="J457"/>
      <c r="K457"/>
    </row>
    <row r="458" spans="3:11" x14ac:dyDescent="0.25">
      <c r="C458"/>
      <c r="D458"/>
      <c r="E458"/>
      <c r="F458"/>
      <c r="G458"/>
      <c r="H458"/>
      <c r="I458"/>
      <c r="J458"/>
      <c r="K458"/>
    </row>
    <row r="459" spans="3:11" x14ac:dyDescent="0.25">
      <c r="C459"/>
      <c r="D459"/>
      <c r="E459"/>
      <c r="F459"/>
      <c r="G459"/>
      <c r="H459"/>
      <c r="I459"/>
      <c r="J459"/>
      <c r="K459"/>
    </row>
    <row r="460" spans="3:11" x14ac:dyDescent="0.25">
      <c r="C460"/>
      <c r="D460"/>
      <c r="E460"/>
      <c r="F460"/>
      <c r="G460"/>
      <c r="H460"/>
      <c r="I460"/>
      <c r="J460"/>
      <c r="K460"/>
    </row>
    <row r="461" spans="3:11" x14ac:dyDescent="0.25">
      <c r="C461"/>
      <c r="D461"/>
      <c r="E461"/>
      <c r="F461"/>
      <c r="G461"/>
      <c r="H461"/>
      <c r="I461"/>
      <c r="J461"/>
      <c r="K461"/>
    </row>
    <row r="463" spans="3:11" x14ac:dyDescent="0.25">
      <c r="C463"/>
      <c r="D463"/>
      <c r="E463"/>
      <c r="F463"/>
      <c r="G463"/>
      <c r="H463"/>
      <c r="I463"/>
      <c r="J463"/>
      <c r="K463"/>
    </row>
    <row r="464" spans="3:11" x14ac:dyDescent="0.25">
      <c r="C464"/>
      <c r="D464"/>
      <c r="E464"/>
      <c r="F464"/>
      <c r="G464"/>
      <c r="H464"/>
      <c r="I464"/>
      <c r="J464"/>
      <c r="K464"/>
    </row>
    <row r="465" spans="3:11" x14ac:dyDescent="0.25">
      <c r="C465"/>
      <c r="D465"/>
      <c r="E465"/>
      <c r="F465"/>
      <c r="G465"/>
      <c r="H465"/>
      <c r="I465"/>
      <c r="J465"/>
      <c r="K465"/>
    </row>
    <row r="466" spans="3:11" x14ac:dyDescent="0.25">
      <c r="C466"/>
      <c r="D466"/>
      <c r="E466"/>
      <c r="F466"/>
      <c r="G466"/>
      <c r="H466"/>
      <c r="I466"/>
      <c r="J466"/>
      <c r="K466"/>
    </row>
    <row r="467" spans="3:11" x14ac:dyDescent="0.25">
      <c r="C467"/>
      <c r="D467"/>
      <c r="E467"/>
      <c r="F467"/>
      <c r="G467"/>
      <c r="H467"/>
      <c r="I467"/>
      <c r="J467"/>
      <c r="K467"/>
    </row>
    <row r="468" spans="3:11" x14ac:dyDescent="0.25">
      <c r="C468"/>
      <c r="D468"/>
      <c r="E468"/>
      <c r="F468"/>
      <c r="G468"/>
      <c r="H468"/>
      <c r="I468"/>
      <c r="J468"/>
      <c r="K468"/>
    </row>
    <row r="469" spans="3:11" x14ac:dyDescent="0.25">
      <c r="C469"/>
      <c r="D469"/>
      <c r="E469"/>
      <c r="F469"/>
      <c r="G469"/>
      <c r="H469"/>
      <c r="I469"/>
      <c r="J469"/>
      <c r="K469"/>
    </row>
    <row r="470" spans="3:11" x14ac:dyDescent="0.25">
      <c r="C470"/>
      <c r="D470"/>
      <c r="E470"/>
      <c r="F470"/>
      <c r="G470"/>
      <c r="H470"/>
      <c r="I470"/>
      <c r="J470"/>
      <c r="K470"/>
    </row>
    <row r="471" spans="3:11" x14ac:dyDescent="0.25">
      <c r="C471"/>
      <c r="D471"/>
      <c r="E471"/>
      <c r="F471"/>
      <c r="G471"/>
      <c r="H471"/>
      <c r="I471"/>
      <c r="J471"/>
      <c r="K471"/>
    </row>
    <row r="472" spans="3:11" x14ac:dyDescent="0.25">
      <c r="C472"/>
      <c r="D472"/>
      <c r="E472"/>
      <c r="F472"/>
      <c r="G472"/>
      <c r="H472"/>
      <c r="I472"/>
      <c r="J472"/>
      <c r="K472"/>
    </row>
    <row r="473" spans="3:11" x14ac:dyDescent="0.25">
      <c r="C473"/>
      <c r="D473"/>
      <c r="E473"/>
      <c r="F473"/>
      <c r="G473"/>
      <c r="H473"/>
      <c r="I473"/>
      <c r="J473"/>
      <c r="K473"/>
    </row>
    <row r="474" spans="3:11" x14ac:dyDescent="0.25">
      <c r="C474"/>
      <c r="D474"/>
      <c r="E474"/>
      <c r="F474"/>
      <c r="G474"/>
      <c r="H474"/>
      <c r="I474"/>
      <c r="J474"/>
      <c r="K474"/>
    </row>
    <row r="475" spans="3:11" x14ac:dyDescent="0.25">
      <c r="C475"/>
      <c r="D475"/>
      <c r="E475"/>
      <c r="F475"/>
      <c r="G475"/>
      <c r="H475"/>
      <c r="I475"/>
      <c r="J475"/>
      <c r="K475"/>
    </row>
    <row r="476" spans="3:11" x14ac:dyDescent="0.25">
      <c r="C476"/>
      <c r="D476"/>
      <c r="E476"/>
      <c r="F476"/>
      <c r="G476"/>
      <c r="H476"/>
      <c r="I476"/>
      <c r="J476"/>
      <c r="K476"/>
    </row>
    <row r="477" spans="3:11" x14ac:dyDescent="0.25">
      <c r="C477"/>
      <c r="D477"/>
      <c r="E477"/>
      <c r="F477"/>
      <c r="G477"/>
      <c r="H477"/>
      <c r="I477"/>
      <c r="J477"/>
      <c r="K477"/>
    </row>
    <row r="478" spans="3:11" x14ac:dyDescent="0.25">
      <c r="C478"/>
      <c r="D478"/>
      <c r="E478"/>
      <c r="F478"/>
      <c r="G478"/>
      <c r="H478"/>
      <c r="I478"/>
      <c r="J478"/>
      <c r="K478"/>
    </row>
    <row r="479" spans="3:11" x14ac:dyDescent="0.25">
      <c r="C479"/>
      <c r="D479"/>
      <c r="E479"/>
      <c r="F479"/>
      <c r="G479"/>
      <c r="H479"/>
      <c r="I479"/>
      <c r="J479"/>
      <c r="K479"/>
    </row>
    <row r="480" spans="3:11" x14ac:dyDescent="0.25">
      <c r="C480"/>
      <c r="D480"/>
      <c r="E480"/>
      <c r="F480"/>
      <c r="G480"/>
      <c r="H480"/>
      <c r="I480"/>
      <c r="J480"/>
      <c r="K480"/>
    </row>
    <row r="481" spans="3:11" x14ac:dyDescent="0.25">
      <c r="C481"/>
      <c r="D481"/>
      <c r="E481"/>
      <c r="F481"/>
      <c r="G481"/>
      <c r="H481"/>
      <c r="I481"/>
      <c r="J481"/>
      <c r="K481"/>
    </row>
    <row r="482" spans="3:11" x14ac:dyDescent="0.25">
      <c r="C482"/>
      <c r="D482"/>
      <c r="E482"/>
      <c r="F482"/>
      <c r="G482"/>
      <c r="H482"/>
      <c r="I482"/>
      <c r="J482"/>
      <c r="K482"/>
    </row>
    <row r="483" spans="3:11" x14ac:dyDescent="0.25">
      <c r="C483"/>
      <c r="D483"/>
      <c r="E483"/>
      <c r="F483"/>
      <c r="G483"/>
      <c r="H483"/>
      <c r="I483"/>
      <c r="J483"/>
      <c r="K483"/>
    </row>
    <row r="484" spans="3:11" x14ac:dyDescent="0.25">
      <c r="C484"/>
      <c r="D484"/>
      <c r="E484"/>
      <c r="F484"/>
      <c r="G484"/>
      <c r="H484"/>
      <c r="I484"/>
      <c r="J484"/>
      <c r="K484"/>
    </row>
    <row r="485" spans="3:11" x14ac:dyDescent="0.25">
      <c r="C485"/>
      <c r="D485"/>
      <c r="E485"/>
      <c r="F485"/>
      <c r="G485"/>
      <c r="H485"/>
      <c r="I485"/>
      <c r="J485"/>
      <c r="K485"/>
    </row>
    <row r="486" spans="3:11" x14ac:dyDescent="0.25">
      <c r="C486"/>
      <c r="D486"/>
      <c r="E486"/>
      <c r="F486"/>
      <c r="G486"/>
      <c r="H486"/>
      <c r="I486"/>
      <c r="J486"/>
      <c r="K486"/>
    </row>
    <row r="487" spans="3:11" x14ac:dyDescent="0.25">
      <c r="C487"/>
      <c r="D487"/>
      <c r="E487"/>
      <c r="F487"/>
      <c r="G487"/>
      <c r="H487"/>
      <c r="I487"/>
      <c r="J487"/>
      <c r="K487"/>
    </row>
    <row r="488" spans="3:11" x14ac:dyDescent="0.25">
      <c r="C488"/>
      <c r="D488"/>
      <c r="E488"/>
      <c r="F488"/>
      <c r="G488"/>
      <c r="H488"/>
      <c r="I488"/>
      <c r="J488"/>
      <c r="K488"/>
    </row>
    <row r="489" spans="3:11" x14ac:dyDescent="0.25">
      <c r="C489"/>
      <c r="D489"/>
      <c r="E489"/>
      <c r="F489"/>
      <c r="G489"/>
      <c r="H489"/>
      <c r="I489"/>
      <c r="J489"/>
      <c r="K489"/>
    </row>
    <row r="490" spans="3:11" x14ac:dyDescent="0.25">
      <c r="C490"/>
      <c r="D490"/>
      <c r="E490"/>
      <c r="F490"/>
      <c r="G490"/>
      <c r="H490"/>
      <c r="I490"/>
      <c r="J490"/>
      <c r="K490"/>
    </row>
    <row r="491" spans="3:11" x14ac:dyDescent="0.25">
      <c r="C491"/>
      <c r="D491"/>
      <c r="E491"/>
      <c r="F491"/>
      <c r="G491"/>
      <c r="H491"/>
      <c r="I491"/>
      <c r="J491"/>
      <c r="K491"/>
    </row>
    <row r="492" spans="3:11" x14ac:dyDescent="0.25">
      <c r="C492"/>
      <c r="D492"/>
      <c r="E492"/>
      <c r="F492"/>
      <c r="G492"/>
      <c r="H492"/>
      <c r="I492"/>
      <c r="J492"/>
      <c r="K492"/>
    </row>
    <row r="493" spans="3:11" x14ac:dyDescent="0.25">
      <c r="C493"/>
      <c r="D493"/>
      <c r="E493"/>
      <c r="F493"/>
      <c r="G493"/>
      <c r="H493"/>
      <c r="I493"/>
      <c r="J493"/>
      <c r="K493"/>
    </row>
    <row r="494" spans="3:11" x14ac:dyDescent="0.25">
      <c r="C494"/>
      <c r="D494"/>
      <c r="E494"/>
      <c r="F494"/>
      <c r="G494"/>
      <c r="H494"/>
      <c r="I494"/>
      <c r="J494"/>
      <c r="K494"/>
    </row>
    <row r="495" spans="3:11" x14ac:dyDescent="0.25">
      <c r="C495"/>
      <c r="D495"/>
      <c r="E495"/>
      <c r="F495"/>
      <c r="G495"/>
      <c r="H495"/>
      <c r="I495"/>
      <c r="J495"/>
      <c r="K495"/>
    </row>
    <row r="496" spans="3:11" x14ac:dyDescent="0.25">
      <c r="C496"/>
      <c r="D496"/>
      <c r="E496"/>
      <c r="F496"/>
      <c r="G496"/>
      <c r="H496"/>
      <c r="I496"/>
      <c r="J496"/>
      <c r="K496"/>
    </row>
    <row r="497" spans="3:11" x14ac:dyDescent="0.25">
      <c r="C497"/>
      <c r="D497"/>
      <c r="E497"/>
      <c r="F497"/>
      <c r="G497"/>
      <c r="H497"/>
      <c r="I497"/>
      <c r="J497"/>
      <c r="K497"/>
    </row>
    <row r="498" spans="3:11" x14ac:dyDescent="0.25">
      <c r="C498"/>
      <c r="D498"/>
      <c r="E498"/>
      <c r="F498"/>
      <c r="G498"/>
      <c r="H498"/>
      <c r="I498"/>
      <c r="J498"/>
      <c r="K498"/>
    </row>
    <row r="499" spans="3:11" x14ac:dyDescent="0.25">
      <c r="C499"/>
      <c r="D499"/>
      <c r="E499"/>
      <c r="F499"/>
      <c r="G499"/>
      <c r="H499"/>
      <c r="I499"/>
      <c r="J499"/>
      <c r="K499"/>
    </row>
    <row r="500" spans="3:11" x14ac:dyDescent="0.25">
      <c r="C500"/>
      <c r="D500"/>
      <c r="E500"/>
      <c r="F500"/>
      <c r="G500"/>
      <c r="H500"/>
      <c r="I500"/>
      <c r="J500"/>
      <c r="K500"/>
    </row>
    <row r="501" spans="3:11" x14ac:dyDescent="0.25">
      <c r="C501"/>
      <c r="D501"/>
      <c r="E501"/>
      <c r="F501"/>
      <c r="G501"/>
      <c r="H501"/>
      <c r="I501"/>
      <c r="J501"/>
      <c r="K501"/>
    </row>
    <row r="502" spans="3:11" x14ac:dyDescent="0.25">
      <c r="C502"/>
      <c r="D502"/>
      <c r="E502"/>
      <c r="F502"/>
      <c r="G502"/>
      <c r="H502"/>
      <c r="I502"/>
      <c r="J502"/>
      <c r="K502"/>
    </row>
    <row r="503" spans="3:11" x14ac:dyDescent="0.25">
      <c r="C503"/>
      <c r="D503"/>
      <c r="E503"/>
      <c r="F503"/>
      <c r="G503"/>
      <c r="H503"/>
      <c r="I503"/>
      <c r="J503"/>
      <c r="K503"/>
    </row>
    <row r="504" spans="3:11" x14ac:dyDescent="0.25">
      <c r="C504"/>
      <c r="D504"/>
      <c r="E504"/>
      <c r="F504"/>
      <c r="G504"/>
      <c r="H504"/>
      <c r="I504"/>
      <c r="J504"/>
      <c r="K504"/>
    </row>
    <row r="505" spans="3:11" x14ac:dyDescent="0.25">
      <c r="C505"/>
      <c r="D505"/>
      <c r="E505"/>
      <c r="F505"/>
      <c r="G505"/>
      <c r="H505"/>
      <c r="I505"/>
      <c r="J505"/>
      <c r="K505"/>
    </row>
    <row r="506" spans="3:11" x14ac:dyDescent="0.25">
      <c r="C506"/>
      <c r="D506"/>
      <c r="E506"/>
      <c r="F506"/>
      <c r="G506"/>
      <c r="H506"/>
      <c r="I506"/>
      <c r="J506"/>
      <c r="K506"/>
    </row>
    <row r="507" spans="3:11" x14ac:dyDescent="0.25">
      <c r="C507"/>
      <c r="D507"/>
      <c r="E507"/>
      <c r="F507"/>
      <c r="G507"/>
      <c r="H507"/>
      <c r="I507"/>
      <c r="J507"/>
      <c r="K507"/>
    </row>
    <row r="508" spans="3:11" x14ac:dyDescent="0.25">
      <c r="C508"/>
      <c r="D508"/>
      <c r="E508"/>
      <c r="F508"/>
      <c r="G508"/>
      <c r="H508"/>
      <c r="I508"/>
      <c r="J508"/>
      <c r="K508"/>
    </row>
    <row r="509" spans="3:11" x14ac:dyDescent="0.25">
      <c r="C509"/>
      <c r="D509"/>
      <c r="E509"/>
      <c r="F509"/>
      <c r="G509"/>
      <c r="H509"/>
      <c r="I509"/>
      <c r="J509"/>
      <c r="K509"/>
    </row>
    <row r="510" spans="3:11" x14ac:dyDescent="0.25">
      <c r="C510"/>
      <c r="D510"/>
      <c r="E510"/>
      <c r="F510"/>
      <c r="G510"/>
      <c r="H510"/>
      <c r="I510"/>
      <c r="J510"/>
      <c r="K510"/>
    </row>
    <row r="511" spans="3:11" x14ac:dyDescent="0.25">
      <c r="C511"/>
      <c r="D511"/>
      <c r="E511"/>
      <c r="F511"/>
      <c r="G511"/>
      <c r="H511"/>
      <c r="I511"/>
      <c r="J511"/>
      <c r="K511"/>
    </row>
    <row r="512" spans="3:11" x14ac:dyDescent="0.25">
      <c r="C512"/>
      <c r="D512"/>
      <c r="E512"/>
      <c r="F512"/>
      <c r="G512"/>
      <c r="H512"/>
      <c r="I512"/>
      <c r="J512"/>
      <c r="K512"/>
    </row>
    <row r="513" spans="3:11" x14ac:dyDescent="0.25">
      <c r="C513"/>
      <c r="D513"/>
      <c r="E513"/>
      <c r="F513"/>
      <c r="G513"/>
      <c r="H513"/>
      <c r="I513"/>
      <c r="J513"/>
      <c r="K513"/>
    </row>
    <row r="514" spans="3:11" x14ac:dyDescent="0.25">
      <c r="C514"/>
      <c r="D514"/>
      <c r="E514"/>
      <c r="F514"/>
      <c r="G514"/>
      <c r="H514"/>
      <c r="I514"/>
      <c r="J514"/>
      <c r="K514"/>
    </row>
    <row r="515" spans="3:11" x14ac:dyDescent="0.25">
      <c r="C515"/>
      <c r="D515"/>
      <c r="E515"/>
      <c r="F515"/>
      <c r="G515"/>
      <c r="H515"/>
      <c r="I515"/>
      <c r="J515"/>
      <c r="K515"/>
    </row>
    <row r="516" spans="3:11" x14ac:dyDescent="0.25">
      <c r="C516"/>
      <c r="D516"/>
      <c r="E516"/>
      <c r="F516"/>
      <c r="G516"/>
      <c r="H516"/>
      <c r="I516"/>
      <c r="J516"/>
      <c r="K516"/>
    </row>
    <row r="517" spans="3:11" x14ac:dyDescent="0.25">
      <c r="C517"/>
      <c r="D517"/>
      <c r="E517"/>
      <c r="F517"/>
      <c r="G517"/>
      <c r="H517"/>
      <c r="I517"/>
      <c r="J517"/>
      <c r="K517"/>
    </row>
    <row r="518" spans="3:11" x14ac:dyDescent="0.25">
      <c r="C518"/>
      <c r="D518"/>
      <c r="E518"/>
      <c r="F518"/>
      <c r="G518"/>
      <c r="H518"/>
      <c r="I518"/>
      <c r="J518"/>
      <c r="K518"/>
    </row>
    <row r="519" spans="3:11" x14ac:dyDescent="0.25">
      <c r="C519"/>
      <c r="D519"/>
      <c r="E519"/>
      <c r="F519"/>
      <c r="G519"/>
      <c r="H519"/>
      <c r="I519"/>
      <c r="J519"/>
      <c r="K519"/>
    </row>
    <row r="520" spans="3:11" x14ac:dyDescent="0.25">
      <c r="C520"/>
      <c r="D520"/>
      <c r="E520"/>
      <c r="F520"/>
      <c r="G520"/>
      <c r="H520"/>
      <c r="I520"/>
      <c r="J520"/>
      <c r="K520"/>
    </row>
    <row r="521" spans="3:11" x14ac:dyDescent="0.25">
      <c r="C521"/>
      <c r="D521"/>
      <c r="E521"/>
      <c r="F521"/>
      <c r="G521"/>
      <c r="H521"/>
      <c r="I521"/>
      <c r="J521"/>
      <c r="K521"/>
    </row>
    <row r="522" spans="3:11" x14ac:dyDescent="0.25">
      <c r="C522"/>
      <c r="D522"/>
      <c r="E522"/>
      <c r="F522"/>
      <c r="G522"/>
      <c r="H522"/>
      <c r="I522"/>
      <c r="J522"/>
      <c r="K522"/>
    </row>
    <row r="523" spans="3:11" x14ac:dyDescent="0.25">
      <c r="C523"/>
      <c r="D523"/>
      <c r="E523"/>
      <c r="F523"/>
      <c r="G523"/>
      <c r="H523"/>
      <c r="I523"/>
      <c r="J523"/>
      <c r="K523"/>
    </row>
    <row r="524" spans="3:11" x14ac:dyDescent="0.25">
      <c r="C524"/>
      <c r="D524"/>
      <c r="E524"/>
      <c r="F524"/>
      <c r="G524"/>
      <c r="H524"/>
      <c r="I524"/>
      <c r="J524"/>
      <c r="K524"/>
    </row>
    <row r="525" spans="3:11" x14ac:dyDescent="0.25">
      <c r="C525"/>
      <c r="D525"/>
      <c r="E525"/>
      <c r="F525"/>
      <c r="G525"/>
      <c r="H525"/>
      <c r="I525"/>
      <c r="J525"/>
      <c r="K525"/>
    </row>
    <row r="526" spans="3:11" x14ac:dyDescent="0.25">
      <c r="C526"/>
      <c r="D526"/>
      <c r="E526"/>
      <c r="F526"/>
      <c r="G526"/>
      <c r="H526"/>
      <c r="I526"/>
      <c r="J526"/>
      <c r="K526"/>
    </row>
    <row r="527" spans="3:11" x14ac:dyDescent="0.25">
      <c r="C527"/>
      <c r="D527"/>
      <c r="E527"/>
      <c r="F527"/>
      <c r="G527"/>
      <c r="H527"/>
      <c r="I527"/>
      <c r="J527"/>
      <c r="K527"/>
    </row>
    <row r="528" spans="3:11" x14ac:dyDescent="0.25">
      <c r="C528"/>
      <c r="D528"/>
      <c r="E528"/>
      <c r="F528"/>
      <c r="G528"/>
      <c r="H528"/>
      <c r="I528"/>
      <c r="J528"/>
      <c r="K528"/>
    </row>
    <row r="529" spans="3:11" x14ac:dyDescent="0.25">
      <c r="C529"/>
      <c r="D529"/>
      <c r="E529"/>
      <c r="F529"/>
      <c r="G529"/>
      <c r="H529"/>
      <c r="I529"/>
      <c r="J529"/>
      <c r="K529"/>
    </row>
    <row r="530" spans="3:11" x14ac:dyDescent="0.25">
      <c r="C530"/>
      <c r="D530"/>
      <c r="E530"/>
      <c r="F530"/>
      <c r="G530"/>
      <c r="H530"/>
      <c r="I530"/>
      <c r="J530"/>
      <c r="K530"/>
    </row>
    <row r="531" spans="3:11" x14ac:dyDescent="0.25">
      <c r="C531"/>
      <c r="D531"/>
      <c r="E531"/>
      <c r="F531"/>
      <c r="G531"/>
      <c r="H531"/>
      <c r="I531"/>
      <c r="J531"/>
      <c r="K531"/>
    </row>
    <row r="532" spans="3:11" x14ac:dyDescent="0.25">
      <c r="C532"/>
      <c r="D532"/>
      <c r="E532"/>
      <c r="F532"/>
      <c r="G532"/>
      <c r="H532"/>
      <c r="I532"/>
      <c r="J532"/>
      <c r="K532"/>
    </row>
    <row r="533" spans="3:11" x14ac:dyDescent="0.25">
      <c r="C533"/>
      <c r="D533"/>
      <c r="E533"/>
      <c r="F533"/>
      <c r="G533"/>
      <c r="H533"/>
      <c r="I533"/>
      <c r="J533"/>
      <c r="K533"/>
    </row>
    <row r="534" spans="3:11" x14ac:dyDescent="0.25">
      <c r="C534"/>
      <c r="D534"/>
      <c r="E534"/>
      <c r="F534"/>
      <c r="G534"/>
      <c r="H534"/>
      <c r="I534"/>
      <c r="J534"/>
      <c r="K534"/>
    </row>
    <row r="535" spans="3:11" x14ac:dyDescent="0.25">
      <c r="C535"/>
      <c r="D535"/>
      <c r="E535"/>
      <c r="F535"/>
      <c r="G535"/>
      <c r="H535"/>
      <c r="I535"/>
      <c r="J535"/>
      <c r="K535"/>
    </row>
    <row r="536" spans="3:11" x14ac:dyDescent="0.25">
      <c r="C536"/>
      <c r="D536"/>
      <c r="E536"/>
      <c r="F536"/>
      <c r="G536"/>
      <c r="H536"/>
      <c r="I536"/>
      <c r="J536"/>
      <c r="K536"/>
    </row>
    <row r="537" spans="3:11" x14ac:dyDescent="0.25">
      <c r="C537"/>
      <c r="D537"/>
      <c r="E537"/>
      <c r="F537"/>
      <c r="G537"/>
      <c r="H537"/>
      <c r="I537"/>
      <c r="J537"/>
      <c r="K537"/>
    </row>
    <row r="538" spans="3:11" x14ac:dyDescent="0.25">
      <c r="C538"/>
      <c r="D538"/>
      <c r="E538"/>
      <c r="F538"/>
      <c r="G538"/>
      <c r="H538"/>
      <c r="I538"/>
      <c r="J538"/>
      <c r="K538"/>
    </row>
    <row r="539" spans="3:11" x14ac:dyDescent="0.25">
      <c r="C539"/>
      <c r="D539"/>
      <c r="E539"/>
      <c r="F539"/>
      <c r="G539"/>
      <c r="H539"/>
      <c r="I539"/>
      <c r="J539"/>
      <c r="K539"/>
    </row>
    <row r="540" spans="3:11" x14ac:dyDescent="0.25">
      <c r="C540"/>
      <c r="D540"/>
      <c r="E540"/>
      <c r="F540"/>
      <c r="G540"/>
      <c r="H540"/>
      <c r="I540"/>
      <c r="J540"/>
      <c r="K540"/>
    </row>
    <row r="541" spans="3:11" x14ac:dyDescent="0.25">
      <c r="C541"/>
      <c r="D541"/>
      <c r="E541"/>
      <c r="F541"/>
      <c r="G541"/>
      <c r="H541"/>
      <c r="I541"/>
      <c r="J541"/>
      <c r="K541"/>
    </row>
    <row r="542" spans="3:11" x14ac:dyDescent="0.25">
      <c r="C542"/>
      <c r="D542"/>
      <c r="E542"/>
      <c r="F542"/>
      <c r="G542"/>
      <c r="H542"/>
      <c r="I542"/>
      <c r="J542"/>
      <c r="K542"/>
    </row>
    <row r="543" spans="3:11" x14ac:dyDescent="0.25">
      <c r="C543"/>
      <c r="D543"/>
      <c r="E543"/>
      <c r="F543"/>
      <c r="G543"/>
      <c r="H543"/>
      <c r="I543"/>
      <c r="J543"/>
      <c r="K543"/>
    </row>
    <row r="544" spans="3:11" x14ac:dyDescent="0.25">
      <c r="C544"/>
      <c r="D544"/>
      <c r="E544"/>
      <c r="F544"/>
      <c r="G544"/>
      <c r="H544"/>
      <c r="I544"/>
      <c r="J544"/>
      <c r="K544"/>
    </row>
    <row r="545" spans="3:11" x14ac:dyDescent="0.25">
      <c r="C545"/>
      <c r="D545"/>
      <c r="E545"/>
      <c r="F545"/>
      <c r="G545"/>
      <c r="H545"/>
      <c r="I545"/>
      <c r="J545"/>
      <c r="K545"/>
    </row>
    <row r="546" spans="3:11" x14ac:dyDescent="0.25">
      <c r="C546"/>
      <c r="D546"/>
      <c r="E546"/>
      <c r="F546"/>
      <c r="G546"/>
      <c r="H546"/>
      <c r="I546"/>
      <c r="J546"/>
      <c r="K546"/>
    </row>
    <row r="547" spans="3:11" x14ac:dyDescent="0.25">
      <c r="C547"/>
      <c r="D547"/>
      <c r="E547"/>
      <c r="F547"/>
      <c r="G547"/>
      <c r="H547"/>
      <c r="I547"/>
      <c r="J547"/>
      <c r="K547"/>
    </row>
    <row r="548" spans="3:11" x14ac:dyDescent="0.25">
      <c r="C548"/>
      <c r="D548"/>
      <c r="E548"/>
      <c r="F548"/>
      <c r="G548"/>
      <c r="H548"/>
      <c r="I548"/>
      <c r="J548"/>
      <c r="K548"/>
    </row>
    <row r="549" spans="3:11" x14ac:dyDescent="0.25">
      <c r="C549"/>
      <c r="D549"/>
      <c r="E549"/>
      <c r="F549"/>
      <c r="G549"/>
      <c r="H549"/>
      <c r="I549"/>
      <c r="J549"/>
      <c r="K549"/>
    </row>
    <row r="550" spans="3:11" x14ac:dyDescent="0.25">
      <c r="C550"/>
      <c r="D550"/>
      <c r="E550"/>
      <c r="F550"/>
      <c r="G550"/>
      <c r="H550"/>
      <c r="I550"/>
      <c r="J550"/>
      <c r="K550"/>
    </row>
    <row r="551" spans="3:11" x14ac:dyDescent="0.25">
      <c r="C551"/>
      <c r="D551"/>
      <c r="E551"/>
      <c r="F551"/>
      <c r="G551"/>
      <c r="H551"/>
      <c r="I551"/>
      <c r="J551"/>
      <c r="K551"/>
    </row>
    <row r="552" spans="3:11" x14ac:dyDescent="0.25">
      <c r="C552"/>
      <c r="D552"/>
      <c r="E552"/>
      <c r="F552"/>
      <c r="G552"/>
      <c r="H552"/>
      <c r="I552"/>
      <c r="J552"/>
      <c r="K552"/>
    </row>
    <row r="553" spans="3:11" x14ac:dyDescent="0.25">
      <c r="C553"/>
      <c r="D553"/>
      <c r="E553"/>
      <c r="F553"/>
      <c r="G553"/>
      <c r="H553"/>
      <c r="I553"/>
      <c r="J553"/>
      <c r="K553"/>
    </row>
    <row r="554" spans="3:11" x14ac:dyDescent="0.25">
      <c r="C554"/>
      <c r="D554"/>
      <c r="E554"/>
      <c r="F554"/>
      <c r="G554"/>
      <c r="H554"/>
      <c r="I554"/>
      <c r="J554"/>
      <c r="K554"/>
    </row>
    <row r="555" spans="3:11" x14ac:dyDescent="0.25">
      <c r="C555"/>
      <c r="D555"/>
      <c r="E555"/>
      <c r="F555"/>
      <c r="G555"/>
      <c r="H555"/>
      <c r="I555"/>
      <c r="J555"/>
      <c r="K555"/>
    </row>
    <row r="556" spans="3:11" x14ac:dyDescent="0.25">
      <c r="C556"/>
      <c r="D556"/>
      <c r="E556"/>
      <c r="F556"/>
      <c r="G556"/>
      <c r="H556"/>
      <c r="I556"/>
      <c r="J556"/>
      <c r="K556"/>
    </row>
    <row r="557" spans="3:11" x14ac:dyDescent="0.25">
      <c r="C557"/>
      <c r="D557"/>
      <c r="E557"/>
      <c r="F557"/>
      <c r="G557"/>
      <c r="H557"/>
      <c r="I557"/>
      <c r="J557"/>
      <c r="K557"/>
    </row>
    <row r="558" spans="3:11" x14ac:dyDescent="0.25">
      <c r="C558"/>
      <c r="D558"/>
      <c r="E558"/>
      <c r="F558"/>
      <c r="G558"/>
      <c r="H558"/>
      <c r="I558"/>
      <c r="J558"/>
      <c r="K558"/>
    </row>
    <row r="559" spans="3:11" x14ac:dyDescent="0.25">
      <c r="C559"/>
      <c r="D559"/>
      <c r="E559"/>
      <c r="F559"/>
      <c r="G559"/>
      <c r="H559"/>
      <c r="I559"/>
      <c r="J559"/>
      <c r="K559"/>
    </row>
    <row r="560" spans="3:11" x14ac:dyDescent="0.25">
      <c r="C560"/>
      <c r="D560"/>
      <c r="E560"/>
      <c r="F560"/>
      <c r="G560"/>
      <c r="H560"/>
      <c r="I560"/>
      <c r="J560"/>
      <c r="K560"/>
    </row>
    <row r="561" spans="3:11" x14ac:dyDescent="0.25">
      <c r="C561"/>
      <c r="D561"/>
      <c r="E561"/>
      <c r="F561"/>
      <c r="G561"/>
      <c r="H561"/>
      <c r="I561"/>
      <c r="J561"/>
      <c r="K561"/>
    </row>
    <row r="562" spans="3:11" x14ac:dyDescent="0.25">
      <c r="C562"/>
      <c r="D562"/>
      <c r="E562"/>
      <c r="F562"/>
      <c r="G562"/>
      <c r="H562"/>
      <c r="I562"/>
      <c r="J562"/>
      <c r="K562"/>
    </row>
    <row r="563" spans="3:11" x14ac:dyDescent="0.25">
      <c r="C563"/>
      <c r="D563"/>
      <c r="E563"/>
      <c r="F563"/>
      <c r="G563"/>
      <c r="H563"/>
      <c r="I563"/>
      <c r="J563"/>
      <c r="K563"/>
    </row>
    <row r="564" spans="3:11" x14ac:dyDescent="0.25">
      <c r="C564"/>
      <c r="D564"/>
      <c r="E564"/>
      <c r="F564"/>
      <c r="G564"/>
      <c r="H564"/>
      <c r="I564"/>
      <c r="J564"/>
      <c r="K564"/>
    </row>
    <row r="565" spans="3:11" x14ac:dyDescent="0.25">
      <c r="C565"/>
      <c r="D565"/>
      <c r="E565"/>
      <c r="F565"/>
      <c r="G565"/>
      <c r="H565"/>
      <c r="I565"/>
      <c r="J565"/>
      <c r="K565"/>
    </row>
    <row r="566" spans="3:11" x14ac:dyDescent="0.25">
      <c r="C566"/>
      <c r="D566"/>
      <c r="E566"/>
      <c r="F566"/>
      <c r="G566"/>
      <c r="H566"/>
      <c r="I566"/>
      <c r="J566"/>
      <c r="K566"/>
    </row>
    <row r="567" spans="3:11" x14ac:dyDescent="0.25">
      <c r="C567"/>
      <c r="D567"/>
      <c r="E567"/>
      <c r="F567"/>
      <c r="G567"/>
      <c r="H567"/>
      <c r="I567"/>
      <c r="J567"/>
      <c r="K567"/>
    </row>
    <row r="568" spans="3:11" x14ac:dyDescent="0.25">
      <c r="C568"/>
      <c r="D568"/>
      <c r="E568"/>
      <c r="F568"/>
      <c r="G568"/>
      <c r="H568"/>
      <c r="I568"/>
      <c r="J568"/>
      <c r="K568"/>
    </row>
    <row r="569" spans="3:11" x14ac:dyDescent="0.25">
      <c r="C569"/>
      <c r="D569"/>
      <c r="E569"/>
      <c r="F569"/>
      <c r="G569"/>
      <c r="H569"/>
      <c r="I569"/>
      <c r="J569"/>
      <c r="K569"/>
    </row>
    <row r="570" spans="3:11" x14ac:dyDescent="0.25">
      <c r="C570"/>
      <c r="D570"/>
      <c r="E570"/>
      <c r="F570"/>
      <c r="G570"/>
      <c r="H570"/>
      <c r="I570"/>
      <c r="J570"/>
      <c r="K570"/>
    </row>
    <row r="571" spans="3:11" x14ac:dyDescent="0.25">
      <c r="C571"/>
      <c r="D571"/>
      <c r="E571"/>
      <c r="F571"/>
      <c r="G571"/>
      <c r="H571"/>
      <c r="I571"/>
      <c r="J571"/>
      <c r="K571"/>
    </row>
    <row r="572" spans="3:11" x14ac:dyDescent="0.25">
      <c r="C572"/>
      <c r="D572"/>
      <c r="E572"/>
      <c r="F572"/>
      <c r="G572"/>
      <c r="H572"/>
      <c r="I572"/>
      <c r="J572"/>
      <c r="K572"/>
    </row>
    <row r="573" spans="3:11" x14ac:dyDescent="0.25">
      <c r="C573"/>
      <c r="D573"/>
      <c r="E573"/>
      <c r="F573"/>
      <c r="G573"/>
      <c r="H573"/>
      <c r="I573"/>
      <c r="J573"/>
      <c r="K573"/>
    </row>
    <row r="574" spans="3:11" x14ac:dyDescent="0.25">
      <c r="C574"/>
      <c r="D574"/>
      <c r="E574"/>
      <c r="F574"/>
      <c r="G574"/>
      <c r="H574"/>
      <c r="I574"/>
      <c r="J574"/>
      <c r="K574"/>
    </row>
    <row r="575" spans="3:11" x14ac:dyDescent="0.25">
      <c r="C575"/>
      <c r="D575"/>
      <c r="E575"/>
      <c r="F575"/>
      <c r="G575"/>
      <c r="H575"/>
      <c r="I575"/>
      <c r="J575"/>
      <c r="K575"/>
    </row>
    <row r="576" spans="3:11" x14ac:dyDescent="0.25">
      <c r="C576"/>
      <c r="D576"/>
      <c r="E576"/>
      <c r="F576"/>
      <c r="G576"/>
      <c r="H576"/>
      <c r="I576"/>
      <c r="J576"/>
      <c r="K576"/>
    </row>
    <row r="577" spans="3:11" x14ac:dyDescent="0.25">
      <c r="C577"/>
      <c r="D577"/>
      <c r="E577"/>
      <c r="F577"/>
      <c r="G577"/>
      <c r="H577"/>
      <c r="I577"/>
      <c r="J577"/>
      <c r="K577"/>
    </row>
    <row r="578" spans="3:11" x14ac:dyDescent="0.25">
      <c r="C578"/>
      <c r="D578"/>
      <c r="E578"/>
      <c r="F578"/>
      <c r="G578"/>
      <c r="H578"/>
      <c r="I578"/>
      <c r="J578"/>
      <c r="K578"/>
    </row>
    <row r="579" spans="3:11" x14ac:dyDescent="0.25">
      <c r="C579"/>
      <c r="D579"/>
      <c r="E579"/>
      <c r="F579"/>
      <c r="G579"/>
      <c r="H579"/>
      <c r="I579"/>
      <c r="J579"/>
      <c r="K579"/>
    </row>
    <row r="580" spans="3:11" x14ac:dyDescent="0.25">
      <c r="C580"/>
      <c r="D580"/>
      <c r="E580"/>
      <c r="F580"/>
      <c r="G580"/>
      <c r="H580"/>
      <c r="I580"/>
      <c r="J580"/>
      <c r="K580"/>
    </row>
    <row r="581" spans="3:11" x14ac:dyDescent="0.25">
      <c r="C581"/>
      <c r="D581"/>
      <c r="E581"/>
      <c r="F581"/>
      <c r="G581"/>
      <c r="H581"/>
      <c r="I581"/>
      <c r="J581"/>
      <c r="K581"/>
    </row>
    <row r="582" spans="3:11" x14ac:dyDescent="0.25">
      <c r="C582"/>
      <c r="D582"/>
      <c r="E582"/>
      <c r="F582"/>
      <c r="G582"/>
      <c r="H582"/>
      <c r="I582"/>
      <c r="J582"/>
      <c r="K582"/>
    </row>
    <row r="583" spans="3:11" x14ac:dyDescent="0.25">
      <c r="C583"/>
      <c r="D583"/>
      <c r="E583"/>
      <c r="F583"/>
      <c r="G583"/>
      <c r="H583"/>
      <c r="I583"/>
      <c r="J583"/>
      <c r="K583"/>
    </row>
    <row r="584" spans="3:11" x14ac:dyDescent="0.25">
      <c r="C584"/>
      <c r="D584"/>
      <c r="E584"/>
      <c r="F584"/>
      <c r="G584"/>
      <c r="H584"/>
      <c r="I584"/>
      <c r="J584"/>
      <c r="K584"/>
    </row>
    <row r="585" spans="3:11" x14ac:dyDescent="0.25">
      <c r="C585"/>
      <c r="D585"/>
      <c r="E585"/>
      <c r="F585"/>
      <c r="G585"/>
      <c r="H585"/>
      <c r="I585"/>
      <c r="J585"/>
      <c r="K585"/>
    </row>
    <row r="586" spans="3:11" x14ac:dyDescent="0.25">
      <c r="C586"/>
      <c r="D586"/>
      <c r="E586"/>
      <c r="F586"/>
      <c r="G586"/>
      <c r="H586"/>
      <c r="I586"/>
      <c r="J586"/>
      <c r="K586"/>
    </row>
    <row r="587" spans="3:11" x14ac:dyDescent="0.25">
      <c r="C587"/>
      <c r="D587"/>
      <c r="E587"/>
      <c r="F587"/>
      <c r="G587"/>
      <c r="H587"/>
      <c r="I587"/>
      <c r="J587"/>
      <c r="K587"/>
    </row>
    <row r="588" spans="3:11" x14ac:dyDescent="0.25">
      <c r="C588"/>
      <c r="D588"/>
      <c r="E588"/>
      <c r="F588"/>
      <c r="G588"/>
      <c r="H588"/>
      <c r="I588"/>
      <c r="J588"/>
      <c r="K588"/>
    </row>
    <row r="589" spans="3:11" x14ac:dyDescent="0.25">
      <c r="C589"/>
      <c r="D589"/>
      <c r="E589"/>
      <c r="F589"/>
      <c r="G589"/>
      <c r="H589"/>
      <c r="I589"/>
      <c r="J589"/>
      <c r="K589"/>
    </row>
    <row r="590" spans="3:11" x14ac:dyDescent="0.25">
      <c r="C590"/>
      <c r="D590"/>
      <c r="E590"/>
      <c r="F590"/>
      <c r="G590"/>
      <c r="H590"/>
      <c r="I590"/>
      <c r="J590"/>
      <c r="K590"/>
    </row>
    <row r="591" spans="3:11" x14ac:dyDescent="0.25">
      <c r="C591"/>
      <c r="D591"/>
      <c r="E591"/>
      <c r="F591"/>
      <c r="G591"/>
      <c r="H591"/>
      <c r="I591"/>
      <c r="J591"/>
      <c r="K591"/>
    </row>
    <row r="592" spans="3:11" x14ac:dyDescent="0.25">
      <c r="C592"/>
      <c r="D592"/>
      <c r="E592"/>
      <c r="F592"/>
      <c r="G592"/>
      <c r="H592"/>
      <c r="I592"/>
      <c r="J592"/>
      <c r="K592"/>
    </row>
    <row r="593" spans="3:11" x14ac:dyDescent="0.25">
      <c r="C593"/>
      <c r="D593"/>
      <c r="E593"/>
      <c r="F593"/>
      <c r="G593"/>
      <c r="H593"/>
      <c r="I593"/>
      <c r="J593"/>
      <c r="K593"/>
    </row>
    <row r="594" spans="3:11" x14ac:dyDescent="0.25">
      <c r="C594"/>
      <c r="D594"/>
      <c r="E594"/>
      <c r="F594"/>
      <c r="G594"/>
      <c r="H594"/>
      <c r="I594"/>
      <c r="J594"/>
      <c r="K594"/>
    </row>
    <row r="595" spans="3:11" x14ac:dyDescent="0.25">
      <c r="C595"/>
      <c r="D595"/>
      <c r="E595"/>
      <c r="F595"/>
      <c r="G595"/>
      <c r="H595"/>
      <c r="I595"/>
      <c r="J595"/>
      <c r="K595"/>
    </row>
    <row r="596" spans="3:11" x14ac:dyDescent="0.25">
      <c r="C596"/>
      <c r="D596"/>
      <c r="E596"/>
      <c r="F596"/>
      <c r="G596"/>
      <c r="H596"/>
      <c r="I596"/>
      <c r="J596"/>
      <c r="K596"/>
    </row>
    <row r="597" spans="3:11" x14ac:dyDescent="0.25">
      <c r="C597"/>
      <c r="D597"/>
      <c r="E597"/>
      <c r="F597"/>
      <c r="G597"/>
      <c r="H597"/>
      <c r="I597"/>
      <c r="J597"/>
      <c r="K597"/>
    </row>
    <row r="598" spans="3:11" x14ac:dyDescent="0.25">
      <c r="C598"/>
      <c r="D598"/>
      <c r="E598"/>
      <c r="F598"/>
      <c r="G598"/>
      <c r="H598"/>
      <c r="I598"/>
      <c r="J598"/>
      <c r="K598"/>
    </row>
    <row r="599" spans="3:11" x14ac:dyDescent="0.25">
      <c r="C599"/>
      <c r="D599"/>
      <c r="E599"/>
      <c r="F599"/>
      <c r="G599"/>
      <c r="H599"/>
      <c r="I599"/>
      <c r="J599"/>
      <c r="K599"/>
    </row>
    <row r="600" spans="3:11" x14ac:dyDescent="0.25">
      <c r="C600"/>
      <c r="D600"/>
      <c r="E600"/>
      <c r="F600"/>
      <c r="G600"/>
      <c r="H600"/>
      <c r="I600"/>
      <c r="J600"/>
      <c r="K600"/>
    </row>
    <row r="601" spans="3:11" x14ac:dyDescent="0.25">
      <c r="C601"/>
      <c r="D601"/>
      <c r="E601"/>
      <c r="F601"/>
      <c r="G601"/>
      <c r="H601"/>
      <c r="I601"/>
      <c r="J601"/>
      <c r="K601"/>
    </row>
    <row r="602" spans="3:11" x14ac:dyDescent="0.25">
      <c r="C602"/>
      <c r="D602"/>
      <c r="E602"/>
      <c r="F602"/>
      <c r="G602"/>
      <c r="H602"/>
      <c r="I602"/>
      <c r="J602"/>
      <c r="K602"/>
    </row>
    <row r="603" spans="3:11" x14ac:dyDescent="0.25">
      <c r="C603"/>
      <c r="D603"/>
      <c r="E603"/>
      <c r="F603"/>
      <c r="G603"/>
      <c r="H603"/>
      <c r="I603"/>
      <c r="J603"/>
      <c r="K603"/>
    </row>
    <row r="604" spans="3:11" x14ac:dyDescent="0.25">
      <c r="C604"/>
      <c r="D604"/>
      <c r="E604"/>
      <c r="F604"/>
      <c r="G604"/>
      <c r="H604"/>
      <c r="I604"/>
      <c r="J604"/>
      <c r="K604"/>
    </row>
    <row r="605" spans="3:11" x14ac:dyDescent="0.25">
      <c r="C605"/>
      <c r="D605"/>
      <c r="E605"/>
      <c r="F605"/>
      <c r="G605"/>
      <c r="H605"/>
      <c r="I605"/>
      <c r="J605"/>
      <c r="K605"/>
    </row>
    <row r="606" spans="3:11" x14ac:dyDescent="0.25">
      <c r="C606"/>
      <c r="D606"/>
      <c r="E606"/>
      <c r="F606"/>
      <c r="G606"/>
      <c r="H606"/>
      <c r="I606"/>
      <c r="J606"/>
      <c r="K606"/>
    </row>
    <row r="607" spans="3:11" x14ac:dyDescent="0.25">
      <c r="C607"/>
      <c r="D607"/>
      <c r="E607"/>
      <c r="F607"/>
      <c r="G607"/>
      <c r="H607"/>
      <c r="I607"/>
      <c r="J607"/>
      <c r="K607"/>
    </row>
    <row r="608" spans="3:11" x14ac:dyDescent="0.25">
      <c r="C608"/>
      <c r="D608"/>
      <c r="E608"/>
      <c r="F608"/>
      <c r="G608"/>
      <c r="H608"/>
      <c r="I608"/>
      <c r="J608"/>
      <c r="K608"/>
    </row>
    <row r="609" spans="3:11" x14ac:dyDescent="0.25">
      <c r="C609"/>
      <c r="D609"/>
      <c r="E609"/>
      <c r="F609"/>
      <c r="G609"/>
      <c r="H609"/>
      <c r="I609"/>
      <c r="J609"/>
      <c r="K609"/>
    </row>
    <row r="610" spans="3:11" x14ac:dyDescent="0.25">
      <c r="C610"/>
      <c r="D610"/>
      <c r="E610"/>
      <c r="F610"/>
      <c r="G610"/>
      <c r="H610"/>
      <c r="I610"/>
      <c r="J610"/>
      <c r="K610"/>
    </row>
    <row r="611" spans="3:11" x14ac:dyDescent="0.25">
      <c r="C611"/>
      <c r="D611"/>
      <c r="E611"/>
      <c r="F611"/>
      <c r="G611"/>
      <c r="H611"/>
      <c r="I611"/>
      <c r="J611"/>
      <c r="K611"/>
    </row>
    <row r="612" spans="3:11" x14ac:dyDescent="0.25">
      <c r="C612"/>
      <c r="D612"/>
      <c r="E612"/>
      <c r="F612"/>
      <c r="G612"/>
      <c r="H612"/>
      <c r="I612"/>
      <c r="J612"/>
      <c r="K612"/>
    </row>
    <row r="613" spans="3:11" x14ac:dyDescent="0.25">
      <c r="C613"/>
      <c r="D613"/>
      <c r="E613"/>
      <c r="F613"/>
      <c r="G613"/>
      <c r="H613"/>
      <c r="I613"/>
      <c r="J613"/>
      <c r="K613"/>
    </row>
    <row r="614" spans="3:11" x14ac:dyDescent="0.25">
      <c r="C614"/>
      <c r="D614"/>
      <c r="E614"/>
      <c r="F614"/>
      <c r="G614"/>
      <c r="H614"/>
      <c r="I614"/>
      <c r="J614"/>
      <c r="K614"/>
    </row>
    <row r="615" spans="3:11" x14ac:dyDescent="0.25">
      <c r="C615"/>
      <c r="D615"/>
      <c r="E615"/>
      <c r="F615"/>
      <c r="G615"/>
      <c r="H615"/>
      <c r="I615"/>
      <c r="J615"/>
      <c r="K615"/>
    </row>
    <row r="616" spans="3:11" x14ac:dyDescent="0.25">
      <c r="C616"/>
      <c r="D616"/>
      <c r="E616"/>
      <c r="F616"/>
      <c r="G616"/>
      <c r="H616"/>
      <c r="I616"/>
      <c r="J616"/>
      <c r="K616"/>
    </row>
    <row r="617" spans="3:11" x14ac:dyDescent="0.25">
      <c r="C617"/>
      <c r="D617"/>
      <c r="E617"/>
      <c r="F617"/>
      <c r="G617"/>
      <c r="H617"/>
      <c r="I617"/>
      <c r="J617"/>
      <c r="K617"/>
    </row>
    <row r="618" spans="3:11" x14ac:dyDescent="0.25">
      <c r="C618"/>
      <c r="D618"/>
      <c r="E618"/>
      <c r="F618"/>
      <c r="G618"/>
      <c r="H618"/>
      <c r="I618"/>
      <c r="J618"/>
      <c r="K618"/>
    </row>
    <row r="619" spans="3:11" x14ac:dyDescent="0.25">
      <c r="C619"/>
      <c r="D619"/>
      <c r="E619"/>
      <c r="F619"/>
      <c r="G619"/>
      <c r="H619"/>
      <c r="I619"/>
      <c r="J619"/>
      <c r="K619"/>
    </row>
    <row r="620" spans="3:11" x14ac:dyDescent="0.25">
      <c r="C620"/>
      <c r="D620"/>
      <c r="E620"/>
      <c r="F620"/>
      <c r="G620"/>
      <c r="H620"/>
      <c r="I620"/>
      <c r="J620"/>
      <c r="K620"/>
    </row>
    <row r="621" spans="3:11" x14ac:dyDescent="0.25">
      <c r="C621"/>
      <c r="D621"/>
      <c r="E621"/>
      <c r="F621"/>
      <c r="G621"/>
      <c r="H621"/>
      <c r="I621"/>
      <c r="J621"/>
      <c r="K621"/>
    </row>
    <row r="622" spans="3:11" x14ac:dyDescent="0.25">
      <c r="C622"/>
      <c r="D622"/>
      <c r="E622"/>
      <c r="F622"/>
      <c r="G622"/>
      <c r="H622"/>
      <c r="I622"/>
      <c r="J622"/>
      <c r="K622"/>
    </row>
    <row r="623" spans="3:11" x14ac:dyDescent="0.25">
      <c r="C623"/>
      <c r="D623"/>
      <c r="E623"/>
      <c r="F623"/>
      <c r="G623"/>
      <c r="H623"/>
      <c r="I623"/>
      <c r="J623"/>
      <c r="K623"/>
    </row>
    <row r="624" spans="3:11" x14ac:dyDescent="0.25">
      <c r="C624"/>
      <c r="D624"/>
      <c r="E624"/>
      <c r="F624"/>
      <c r="G624"/>
      <c r="H624"/>
      <c r="I624"/>
      <c r="J624"/>
      <c r="K624"/>
    </row>
    <row r="625" spans="3:11" x14ac:dyDescent="0.25">
      <c r="C625"/>
      <c r="D625"/>
      <c r="E625"/>
      <c r="F625"/>
      <c r="G625"/>
      <c r="H625"/>
      <c r="I625"/>
      <c r="J625"/>
      <c r="K625"/>
    </row>
    <row r="626" spans="3:11" x14ac:dyDescent="0.25">
      <c r="C626"/>
      <c r="D626"/>
      <c r="E626"/>
      <c r="F626"/>
      <c r="G626"/>
      <c r="H626"/>
      <c r="I626"/>
      <c r="J626"/>
      <c r="K626"/>
    </row>
    <row r="627" spans="3:11" x14ac:dyDescent="0.25">
      <c r="C627"/>
      <c r="D627"/>
      <c r="E627"/>
      <c r="F627"/>
      <c r="G627"/>
      <c r="H627"/>
      <c r="I627"/>
      <c r="J627"/>
      <c r="K627"/>
    </row>
    <row r="628" spans="3:11" x14ac:dyDescent="0.25">
      <c r="C628"/>
      <c r="D628"/>
      <c r="E628"/>
      <c r="F628"/>
      <c r="G628"/>
      <c r="H628"/>
      <c r="I628"/>
      <c r="J628"/>
      <c r="K628"/>
    </row>
    <row r="629" spans="3:11" x14ac:dyDescent="0.25">
      <c r="C629"/>
      <c r="D629"/>
      <c r="E629"/>
      <c r="F629"/>
      <c r="G629"/>
      <c r="H629"/>
      <c r="I629"/>
      <c r="J629"/>
      <c r="K629"/>
    </row>
    <row r="630" spans="3:11" x14ac:dyDescent="0.25">
      <c r="C630"/>
      <c r="D630"/>
      <c r="E630"/>
      <c r="F630"/>
      <c r="G630"/>
      <c r="H630"/>
      <c r="I630"/>
      <c r="J630"/>
      <c r="K630"/>
    </row>
    <row r="631" spans="3:11" x14ac:dyDescent="0.25">
      <c r="C631"/>
      <c r="D631"/>
      <c r="E631"/>
      <c r="F631"/>
      <c r="G631"/>
      <c r="H631"/>
      <c r="I631"/>
      <c r="J631"/>
      <c r="K631"/>
    </row>
    <row r="632" spans="3:11" x14ac:dyDescent="0.25">
      <c r="C632"/>
      <c r="D632"/>
      <c r="E632"/>
      <c r="F632"/>
      <c r="G632"/>
      <c r="H632"/>
      <c r="I632"/>
      <c r="J632"/>
      <c r="K632"/>
    </row>
    <row r="633" spans="3:11" x14ac:dyDescent="0.25">
      <c r="C633"/>
      <c r="D633"/>
      <c r="E633"/>
      <c r="F633"/>
      <c r="G633"/>
      <c r="H633"/>
      <c r="I633"/>
      <c r="J633"/>
      <c r="K633"/>
    </row>
    <row r="634" spans="3:11" x14ac:dyDescent="0.25">
      <c r="C634"/>
      <c r="D634"/>
      <c r="E634"/>
      <c r="F634"/>
      <c r="G634"/>
      <c r="H634"/>
      <c r="I634"/>
      <c r="J634"/>
      <c r="K634"/>
    </row>
    <row r="635" spans="3:11" x14ac:dyDescent="0.25">
      <c r="C635"/>
      <c r="D635"/>
      <c r="E635"/>
      <c r="F635"/>
      <c r="G635"/>
      <c r="H635"/>
      <c r="I635"/>
      <c r="J635"/>
      <c r="K635"/>
    </row>
    <row r="636" spans="3:11" x14ac:dyDescent="0.25">
      <c r="C636"/>
      <c r="D636"/>
      <c r="E636"/>
      <c r="F636"/>
      <c r="G636"/>
      <c r="H636"/>
      <c r="I636"/>
      <c r="J636"/>
      <c r="K636"/>
    </row>
    <row r="637" spans="3:11" x14ac:dyDescent="0.25">
      <c r="C637"/>
      <c r="D637"/>
      <c r="E637"/>
      <c r="F637"/>
      <c r="G637"/>
      <c r="H637"/>
      <c r="I637"/>
      <c r="J637"/>
      <c r="K637"/>
    </row>
    <row r="638" spans="3:11" x14ac:dyDescent="0.25">
      <c r="C638"/>
      <c r="D638"/>
      <c r="E638"/>
      <c r="F638"/>
      <c r="G638"/>
      <c r="H638"/>
      <c r="I638"/>
      <c r="J638"/>
      <c r="K638"/>
    </row>
    <row r="639" spans="3:11" x14ac:dyDescent="0.25">
      <c r="C639"/>
      <c r="D639"/>
      <c r="E639"/>
      <c r="F639"/>
      <c r="G639"/>
      <c r="H639"/>
      <c r="I639"/>
      <c r="J639"/>
      <c r="K639"/>
    </row>
    <row r="640" spans="3:11" x14ac:dyDescent="0.25">
      <c r="C640"/>
      <c r="D640"/>
      <c r="E640"/>
      <c r="F640"/>
      <c r="G640"/>
      <c r="H640"/>
      <c r="I640"/>
      <c r="J640"/>
      <c r="K640"/>
    </row>
    <row r="641" spans="3:11" x14ac:dyDescent="0.25">
      <c r="C641"/>
      <c r="D641"/>
      <c r="E641"/>
      <c r="F641"/>
      <c r="G641"/>
      <c r="H641"/>
      <c r="I641"/>
      <c r="J641"/>
      <c r="K641"/>
    </row>
    <row r="642" spans="3:11" x14ac:dyDescent="0.25">
      <c r="C642"/>
      <c r="D642"/>
      <c r="E642"/>
      <c r="F642"/>
      <c r="G642"/>
      <c r="H642"/>
      <c r="I642"/>
      <c r="J642"/>
      <c r="K642"/>
    </row>
    <row r="643" spans="3:11" x14ac:dyDescent="0.25">
      <c r="C643"/>
      <c r="D643"/>
      <c r="E643"/>
      <c r="F643"/>
      <c r="G643"/>
      <c r="H643"/>
      <c r="I643"/>
      <c r="J643"/>
      <c r="K643"/>
    </row>
    <row r="644" spans="3:11" x14ac:dyDescent="0.25">
      <c r="C644"/>
      <c r="D644"/>
      <c r="E644"/>
      <c r="F644"/>
      <c r="G644"/>
      <c r="H644"/>
      <c r="I644"/>
      <c r="J644"/>
      <c r="K644"/>
    </row>
    <row r="645" spans="3:11" x14ac:dyDescent="0.25">
      <c r="C645"/>
      <c r="D645"/>
      <c r="E645"/>
      <c r="F645"/>
      <c r="G645"/>
      <c r="H645"/>
      <c r="I645"/>
      <c r="J645"/>
      <c r="K645"/>
    </row>
    <row r="646" spans="3:11" x14ac:dyDescent="0.25">
      <c r="C646"/>
      <c r="D646"/>
      <c r="E646"/>
      <c r="F646"/>
      <c r="G646"/>
      <c r="H646"/>
      <c r="I646"/>
      <c r="J646"/>
      <c r="K646"/>
    </row>
    <row r="647" spans="3:11" x14ac:dyDescent="0.25">
      <c r="C647"/>
      <c r="D647"/>
      <c r="E647"/>
      <c r="F647"/>
      <c r="G647"/>
      <c r="H647"/>
      <c r="I647"/>
      <c r="J647"/>
      <c r="K647"/>
    </row>
  </sheetData>
  <autoFilter ref="A1:K11"/>
  <dataConsolidate function="average"/>
  <conditionalFormatting sqref="B2:K11">
    <cfRule type="cellIs" dxfId="21" priority="1" operator="equal">
      <formula>1</formula>
    </cfRule>
  </conditionalFormatting>
  <hyperlinks>
    <hyperlink ref="C14" r:id="rId1"/>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647"/>
  <sheetViews>
    <sheetView zoomScaleNormal="100" workbookViewId="0">
      <pane xSplit="1" ySplit="1" topLeftCell="B2" activePane="bottomRight" state="frozen"/>
      <selection activeCell="G33" sqref="G33"/>
      <selection pane="topRight" activeCell="G33" sqref="G33"/>
      <selection pane="bottomLeft" activeCell="G33" sqref="G33"/>
      <selection pane="bottomRight" activeCell="D2" sqref="D2"/>
    </sheetView>
  </sheetViews>
  <sheetFormatPr baseColWidth="10" defaultColWidth="9" defaultRowHeight="15.75" x14ac:dyDescent="0.25"/>
  <cols>
    <col min="1" max="1" width="13.875" style="9" bestFit="1" customWidth="1"/>
    <col min="2" max="11" width="8.375" style="9" customWidth="1"/>
  </cols>
  <sheetData>
    <row r="1" spans="1:12" s="1" customFormat="1" x14ac:dyDescent="0.25">
      <c r="A1" s="3"/>
      <c r="B1" s="15">
        <v>2005</v>
      </c>
      <c r="C1" s="16">
        <v>2011</v>
      </c>
      <c r="D1" s="17">
        <v>2015</v>
      </c>
      <c r="E1" s="17">
        <v>2020</v>
      </c>
      <c r="F1" s="17">
        <v>2025</v>
      </c>
      <c r="G1" s="16">
        <v>2030</v>
      </c>
      <c r="H1" s="16">
        <v>2035</v>
      </c>
      <c r="I1" s="16">
        <v>2040</v>
      </c>
      <c r="J1" s="17">
        <v>2045</v>
      </c>
      <c r="K1" s="17">
        <v>2050</v>
      </c>
    </row>
    <row r="2" spans="1:12" x14ac:dyDescent="0.25">
      <c r="A2" t="s">
        <v>12</v>
      </c>
      <c r="B2" s="60">
        <f>'Total web'!C3/'Total web'!C23</f>
        <v>1</v>
      </c>
      <c r="C2" s="60">
        <f>'Total web'!D3/'Total web'!D23</f>
        <v>1</v>
      </c>
      <c r="D2" s="60">
        <f>'Total web'!E3/'Total web'!E23</f>
        <v>0.97222222222222221</v>
      </c>
      <c r="E2" s="60">
        <f>'Total web'!F3/'Total web'!F23</f>
        <v>0.875</v>
      </c>
      <c r="F2" s="60">
        <f>'Total web'!G3/'Total web'!G23</f>
        <v>0.7441860465116279</v>
      </c>
      <c r="G2" s="60">
        <f>'Total web'!H3/'Total web'!H23</f>
        <v>0.62222222222222223</v>
      </c>
      <c r="H2" s="60">
        <f>'Total web'!I3/'Total web'!I23</f>
        <v>0.47916666666666669</v>
      </c>
      <c r="I2" s="60">
        <f>'Total web'!J3/'Total web'!J23</f>
        <v>0.4</v>
      </c>
      <c r="J2" s="60">
        <f>'Total web'!K3/'Total web'!K23</f>
        <v>0.32692307692307693</v>
      </c>
      <c r="K2" s="60">
        <f>'Total web'!L3/'Total web'!L23</f>
        <v>0.27272727272727271</v>
      </c>
      <c r="L2" s="4"/>
    </row>
    <row r="3" spans="1:12" x14ac:dyDescent="0.25">
      <c r="A3" t="s">
        <v>13</v>
      </c>
      <c r="B3" s="60">
        <f>'Total web'!C4/'Total web'!C24</f>
        <v>1</v>
      </c>
      <c r="C3" s="60">
        <f>'Total web'!D4/'Total web'!D24</f>
        <v>1</v>
      </c>
      <c r="D3" s="60">
        <f>'Total web'!E4/'Total web'!E24</f>
        <v>0.97619047619047616</v>
      </c>
      <c r="E3" s="60">
        <f>'Total web'!F4/'Total web'!F24</f>
        <v>0.85929648241206025</v>
      </c>
      <c r="F3" s="60">
        <f>'Total web'!G4/'Total web'!G24</f>
        <v>0.73706896551724144</v>
      </c>
      <c r="G3" s="60">
        <f>'Total web'!H4/'Total web'!H24</f>
        <v>0.61567164179104472</v>
      </c>
      <c r="H3" s="60">
        <f>'Total web'!I4/'Total web'!I24</f>
        <v>0.51495016611295685</v>
      </c>
      <c r="I3" s="60">
        <f>'Total web'!J4/'Total web'!J24</f>
        <v>0.40718562874251502</v>
      </c>
      <c r="J3" s="60">
        <f>'Total web'!K4/'Total web'!K24</f>
        <v>0.34059945504087197</v>
      </c>
      <c r="K3" s="60">
        <f>'Total web'!L4/'Total web'!L24</f>
        <v>0.2761194029850747</v>
      </c>
      <c r="L3" s="4"/>
    </row>
    <row r="4" spans="1:12" x14ac:dyDescent="0.25">
      <c r="A4" t="s">
        <v>14</v>
      </c>
      <c r="B4" s="60">
        <f>'Total web'!C5/'Total web'!C25</f>
        <v>1</v>
      </c>
      <c r="C4" s="60">
        <f>'Total web'!D5/'Total web'!D25</f>
        <v>1</v>
      </c>
      <c r="D4" s="60">
        <f>'Total web'!E5/'Total web'!E25</f>
        <v>0.92857142857142849</v>
      </c>
      <c r="E4" s="60">
        <f>'Total web'!F5/'Total web'!F25</f>
        <v>0.83606557377049184</v>
      </c>
      <c r="F4" s="60">
        <f>'Total web'!G5/'Total web'!G25</f>
        <v>0.73134328358208944</v>
      </c>
      <c r="G4" s="60">
        <f>'Total web'!H5/'Total web'!H25</f>
        <v>0.65217391304347838</v>
      </c>
      <c r="H4" s="60">
        <f>'Total web'!I5/'Total web'!I25</f>
        <v>0.53947368421052633</v>
      </c>
      <c r="I4" s="60">
        <f>'Total web'!J5/'Total web'!J25</f>
        <v>0.48749999999999999</v>
      </c>
      <c r="J4" s="60">
        <f>'Total web'!K5/'Total web'!K25</f>
        <v>0.43529411764705883</v>
      </c>
      <c r="K4" s="60">
        <f>'Total web'!L5/'Total web'!L25</f>
        <v>0.38888888888888884</v>
      </c>
      <c r="L4" s="4"/>
    </row>
    <row r="5" spans="1:12" x14ac:dyDescent="0.25">
      <c r="A5" s="9" t="s">
        <v>15</v>
      </c>
      <c r="B5" s="60">
        <f>'Total web'!C6/'Total web'!C26</f>
        <v>1</v>
      </c>
      <c r="C5" s="60">
        <f>'Total web'!D6/'Total web'!D26</f>
        <v>1</v>
      </c>
      <c r="D5" s="60">
        <f>'Total web'!E6/'Total web'!E26</f>
        <v>1</v>
      </c>
      <c r="E5" s="60">
        <f>'Total web'!F6/'Total web'!F26</f>
        <v>0.91666666666666663</v>
      </c>
      <c r="F5" s="60">
        <f>'Total web'!G6/'Total web'!G26</f>
        <v>0.76923076923076927</v>
      </c>
      <c r="G5" s="60">
        <f>'Total web'!H6/'Total web'!H26</f>
        <v>0.64571428571428569</v>
      </c>
      <c r="H5" s="60">
        <f>'Total web'!I6/'Total web'!I26</f>
        <v>0.49533333333333329</v>
      </c>
      <c r="I5" s="60">
        <f>'Total web'!J6/'Total web'!J26</f>
        <v>0.39200000000000002</v>
      </c>
      <c r="J5" s="60">
        <f>'Total web'!K6/'Total web'!K26</f>
        <v>0.31125000000000003</v>
      </c>
      <c r="K5" s="60">
        <f>'Total web'!L6/'Total web'!L26</f>
        <v>0.27250000000000002</v>
      </c>
      <c r="L5" s="4"/>
    </row>
    <row r="6" spans="1:12" x14ac:dyDescent="0.25">
      <c r="A6" s="9" t="s">
        <v>16</v>
      </c>
      <c r="B6" s="60">
        <f>'Total web'!C7/'Total web'!C27</f>
        <v>1</v>
      </c>
      <c r="C6" s="60">
        <f>'Total web'!D7/'Total web'!D27</f>
        <v>1</v>
      </c>
      <c r="D6" s="60">
        <f>'Total web'!E7/'Total web'!E27</f>
        <v>0.97872340425531901</v>
      </c>
      <c r="E6" s="60">
        <f>'Total web'!F7/'Total web'!F27</f>
        <v>0.84320557491289194</v>
      </c>
      <c r="F6" s="60">
        <f>'Total web'!G7/'Total web'!G27</f>
        <v>0.67222222222222217</v>
      </c>
      <c r="G6" s="60">
        <f>'Total web'!H7/'Total web'!H27</f>
        <v>0.55116279069767449</v>
      </c>
      <c r="H6" s="60">
        <f>'Total web'!I7/'Total web'!I27</f>
        <v>0.4331983805668016</v>
      </c>
      <c r="I6" s="60">
        <f>'Total web'!J7/'Total web'!J27</f>
        <v>0.35315315315315315</v>
      </c>
      <c r="J6" s="60">
        <f>'Total web'!K7/'Total web'!K27</f>
        <v>0.30618892508143325</v>
      </c>
      <c r="K6" s="60">
        <f>'Total web'!L7/'Total web'!L27</f>
        <v>0.27095808383233533</v>
      </c>
      <c r="L6" s="4"/>
    </row>
    <row r="7" spans="1:12" x14ac:dyDescent="0.25">
      <c r="A7" s="9" t="s">
        <v>17</v>
      </c>
      <c r="B7" s="60">
        <f>'Total web'!C8/'Total web'!C28</f>
        <v>1</v>
      </c>
      <c r="C7" s="60">
        <f>'Total web'!D8/'Total web'!D28</f>
        <v>1</v>
      </c>
      <c r="D7" s="60">
        <f>'Total web'!E8/'Total web'!E28</f>
        <v>0.95675675675675675</v>
      </c>
      <c r="E7" s="60">
        <f>'Total web'!F8/'Total web'!F28</f>
        <v>0.85263157894736852</v>
      </c>
      <c r="F7" s="60">
        <f>'Total web'!G8/'Total web'!G28</f>
        <v>0.72307692307692306</v>
      </c>
      <c r="G7" s="60">
        <f>'Total web'!H8/'Total web'!H28</f>
        <v>0.57216494845360832</v>
      </c>
      <c r="H7" s="60">
        <f>'Total web'!I8/'Total web'!I28</f>
        <v>0.40101522842639598</v>
      </c>
      <c r="I7" s="60">
        <f>'Total web'!J8/'Total web'!J28</f>
        <v>0.31794871794871793</v>
      </c>
      <c r="J7" s="60">
        <f>'Total web'!K8/'Total web'!K28</f>
        <v>0.25380710659898476</v>
      </c>
      <c r="K7" s="60">
        <f>'Total web'!L8/'Total web'!L28</f>
        <v>0.21538461538461537</v>
      </c>
      <c r="L7" s="4"/>
    </row>
    <row r="8" spans="1:12" x14ac:dyDescent="0.25">
      <c r="A8" s="9" t="s">
        <v>18</v>
      </c>
      <c r="B8" s="60">
        <f>'Total web'!C9/'Total web'!C29</f>
        <v>1</v>
      </c>
      <c r="C8" s="60">
        <f>'Total web'!D9/'Total web'!D29</f>
        <v>1</v>
      </c>
      <c r="D8" s="60">
        <f>'Total web'!E9/'Total web'!E29</f>
        <v>0.97916666666666663</v>
      </c>
      <c r="E8" s="60">
        <f>'Total web'!F9/'Total web'!F29</f>
        <v>0.92</v>
      </c>
      <c r="F8" s="60">
        <f>'Total web'!G9/'Total web'!G29</f>
        <v>0.82692307692307687</v>
      </c>
      <c r="G8" s="60">
        <f>'Total web'!H9/'Total web'!H29</f>
        <v>0.68518518518518512</v>
      </c>
      <c r="H8" s="60">
        <f>'Total web'!I9/'Total web'!I29</f>
        <v>0.54385964912280704</v>
      </c>
      <c r="I8" s="60">
        <f>'Total web'!J9/'Total web'!J29</f>
        <v>0.45762711864406785</v>
      </c>
      <c r="J8" s="60">
        <f>'Total web'!K9/'Total web'!K29</f>
        <v>0.36065573770491804</v>
      </c>
      <c r="K8" s="60">
        <f>'Total web'!L9/'Total web'!L29</f>
        <v>0.29032258064516125</v>
      </c>
      <c r="L8" s="4"/>
    </row>
    <row r="9" spans="1:12" x14ac:dyDescent="0.25">
      <c r="A9" s="9" t="s">
        <v>19</v>
      </c>
      <c r="B9" s="60">
        <f>'Total web'!C10/'Total web'!C30</f>
        <v>1</v>
      </c>
      <c r="C9" s="60">
        <f>'Total web'!D10/'Total web'!D30</f>
        <v>1</v>
      </c>
      <c r="D9" s="60">
        <f>'Total web'!E10/'Total web'!E30</f>
        <v>0.97916666666666663</v>
      </c>
      <c r="E9" s="60">
        <f>'Total web'!F10/'Total web'!F30</f>
        <v>0.90384615384615374</v>
      </c>
      <c r="F9" s="60">
        <f>'Total web'!G10/'Total web'!G30</f>
        <v>0.74999999999999989</v>
      </c>
      <c r="G9" s="60">
        <f>'Total web'!H10/'Total web'!H30</f>
        <v>0.53333333333333333</v>
      </c>
      <c r="H9" s="60">
        <f>'Total web'!I10/'Total web'!I30</f>
        <v>0.33333333333333331</v>
      </c>
      <c r="I9" s="60">
        <f>'Total web'!J10/'Total web'!J30</f>
        <v>0.21212121212121213</v>
      </c>
      <c r="J9" s="60">
        <f>'Total web'!K10/'Total web'!K30</f>
        <v>0.17142857142857143</v>
      </c>
      <c r="K9" s="60">
        <f>'Total web'!L10/'Total web'!L30</f>
        <v>0.13513513513513514</v>
      </c>
      <c r="L9" s="4"/>
    </row>
    <row r="10" spans="1:12" x14ac:dyDescent="0.25">
      <c r="A10" s="9" t="s">
        <v>20</v>
      </c>
      <c r="B10" s="60">
        <f>'Total web'!C11/'Total web'!C31</f>
        <v>1</v>
      </c>
      <c r="C10" s="60">
        <f>'Total web'!D11/'Total web'!D31</f>
        <v>1</v>
      </c>
      <c r="D10" s="60">
        <f>'Total web'!E11/'Total web'!E31</f>
        <v>0.97330960854092519</v>
      </c>
      <c r="E10" s="60">
        <f>'Total web'!F11/'Total web'!F31</f>
        <v>0.8683760683760684</v>
      </c>
      <c r="F10" s="60">
        <f>'Total web'!G11/'Total web'!G31</f>
        <v>0.72977624784853712</v>
      </c>
      <c r="G10" s="60">
        <f>'Total web'!H11/'Total web'!H31</f>
        <v>0.55769230769230771</v>
      </c>
      <c r="H10" s="60">
        <f>'Total web'!I11/'Total web'!I31</f>
        <v>0.42659758203799658</v>
      </c>
      <c r="I10" s="60">
        <f>'Total web'!J11/'Total web'!J31</f>
        <v>0.3270868824531516</v>
      </c>
      <c r="J10" s="60">
        <f>'Total web'!K11/'Total web'!K31</f>
        <v>0.22651006711409397</v>
      </c>
      <c r="K10" s="60">
        <f>'Total web'!L11/'Total web'!L31</f>
        <v>0.18451400329489293</v>
      </c>
      <c r="L10" s="4"/>
    </row>
    <row r="11" spans="1:12" x14ac:dyDescent="0.25">
      <c r="A11" s="9" t="s">
        <v>21</v>
      </c>
      <c r="B11" s="60">
        <f>'Total web'!C12/'Total web'!C32</f>
        <v>1</v>
      </c>
      <c r="C11" s="60">
        <f>'Total web'!D12/'Total web'!D32</f>
        <v>1</v>
      </c>
      <c r="D11" s="60">
        <f>'Total web'!E12/'Total web'!E32</f>
        <v>0.98714652956298199</v>
      </c>
      <c r="E11" s="60">
        <f>'Total web'!F12/'Total web'!F32</f>
        <v>0.9</v>
      </c>
      <c r="F11" s="60">
        <f>'Total web'!G12/'Total web'!G32</f>
        <v>0.75066312997347484</v>
      </c>
      <c r="G11" s="60">
        <f>'Total web'!H12/'Total web'!H32</f>
        <v>0.61930294906166217</v>
      </c>
      <c r="H11" s="60">
        <f>'Total web'!I12/'Total web'!I32</f>
        <v>0.50406504065040658</v>
      </c>
      <c r="I11" s="60">
        <f>'Total web'!J12/'Total web'!J32</f>
        <v>0.4390243902439025</v>
      </c>
      <c r="J11" s="60">
        <f>'Total web'!K12/'Total web'!K32</f>
        <v>0.38315217391304346</v>
      </c>
      <c r="K11" s="60">
        <f>'Total web'!L12/'Total web'!L32</f>
        <v>0.34340659340659341</v>
      </c>
      <c r="L11" s="4"/>
    </row>
    <row r="12" spans="1:12" x14ac:dyDescent="0.25">
      <c r="A12"/>
      <c r="C12" s="11"/>
      <c r="D12" s="11"/>
      <c r="E12" s="11"/>
      <c r="F12" s="11"/>
      <c r="G12" s="11"/>
      <c r="H12" s="11"/>
      <c r="I12" s="11"/>
      <c r="J12" s="11"/>
      <c r="K12" s="11"/>
    </row>
    <row r="13" spans="1:12" x14ac:dyDescent="0.25">
      <c r="A13"/>
      <c r="B13" s="27" t="s">
        <v>46</v>
      </c>
      <c r="C13" s="28"/>
      <c r="D13" s="28"/>
      <c r="E13" s="28"/>
      <c r="F13" s="28"/>
      <c r="G13" s="28"/>
      <c r="H13" s="28"/>
      <c r="I13" s="28"/>
      <c r="J13" s="28"/>
      <c r="K13" s="28"/>
    </row>
    <row r="14" spans="1:12" x14ac:dyDescent="0.25">
      <c r="A14"/>
      <c r="B14" s="9" t="s">
        <v>43</v>
      </c>
      <c r="C14" s="26" t="s">
        <v>44</v>
      </c>
      <c r="D14" s="11"/>
      <c r="E14" s="11"/>
      <c r="F14" s="11"/>
      <c r="G14" s="11"/>
      <c r="H14" s="11"/>
      <c r="I14" s="11"/>
      <c r="J14" s="11"/>
      <c r="K14" s="11"/>
    </row>
    <row r="15" spans="1:12" x14ac:dyDescent="0.25">
      <c r="A15"/>
      <c r="C15" s="11"/>
      <c r="D15" s="11"/>
      <c r="E15" s="11"/>
      <c r="F15" s="11"/>
      <c r="G15" s="11"/>
      <c r="H15" s="11"/>
      <c r="I15" s="11"/>
      <c r="J15" s="11"/>
      <c r="K15" s="11"/>
    </row>
    <row r="16" spans="1:12" x14ac:dyDescent="0.25">
      <c r="A16"/>
      <c r="C16" s="11"/>
      <c r="D16" s="11"/>
      <c r="E16" s="11"/>
      <c r="F16" s="11"/>
      <c r="G16" s="11"/>
      <c r="H16" s="11"/>
      <c r="I16" s="11"/>
      <c r="J16" s="11"/>
      <c r="K16" s="11"/>
    </row>
    <row r="17" spans="1:11" x14ac:dyDescent="0.25">
      <c r="A17"/>
      <c r="C17" s="11"/>
      <c r="D17" s="11"/>
      <c r="E17" s="11"/>
      <c r="F17" s="11"/>
      <c r="G17" s="11"/>
      <c r="H17" s="11"/>
      <c r="I17" s="11"/>
      <c r="J17" s="11"/>
      <c r="K17" s="11"/>
    </row>
    <row r="18" spans="1:11" x14ac:dyDescent="0.25">
      <c r="A18"/>
      <c r="C18" s="11"/>
      <c r="D18" s="11"/>
      <c r="E18" s="11"/>
      <c r="F18" s="11"/>
      <c r="G18" s="11"/>
      <c r="H18" s="11"/>
      <c r="I18" s="11"/>
      <c r="J18" s="11"/>
      <c r="K18" s="11"/>
    </row>
    <row r="19" spans="1:11" x14ac:dyDescent="0.25">
      <c r="A19"/>
      <c r="C19" s="11"/>
      <c r="D19" s="11"/>
      <c r="E19" s="11"/>
      <c r="F19" s="11"/>
      <c r="G19" s="11"/>
      <c r="H19" s="11"/>
      <c r="I19" s="11"/>
      <c r="J19" s="11"/>
      <c r="K19" s="11"/>
    </row>
    <row r="20" spans="1:11" x14ac:dyDescent="0.25">
      <c r="A20"/>
      <c r="C20" s="11"/>
      <c r="D20" s="11"/>
      <c r="E20" s="11"/>
      <c r="F20" s="11"/>
      <c r="G20" s="11"/>
      <c r="H20" s="11"/>
      <c r="I20" s="11"/>
      <c r="J20" s="11"/>
      <c r="K20" s="11"/>
    </row>
    <row r="21" spans="1:11" x14ac:dyDescent="0.25">
      <c r="A21"/>
      <c r="C21" s="11"/>
      <c r="D21" s="11"/>
      <c r="E21" s="11"/>
      <c r="F21" s="11"/>
      <c r="G21" s="11"/>
      <c r="H21" s="11"/>
      <c r="I21" s="11"/>
      <c r="J21" s="11"/>
      <c r="K21" s="11"/>
    </row>
    <row r="22" spans="1:11" x14ac:dyDescent="0.25">
      <c r="A22"/>
      <c r="C22" s="11"/>
      <c r="D22" s="11"/>
      <c r="E22" s="11"/>
      <c r="F22" s="11"/>
      <c r="G22" s="11"/>
      <c r="H22" s="11"/>
      <c r="I22" s="11"/>
      <c r="J22" s="11"/>
      <c r="K22" s="11"/>
    </row>
    <row r="23" spans="1:11" x14ac:dyDescent="0.25">
      <c r="A23"/>
      <c r="C23" s="11"/>
      <c r="D23" s="11"/>
      <c r="E23" s="11"/>
      <c r="F23" s="11"/>
      <c r="G23" s="11"/>
      <c r="H23" s="11"/>
      <c r="I23" s="11"/>
      <c r="J23" s="11"/>
      <c r="K23" s="11"/>
    </row>
    <row r="24" spans="1:11" x14ac:dyDescent="0.25">
      <c r="A24"/>
      <c r="C24" s="11"/>
      <c r="D24" s="11"/>
      <c r="E24" s="11"/>
      <c r="F24" s="11"/>
      <c r="G24" s="11"/>
      <c r="H24" s="11"/>
      <c r="I24" s="11"/>
      <c r="J24" s="11"/>
      <c r="K24" s="11"/>
    </row>
    <row r="25" spans="1:11" x14ac:dyDescent="0.25">
      <c r="A25"/>
      <c r="C25" s="11"/>
      <c r="D25" s="11"/>
      <c r="E25" s="11"/>
      <c r="F25" s="11"/>
      <c r="G25" s="11"/>
      <c r="H25" s="11"/>
      <c r="I25" s="11"/>
      <c r="J25" s="11"/>
      <c r="K25" s="11"/>
    </row>
    <row r="26" spans="1:11" x14ac:dyDescent="0.25">
      <c r="A26"/>
      <c r="C26" s="11"/>
      <c r="D26" s="11"/>
      <c r="E26" s="11"/>
      <c r="F26" s="11"/>
      <c r="G26" s="11"/>
      <c r="H26" s="11"/>
      <c r="I26" s="11"/>
      <c r="J26" s="11"/>
      <c r="K26" s="11"/>
    </row>
    <row r="27" spans="1:11" x14ac:dyDescent="0.25">
      <c r="A27"/>
      <c r="C27" s="11"/>
      <c r="D27" s="11"/>
      <c r="E27" s="11"/>
      <c r="F27" s="11"/>
      <c r="G27" s="11"/>
      <c r="H27" s="11"/>
      <c r="I27" s="11"/>
      <c r="J27" s="11"/>
      <c r="K27" s="11"/>
    </row>
    <row r="28" spans="1:11" x14ac:dyDescent="0.25">
      <c r="A28"/>
      <c r="C28" s="11"/>
      <c r="D28" s="11"/>
      <c r="E28" s="11"/>
      <c r="F28" s="11"/>
      <c r="G28" s="11"/>
      <c r="H28" s="11"/>
      <c r="I28" s="11"/>
      <c r="J28" s="11"/>
      <c r="K28" s="11"/>
    </row>
    <row r="29" spans="1:11" x14ac:dyDescent="0.25">
      <c r="A29"/>
      <c r="C29" s="11"/>
      <c r="D29" s="11"/>
      <c r="E29" s="11"/>
      <c r="F29" s="11"/>
      <c r="G29" s="11"/>
      <c r="H29" s="11"/>
      <c r="I29" s="11"/>
      <c r="J29" s="11"/>
      <c r="K29" s="11"/>
    </row>
    <row r="30" spans="1:11" x14ac:dyDescent="0.25">
      <c r="A30"/>
      <c r="C30" s="11"/>
      <c r="D30" s="11"/>
      <c r="E30" s="11"/>
      <c r="F30" s="11"/>
      <c r="G30" s="11"/>
      <c r="H30" s="11"/>
      <c r="I30" s="11"/>
      <c r="J30" s="11"/>
      <c r="K30" s="11"/>
    </row>
    <row r="31" spans="1:11" x14ac:dyDescent="0.25">
      <c r="A31"/>
      <c r="C31" s="11"/>
      <c r="D31" s="11"/>
      <c r="E31" s="11"/>
      <c r="F31" s="11"/>
      <c r="G31" s="11"/>
      <c r="H31" s="11"/>
      <c r="I31" s="11"/>
      <c r="J31" s="11"/>
      <c r="K31" s="11"/>
    </row>
    <row r="32" spans="1:11" x14ac:dyDescent="0.25">
      <c r="A32"/>
      <c r="C32" s="11"/>
      <c r="D32" s="11"/>
      <c r="E32" s="11"/>
      <c r="F32" s="11"/>
      <c r="G32" s="11"/>
      <c r="H32" s="11"/>
      <c r="I32" s="11"/>
      <c r="J32" s="11"/>
      <c r="K32" s="11"/>
    </row>
    <row r="33" spans="1:11" x14ac:dyDescent="0.25">
      <c r="A33"/>
      <c r="C33" s="11"/>
      <c r="D33" s="11"/>
      <c r="E33" s="11"/>
      <c r="F33" s="11"/>
      <c r="G33" s="11"/>
      <c r="H33" s="11"/>
      <c r="I33" s="11"/>
      <c r="J33" s="11"/>
      <c r="K33" s="11"/>
    </row>
    <row r="34" spans="1:11" x14ac:dyDescent="0.25">
      <c r="A34"/>
      <c r="C34" s="11"/>
      <c r="D34" s="11"/>
      <c r="E34" s="11"/>
      <c r="F34" s="11"/>
      <c r="G34" s="11"/>
      <c r="H34" s="11"/>
      <c r="I34" s="11"/>
      <c r="J34" s="11"/>
      <c r="K34" s="11"/>
    </row>
    <row r="35" spans="1:11" x14ac:dyDescent="0.25">
      <c r="A35"/>
      <c r="C35" s="11"/>
      <c r="D35" s="11"/>
      <c r="E35" s="11"/>
      <c r="F35" s="11"/>
      <c r="G35" s="11"/>
      <c r="H35" s="11"/>
      <c r="I35" s="11"/>
      <c r="J35" s="11"/>
      <c r="K35" s="11"/>
    </row>
    <row r="36" spans="1:11" x14ac:dyDescent="0.25">
      <c r="A36"/>
      <c r="C36" s="11"/>
      <c r="D36" s="11"/>
      <c r="E36" s="11"/>
      <c r="F36" s="11"/>
      <c r="G36" s="11"/>
      <c r="H36" s="11"/>
      <c r="I36" s="11"/>
      <c r="J36" s="11"/>
      <c r="K36" s="11"/>
    </row>
    <row r="37" spans="1:11" x14ac:dyDescent="0.25">
      <c r="A37"/>
      <c r="C37" s="11"/>
      <c r="D37" s="11"/>
      <c r="E37" s="11"/>
      <c r="F37" s="11"/>
      <c r="G37" s="11"/>
      <c r="H37" s="11"/>
      <c r="I37" s="11"/>
      <c r="J37" s="11"/>
      <c r="K37" s="11"/>
    </row>
    <row r="38" spans="1:11" x14ac:dyDescent="0.25">
      <c r="A38"/>
      <c r="C38" s="11"/>
      <c r="D38" s="11"/>
      <c r="E38" s="11"/>
      <c r="F38" s="11"/>
      <c r="G38" s="11"/>
      <c r="H38" s="11"/>
      <c r="I38" s="11"/>
      <c r="J38" s="11"/>
      <c r="K38" s="11"/>
    </row>
    <row r="39" spans="1:11" x14ac:dyDescent="0.25">
      <c r="A39"/>
      <c r="C39" s="11"/>
      <c r="D39" s="11"/>
      <c r="E39" s="11"/>
      <c r="F39" s="11"/>
      <c r="G39" s="11"/>
      <c r="H39" s="11"/>
      <c r="I39" s="11"/>
      <c r="J39" s="11"/>
      <c r="K39" s="11"/>
    </row>
    <row r="40" spans="1:11" x14ac:dyDescent="0.25">
      <c r="A40"/>
      <c r="C40" s="11"/>
      <c r="D40" s="11"/>
      <c r="E40" s="11"/>
      <c r="F40" s="11"/>
      <c r="G40" s="11"/>
      <c r="H40" s="11"/>
      <c r="I40" s="11"/>
      <c r="J40" s="11"/>
      <c r="K40" s="11"/>
    </row>
    <row r="41" spans="1:11" x14ac:dyDescent="0.25">
      <c r="A41"/>
      <c r="C41" s="11"/>
      <c r="D41" s="11"/>
      <c r="E41" s="11"/>
      <c r="F41" s="11"/>
      <c r="G41" s="11"/>
      <c r="H41" s="11"/>
      <c r="I41" s="11"/>
      <c r="J41" s="11"/>
      <c r="K41" s="11"/>
    </row>
    <row r="42" spans="1:11" x14ac:dyDescent="0.25">
      <c r="A42"/>
      <c r="C42" s="11"/>
      <c r="D42" s="11"/>
      <c r="E42" s="11"/>
      <c r="F42" s="11"/>
      <c r="G42" s="11"/>
      <c r="H42" s="11"/>
      <c r="I42" s="11"/>
      <c r="J42" s="11"/>
      <c r="K42" s="11"/>
    </row>
    <row r="43" spans="1:11" x14ac:dyDescent="0.25">
      <c r="A43"/>
      <c r="C43" s="11"/>
      <c r="D43" s="11"/>
      <c r="E43" s="11"/>
      <c r="F43" s="11"/>
      <c r="G43" s="11"/>
      <c r="H43" s="11"/>
      <c r="I43" s="11"/>
      <c r="J43" s="11"/>
      <c r="K43" s="11"/>
    </row>
    <row r="44" spans="1:11" x14ac:dyDescent="0.25">
      <c r="A44"/>
      <c r="C44" s="11"/>
      <c r="D44" s="11"/>
      <c r="E44" s="11"/>
      <c r="F44" s="11"/>
      <c r="G44" s="11"/>
      <c r="H44" s="11"/>
      <c r="I44" s="11"/>
      <c r="J44" s="11"/>
      <c r="K44" s="11"/>
    </row>
    <row r="45" spans="1:11" x14ac:dyDescent="0.25">
      <c r="C45" s="11"/>
      <c r="D45" s="11"/>
      <c r="E45" s="11"/>
      <c r="F45" s="11"/>
      <c r="G45" s="11"/>
      <c r="H45" s="11"/>
      <c r="I45" s="11"/>
      <c r="J45" s="11"/>
      <c r="K45" s="11"/>
    </row>
    <row r="46" spans="1:11" x14ac:dyDescent="0.25">
      <c r="C46" s="11"/>
      <c r="D46" s="11"/>
      <c r="E46" s="11"/>
      <c r="F46" s="11"/>
      <c r="G46" s="11"/>
      <c r="H46" s="11"/>
      <c r="I46" s="11"/>
      <c r="J46" s="11"/>
      <c r="K46" s="11"/>
    </row>
    <row r="47" spans="1:11" x14ac:dyDescent="0.25">
      <c r="C47" s="11"/>
      <c r="D47" s="11"/>
      <c r="E47" s="11"/>
      <c r="F47" s="11"/>
      <c r="G47" s="11"/>
      <c r="H47" s="11"/>
      <c r="I47" s="11"/>
      <c r="J47" s="11"/>
      <c r="K47" s="11"/>
    </row>
    <row r="48" spans="1:11" x14ac:dyDescent="0.25">
      <c r="C48" s="11"/>
      <c r="D48" s="11"/>
      <c r="E48" s="11"/>
      <c r="F48" s="11"/>
      <c r="G48" s="11"/>
      <c r="H48" s="11"/>
      <c r="I48" s="11"/>
      <c r="J48" s="11"/>
      <c r="K48" s="11"/>
    </row>
    <row r="49" spans="3:11" x14ac:dyDescent="0.25">
      <c r="C49" s="11"/>
      <c r="D49" s="11"/>
      <c r="E49" s="11"/>
      <c r="F49" s="11"/>
      <c r="G49" s="11"/>
      <c r="H49" s="11"/>
      <c r="I49" s="11"/>
      <c r="J49" s="11"/>
      <c r="K49" s="11"/>
    </row>
    <row r="50" spans="3:11" x14ac:dyDescent="0.25">
      <c r="C50" s="11"/>
      <c r="D50" s="11"/>
      <c r="E50" s="11"/>
      <c r="F50" s="11"/>
      <c r="G50" s="11"/>
      <c r="H50" s="11"/>
      <c r="I50" s="11"/>
      <c r="J50" s="11"/>
      <c r="K50" s="11"/>
    </row>
    <row r="51" spans="3:11" x14ac:dyDescent="0.25">
      <c r="C51" s="11"/>
      <c r="D51" s="11"/>
      <c r="E51" s="11"/>
      <c r="F51" s="11"/>
      <c r="G51" s="11"/>
      <c r="H51" s="11"/>
      <c r="I51" s="11"/>
      <c r="J51" s="11"/>
      <c r="K51" s="11"/>
    </row>
    <row r="52" spans="3:11" x14ac:dyDescent="0.25">
      <c r="C52" s="11"/>
      <c r="D52" s="11"/>
      <c r="E52" s="11"/>
      <c r="F52" s="11"/>
      <c r="G52" s="11"/>
      <c r="H52" s="11"/>
      <c r="I52" s="11"/>
      <c r="J52" s="11"/>
      <c r="K52" s="11"/>
    </row>
    <row r="53" spans="3:11" x14ac:dyDescent="0.25">
      <c r="C53" s="11"/>
      <c r="D53" s="11"/>
      <c r="E53" s="11"/>
      <c r="F53" s="11"/>
      <c r="G53" s="11"/>
      <c r="H53" s="11"/>
      <c r="I53" s="11"/>
      <c r="J53" s="11"/>
      <c r="K53" s="11"/>
    </row>
    <row r="54" spans="3:11" x14ac:dyDescent="0.25">
      <c r="C54" s="11"/>
      <c r="D54" s="11"/>
      <c r="E54" s="11"/>
      <c r="F54" s="11"/>
      <c r="G54" s="11"/>
      <c r="H54" s="11"/>
      <c r="I54" s="11"/>
      <c r="J54" s="11"/>
      <c r="K54" s="11"/>
    </row>
    <row r="55" spans="3:11" x14ac:dyDescent="0.25">
      <c r="C55" s="11"/>
      <c r="D55" s="11"/>
      <c r="E55" s="11"/>
      <c r="F55" s="11"/>
      <c r="G55" s="11"/>
      <c r="H55" s="11"/>
      <c r="I55" s="11"/>
      <c r="J55" s="11"/>
      <c r="K55" s="11"/>
    </row>
    <row r="56" spans="3:11" x14ac:dyDescent="0.25">
      <c r="C56" s="12"/>
      <c r="D56" s="12"/>
      <c r="E56" s="12"/>
      <c r="F56" s="12"/>
      <c r="G56" s="12"/>
      <c r="H56" s="12"/>
      <c r="I56" s="12"/>
      <c r="J56" s="12"/>
      <c r="K56" s="12"/>
    </row>
    <row r="57" spans="3:11" x14ac:dyDescent="0.25">
      <c r="C57" s="12"/>
      <c r="D57" s="12"/>
      <c r="E57" s="12"/>
      <c r="F57" s="12"/>
      <c r="G57" s="12"/>
      <c r="H57" s="12"/>
      <c r="I57" s="12"/>
      <c r="J57" s="12"/>
      <c r="K57" s="12"/>
    </row>
    <row r="58" spans="3:11" x14ac:dyDescent="0.25">
      <c r="C58" s="12"/>
      <c r="D58" s="12"/>
      <c r="E58" s="12"/>
      <c r="F58" s="12"/>
      <c r="G58" s="12"/>
      <c r="H58" s="12"/>
      <c r="I58" s="12"/>
      <c r="J58" s="12"/>
      <c r="K58" s="12"/>
    </row>
    <row r="59" spans="3:11" x14ac:dyDescent="0.25">
      <c r="C59" s="12"/>
      <c r="D59" s="12"/>
      <c r="E59" s="12"/>
      <c r="F59" s="12"/>
      <c r="G59" s="12"/>
      <c r="H59" s="12"/>
      <c r="I59" s="12"/>
      <c r="J59" s="12"/>
      <c r="K59" s="12"/>
    </row>
    <row r="60" spans="3:11" x14ac:dyDescent="0.25">
      <c r="C60" s="12"/>
      <c r="D60" s="12"/>
      <c r="E60" s="12"/>
      <c r="F60" s="12"/>
      <c r="G60" s="12"/>
      <c r="H60" s="12"/>
      <c r="I60" s="12"/>
      <c r="J60" s="12"/>
      <c r="K60" s="12"/>
    </row>
    <row r="61" spans="3:11" x14ac:dyDescent="0.25">
      <c r="C61" s="12"/>
      <c r="D61" s="12"/>
      <c r="E61" s="12"/>
      <c r="F61" s="12"/>
      <c r="G61" s="12"/>
      <c r="H61" s="12"/>
      <c r="I61" s="12"/>
      <c r="J61" s="12"/>
      <c r="K61" s="12"/>
    </row>
    <row r="62" spans="3:11" x14ac:dyDescent="0.25">
      <c r="C62" s="12"/>
      <c r="D62" s="12"/>
      <c r="E62" s="12"/>
      <c r="F62" s="12"/>
      <c r="G62" s="12"/>
      <c r="H62" s="12"/>
      <c r="I62" s="12"/>
      <c r="J62" s="12"/>
      <c r="K62" s="12"/>
    </row>
    <row r="63" spans="3:11" x14ac:dyDescent="0.25">
      <c r="C63" s="12"/>
      <c r="D63" s="12"/>
      <c r="E63" s="12"/>
      <c r="F63" s="12"/>
      <c r="G63" s="12"/>
      <c r="H63" s="12"/>
      <c r="I63" s="12"/>
      <c r="J63" s="12"/>
      <c r="K63" s="12"/>
    </row>
    <row r="64" spans="3:11" x14ac:dyDescent="0.25">
      <c r="C64" s="12"/>
      <c r="D64" s="12"/>
      <c r="E64" s="12"/>
      <c r="F64" s="12"/>
      <c r="G64" s="12"/>
      <c r="H64" s="12"/>
      <c r="I64" s="12"/>
      <c r="J64" s="12"/>
      <c r="K64" s="12"/>
    </row>
    <row r="65" spans="3:11" x14ac:dyDescent="0.25">
      <c r="C65" s="12"/>
      <c r="D65" s="12"/>
      <c r="E65" s="12"/>
      <c r="F65" s="12"/>
      <c r="G65" s="12"/>
      <c r="H65" s="12"/>
      <c r="I65" s="12"/>
      <c r="J65" s="12"/>
      <c r="K65" s="12"/>
    </row>
    <row r="66" spans="3:11" x14ac:dyDescent="0.25">
      <c r="C66" s="12"/>
      <c r="D66" s="12"/>
      <c r="E66" s="12"/>
      <c r="F66" s="12"/>
      <c r="G66" s="12"/>
      <c r="H66" s="12"/>
      <c r="I66" s="12"/>
      <c r="J66" s="12"/>
      <c r="K66" s="12"/>
    </row>
    <row r="67" spans="3:11" x14ac:dyDescent="0.25">
      <c r="C67" s="12"/>
      <c r="D67" s="12"/>
      <c r="E67" s="12"/>
      <c r="F67" s="12"/>
      <c r="G67" s="12"/>
      <c r="H67" s="12"/>
      <c r="I67" s="12"/>
      <c r="J67" s="12"/>
      <c r="K67" s="12"/>
    </row>
    <row r="68" spans="3:11" x14ac:dyDescent="0.25">
      <c r="C68" s="12"/>
      <c r="D68" s="12"/>
      <c r="E68" s="12"/>
      <c r="F68" s="12"/>
      <c r="G68" s="12"/>
      <c r="H68" s="12"/>
      <c r="I68" s="12"/>
      <c r="J68" s="12"/>
      <c r="K68" s="12"/>
    </row>
    <row r="69" spans="3:11" x14ac:dyDescent="0.25">
      <c r="C69" s="12"/>
      <c r="D69" s="12"/>
      <c r="E69" s="12"/>
      <c r="F69" s="12"/>
      <c r="G69" s="12"/>
      <c r="H69" s="12"/>
      <c r="I69" s="12"/>
      <c r="J69" s="12"/>
      <c r="K69" s="12"/>
    </row>
    <row r="70" spans="3:11" x14ac:dyDescent="0.25">
      <c r="C70" s="12"/>
      <c r="D70" s="12"/>
      <c r="E70" s="12"/>
      <c r="F70" s="12"/>
      <c r="G70" s="12"/>
      <c r="H70" s="12"/>
      <c r="I70" s="12"/>
      <c r="J70" s="12"/>
      <c r="K70" s="12"/>
    </row>
    <row r="71" spans="3:11" x14ac:dyDescent="0.25">
      <c r="C71" s="12"/>
      <c r="D71" s="12"/>
      <c r="E71" s="12"/>
      <c r="F71" s="12"/>
      <c r="G71" s="12"/>
      <c r="H71" s="12"/>
      <c r="I71" s="12"/>
      <c r="J71" s="12"/>
      <c r="K71" s="12"/>
    </row>
    <row r="72" spans="3:11" x14ac:dyDescent="0.25">
      <c r="C72" s="12"/>
      <c r="D72" s="12"/>
      <c r="E72" s="12"/>
      <c r="F72" s="12"/>
      <c r="G72" s="12"/>
      <c r="H72" s="12"/>
      <c r="I72" s="12"/>
      <c r="J72" s="12"/>
      <c r="K72" s="12"/>
    </row>
    <row r="73" spans="3:11" x14ac:dyDescent="0.25">
      <c r="C73" s="12"/>
      <c r="D73" s="12"/>
      <c r="E73" s="12"/>
      <c r="F73" s="12"/>
      <c r="G73" s="12"/>
      <c r="H73" s="12"/>
      <c r="I73" s="12"/>
      <c r="J73" s="12"/>
      <c r="K73" s="12"/>
    </row>
    <row r="74" spans="3:11" x14ac:dyDescent="0.25">
      <c r="C74" s="12"/>
      <c r="D74" s="12"/>
      <c r="E74" s="12"/>
      <c r="F74" s="12"/>
      <c r="G74" s="12"/>
      <c r="H74" s="12"/>
      <c r="I74" s="12"/>
      <c r="J74" s="12"/>
      <c r="K74" s="12"/>
    </row>
    <row r="75" spans="3:11" x14ac:dyDescent="0.25">
      <c r="C75" s="12"/>
      <c r="D75" s="12"/>
      <c r="E75" s="12"/>
      <c r="F75" s="12"/>
      <c r="G75" s="12"/>
      <c r="H75" s="12"/>
      <c r="I75" s="12"/>
      <c r="J75" s="12"/>
      <c r="K75" s="12"/>
    </row>
    <row r="76" spans="3:11" x14ac:dyDescent="0.25">
      <c r="C76" s="12"/>
      <c r="D76" s="12"/>
      <c r="E76" s="12"/>
      <c r="F76" s="12"/>
      <c r="G76" s="12"/>
      <c r="H76" s="12"/>
      <c r="I76" s="12"/>
      <c r="J76" s="12"/>
      <c r="K76" s="12"/>
    </row>
    <row r="77" spans="3:11" x14ac:dyDescent="0.25">
      <c r="C77" s="12"/>
      <c r="D77" s="12"/>
      <c r="E77" s="12"/>
      <c r="F77" s="12"/>
      <c r="G77" s="12"/>
      <c r="H77" s="12"/>
      <c r="I77" s="12"/>
      <c r="J77" s="12"/>
      <c r="K77" s="12"/>
    </row>
    <row r="78" spans="3:11" x14ac:dyDescent="0.25">
      <c r="C78" s="12"/>
      <c r="D78" s="12"/>
      <c r="E78" s="12"/>
      <c r="F78" s="12"/>
      <c r="G78" s="12"/>
      <c r="H78" s="12"/>
      <c r="I78" s="12"/>
      <c r="J78" s="12"/>
      <c r="K78" s="12"/>
    </row>
    <row r="79" spans="3:11" x14ac:dyDescent="0.25">
      <c r="C79" s="12"/>
      <c r="D79" s="12"/>
      <c r="E79" s="12"/>
      <c r="F79" s="12"/>
      <c r="G79" s="12"/>
      <c r="H79" s="12"/>
      <c r="I79" s="12"/>
      <c r="J79" s="12"/>
      <c r="K79" s="12"/>
    </row>
    <row r="80" spans="3:11" x14ac:dyDescent="0.25">
      <c r="C80" s="12"/>
      <c r="D80" s="12"/>
      <c r="E80" s="12"/>
      <c r="F80" s="12"/>
      <c r="G80" s="12"/>
      <c r="H80" s="12"/>
      <c r="I80" s="12"/>
      <c r="J80" s="12"/>
      <c r="K80" s="12"/>
    </row>
    <row r="81" spans="3:11" x14ac:dyDescent="0.25">
      <c r="C81" s="12"/>
      <c r="D81" s="12"/>
      <c r="E81" s="12"/>
      <c r="F81" s="12"/>
      <c r="G81" s="12"/>
      <c r="H81" s="12"/>
      <c r="I81" s="12"/>
      <c r="J81" s="12"/>
      <c r="K81" s="12"/>
    </row>
    <row r="82" spans="3:11" x14ac:dyDescent="0.25">
      <c r="C82" s="12"/>
      <c r="D82" s="12"/>
      <c r="E82" s="12"/>
      <c r="F82" s="12"/>
      <c r="G82" s="12"/>
      <c r="H82" s="12"/>
      <c r="I82" s="12"/>
      <c r="J82" s="12"/>
      <c r="K82" s="12"/>
    </row>
    <row r="83" spans="3:11" x14ac:dyDescent="0.25">
      <c r="C83" s="12"/>
      <c r="D83" s="12"/>
      <c r="E83" s="12"/>
      <c r="F83" s="12"/>
      <c r="G83" s="12"/>
      <c r="H83" s="12"/>
      <c r="I83" s="12"/>
      <c r="J83" s="12"/>
      <c r="K83" s="12"/>
    </row>
    <row r="84" spans="3:11" x14ac:dyDescent="0.25">
      <c r="C84" s="12"/>
      <c r="D84" s="12"/>
      <c r="E84" s="12"/>
      <c r="F84" s="12"/>
      <c r="G84" s="12"/>
      <c r="H84" s="12"/>
      <c r="I84" s="12"/>
      <c r="J84" s="12"/>
      <c r="K84" s="12"/>
    </row>
    <row r="85" spans="3:11" x14ac:dyDescent="0.25">
      <c r="C85" s="12"/>
      <c r="D85" s="12"/>
      <c r="E85" s="12"/>
      <c r="F85" s="12"/>
      <c r="G85" s="12"/>
      <c r="H85" s="12"/>
      <c r="I85" s="12"/>
      <c r="J85" s="12"/>
      <c r="K85" s="12"/>
    </row>
    <row r="86" spans="3:11" x14ac:dyDescent="0.25">
      <c r="C86" s="12"/>
      <c r="D86" s="12"/>
      <c r="E86" s="12"/>
      <c r="F86" s="12"/>
      <c r="G86" s="12"/>
      <c r="H86" s="12"/>
      <c r="I86" s="12"/>
      <c r="J86" s="12"/>
      <c r="K86" s="12"/>
    </row>
    <row r="87" spans="3:11" x14ac:dyDescent="0.25">
      <c r="C87" s="12"/>
      <c r="D87" s="12"/>
      <c r="E87" s="12"/>
      <c r="F87" s="12"/>
      <c r="G87" s="12"/>
      <c r="H87" s="12"/>
      <c r="I87" s="12"/>
      <c r="J87" s="12"/>
      <c r="K87" s="12"/>
    </row>
    <row r="88" spans="3:11" x14ac:dyDescent="0.25">
      <c r="C88" s="12"/>
      <c r="D88" s="12"/>
      <c r="E88" s="12"/>
      <c r="F88" s="12"/>
      <c r="G88" s="12"/>
      <c r="H88" s="12"/>
      <c r="I88" s="12"/>
      <c r="J88" s="12"/>
      <c r="K88" s="12"/>
    </row>
    <row r="89" spans="3:11" x14ac:dyDescent="0.25">
      <c r="C89" s="12"/>
      <c r="D89" s="12"/>
      <c r="E89" s="12"/>
      <c r="F89" s="12"/>
      <c r="G89" s="12"/>
      <c r="H89" s="12"/>
      <c r="I89" s="12"/>
      <c r="J89" s="12"/>
      <c r="K89" s="12"/>
    </row>
    <row r="90" spans="3:11" x14ac:dyDescent="0.25">
      <c r="C90" s="12"/>
      <c r="D90" s="12"/>
      <c r="E90" s="12"/>
      <c r="F90" s="12"/>
      <c r="G90" s="12"/>
      <c r="H90" s="12"/>
      <c r="I90" s="12"/>
      <c r="J90" s="12"/>
      <c r="K90" s="12"/>
    </row>
    <row r="91" spans="3:11" x14ac:dyDescent="0.25">
      <c r="C91" s="12"/>
      <c r="D91" s="12"/>
      <c r="E91" s="12"/>
      <c r="F91" s="12"/>
      <c r="G91" s="12"/>
      <c r="H91" s="12"/>
      <c r="I91" s="12"/>
      <c r="J91" s="12"/>
      <c r="K91" s="12"/>
    </row>
    <row r="92" spans="3:11" x14ac:dyDescent="0.25">
      <c r="C92" s="12"/>
      <c r="D92" s="12"/>
      <c r="E92" s="12"/>
      <c r="F92" s="12"/>
      <c r="G92" s="12"/>
      <c r="H92" s="12"/>
      <c r="I92" s="12"/>
      <c r="J92" s="12"/>
      <c r="K92" s="12"/>
    </row>
    <row r="167" spans="3:11" x14ac:dyDescent="0.25">
      <c r="C167" s="11"/>
      <c r="D167" s="12"/>
      <c r="E167" s="12"/>
      <c r="F167" s="12"/>
      <c r="G167" s="12"/>
      <c r="H167" s="12"/>
      <c r="I167" s="12"/>
      <c r="J167" s="12"/>
      <c r="K167" s="12"/>
    </row>
    <row r="168" spans="3:11" x14ac:dyDescent="0.25">
      <c r="C168" s="11"/>
      <c r="D168" s="12"/>
      <c r="E168" s="12"/>
      <c r="F168" s="12"/>
      <c r="G168" s="12"/>
      <c r="H168" s="12"/>
      <c r="I168" s="12"/>
      <c r="J168" s="12"/>
      <c r="K168" s="12"/>
    </row>
    <row r="169" spans="3:11" x14ac:dyDescent="0.25">
      <c r="C169" s="11"/>
      <c r="D169" s="12"/>
      <c r="E169" s="12"/>
      <c r="F169" s="12"/>
      <c r="G169" s="12"/>
      <c r="H169" s="12"/>
      <c r="I169" s="12"/>
      <c r="J169" s="12"/>
      <c r="K169" s="12"/>
    </row>
    <row r="170" spans="3:11" x14ac:dyDescent="0.25">
      <c r="C170" s="11"/>
      <c r="D170" s="12"/>
      <c r="E170" s="12"/>
      <c r="F170" s="12"/>
      <c r="G170" s="12"/>
      <c r="H170" s="12"/>
      <c r="I170" s="12"/>
      <c r="J170" s="12"/>
      <c r="K170" s="12"/>
    </row>
    <row r="171" spans="3:11" x14ac:dyDescent="0.25">
      <c r="C171" s="11"/>
      <c r="D171" s="12"/>
      <c r="E171" s="12"/>
      <c r="F171" s="12"/>
      <c r="G171" s="12"/>
      <c r="H171" s="12"/>
      <c r="I171" s="12"/>
      <c r="J171" s="12"/>
      <c r="K171" s="12"/>
    </row>
    <row r="172" spans="3:11" x14ac:dyDescent="0.25">
      <c r="C172" s="11"/>
      <c r="D172" s="12"/>
      <c r="E172" s="12"/>
      <c r="F172" s="12"/>
      <c r="G172" s="12"/>
      <c r="H172" s="12"/>
      <c r="I172" s="12"/>
      <c r="J172" s="12"/>
      <c r="K172" s="12"/>
    </row>
    <row r="173" spans="3:11" x14ac:dyDescent="0.25">
      <c r="C173" s="11"/>
      <c r="D173" s="12"/>
      <c r="E173" s="12"/>
      <c r="F173" s="12"/>
      <c r="G173" s="12"/>
      <c r="H173" s="12"/>
      <c r="I173" s="12"/>
      <c r="J173" s="12"/>
      <c r="K173" s="12"/>
    </row>
    <row r="174" spans="3:11" x14ac:dyDescent="0.25">
      <c r="C174" s="11"/>
      <c r="D174" s="12"/>
      <c r="E174" s="12"/>
      <c r="F174" s="12"/>
      <c r="G174" s="12"/>
      <c r="H174" s="12"/>
      <c r="I174" s="12"/>
      <c r="J174" s="12"/>
      <c r="K174" s="12"/>
    </row>
    <row r="175" spans="3:11" x14ac:dyDescent="0.25">
      <c r="C175" s="11"/>
      <c r="D175" s="12"/>
      <c r="E175" s="12"/>
      <c r="F175" s="12"/>
      <c r="G175" s="12"/>
      <c r="H175" s="12"/>
      <c r="I175" s="12"/>
      <c r="J175" s="12"/>
      <c r="K175" s="12"/>
    </row>
    <row r="176" spans="3:11" x14ac:dyDescent="0.25">
      <c r="C176" s="11"/>
      <c r="D176" s="12"/>
      <c r="E176" s="12"/>
      <c r="F176" s="12"/>
      <c r="G176" s="12"/>
      <c r="H176" s="12"/>
      <c r="I176" s="12"/>
      <c r="J176" s="12"/>
      <c r="K176" s="12"/>
    </row>
    <row r="177" spans="3:11" x14ac:dyDescent="0.25">
      <c r="C177" s="11"/>
      <c r="D177" s="12"/>
      <c r="E177" s="12"/>
      <c r="F177" s="12"/>
      <c r="G177" s="12"/>
      <c r="H177" s="12"/>
      <c r="I177" s="12"/>
      <c r="J177" s="12"/>
      <c r="K177" s="12"/>
    </row>
    <row r="178" spans="3:11" x14ac:dyDescent="0.25">
      <c r="C178" s="11"/>
      <c r="D178" s="12"/>
      <c r="E178" s="12"/>
      <c r="F178" s="12"/>
      <c r="G178" s="12"/>
      <c r="H178" s="12"/>
      <c r="I178" s="12"/>
      <c r="J178" s="12"/>
      <c r="K178" s="12"/>
    </row>
    <row r="179" spans="3:11" x14ac:dyDescent="0.25">
      <c r="C179" s="11"/>
      <c r="D179" s="12"/>
      <c r="E179" s="12"/>
      <c r="F179" s="12"/>
      <c r="G179" s="12"/>
      <c r="H179" s="12"/>
      <c r="I179" s="12"/>
      <c r="J179" s="12"/>
      <c r="K179" s="12"/>
    </row>
    <row r="180" spans="3:11" x14ac:dyDescent="0.25">
      <c r="C180" s="11"/>
      <c r="D180" s="12"/>
      <c r="E180" s="12"/>
      <c r="F180" s="12"/>
      <c r="G180" s="12"/>
      <c r="H180" s="12"/>
      <c r="I180" s="12"/>
      <c r="J180" s="12"/>
      <c r="K180" s="12"/>
    </row>
    <row r="181" spans="3:11" x14ac:dyDescent="0.25">
      <c r="C181" s="11"/>
      <c r="D181" s="12"/>
      <c r="E181" s="12"/>
      <c r="F181" s="12"/>
      <c r="G181" s="12"/>
      <c r="H181" s="12"/>
      <c r="I181" s="12"/>
      <c r="J181" s="12"/>
      <c r="K181" s="12"/>
    </row>
    <row r="182" spans="3:11" x14ac:dyDescent="0.25">
      <c r="C182" s="11"/>
      <c r="D182" s="12"/>
      <c r="E182" s="12"/>
      <c r="F182" s="12"/>
      <c r="G182" s="12"/>
      <c r="H182" s="12"/>
      <c r="I182" s="12"/>
      <c r="J182" s="12"/>
      <c r="K182" s="12"/>
    </row>
    <row r="183" spans="3:11" x14ac:dyDescent="0.25">
      <c r="C183" s="11"/>
      <c r="D183" s="12"/>
      <c r="E183" s="12"/>
      <c r="F183" s="12"/>
      <c r="G183" s="12"/>
      <c r="H183" s="12"/>
      <c r="I183" s="12"/>
      <c r="J183" s="12"/>
      <c r="K183" s="12"/>
    </row>
    <row r="184" spans="3:11" x14ac:dyDescent="0.25">
      <c r="C184" s="11"/>
      <c r="D184" s="12"/>
      <c r="E184" s="12"/>
      <c r="F184" s="12"/>
      <c r="G184" s="12"/>
      <c r="H184" s="12"/>
      <c r="I184" s="12"/>
      <c r="J184" s="12"/>
      <c r="K184" s="12"/>
    </row>
    <row r="185" spans="3:11" x14ac:dyDescent="0.25">
      <c r="C185" s="11"/>
      <c r="D185" s="12"/>
      <c r="E185" s="12"/>
      <c r="F185" s="12"/>
      <c r="G185" s="12"/>
      <c r="H185" s="12"/>
      <c r="I185" s="12"/>
      <c r="J185" s="12"/>
      <c r="K185" s="12"/>
    </row>
    <row r="186" spans="3:11" x14ac:dyDescent="0.25">
      <c r="C186" s="11"/>
      <c r="D186" s="12"/>
      <c r="E186" s="12"/>
      <c r="F186" s="12"/>
      <c r="G186" s="12"/>
      <c r="H186" s="12"/>
      <c r="I186" s="12"/>
      <c r="J186" s="12"/>
      <c r="K186" s="12"/>
    </row>
    <row r="187" spans="3:11" x14ac:dyDescent="0.25">
      <c r="C187" s="11"/>
      <c r="D187" s="12"/>
      <c r="E187" s="12"/>
      <c r="F187" s="12"/>
      <c r="G187" s="12"/>
      <c r="H187" s="12"/>
      <c r="I187" s="12"/>
      <c r="J187" s="12"/>
      <c r="K187" s="12"/>
    </row>
    <row r="188" spans="3:11" x14ac:dyDescent="0.25">
      <c r="C188" s="11"/>
      <c r="D188" s="12"/>
      <c r="E188" s="12"/>
      <c r="F188" s="12"/>
      <c r="G188" s="12"/>
      <c r="H188" s="12"/>
      <c r="I188" s="12"/>
      <c r="J188" s="12"/>
      <c r="K188" s="12"/>
    </row>
    <row r="189" spans="3:11" x14ac:dyDescent="0.25">
      <c r="C189" s="11"/>
      <c r="D189" s="12"/>
      <c r="E189" s="12"/>
      <c r="F189" s="12"/>
      <c r="G189" s="12"/>
      <c r="H189" s="12"/>
      <c r="I189" s="12"/>
      <c r="J189" s="12"/>
      <c r="K189" s="12"/>
    </row>
    <row r="190" spans="3:11" x14ac:dyDescent="0.25">
      <c r="C190" s="11"/>
      <c r="D190" s="12"/>
      <c r="E190" s="12"/>
      <c r="F190" s="12"/>
      <c r="G190" s="12"/>
      <c r="H190" s="12"/>
      <c r="I190" s="12"/>
      <c r="J190" s="12"/>
      <c r="K190" s="12"/>
    </row>
    <row r="191" spans="3:11" x14ac:dyDescent="0.25">
      <c r="C191" s="11"/>
      <c r="D191" s="12"/>
      <c r="E191" s="12"/>
      <c r="F191" s="12"/>
      <c r="G191" s="12"/>
      <c r="H191" s="12"/>
      <c r="I191" s="12"/>
      <c r="J191" s="12"/>
      <c r="K191" s="12"/>
    </row>
    <row r="192" spans="3:11" x14ac:dyDescent="0.25">
      <c r="C192" s="11"/>
      <c r="D192" s="12"/>
      <c r="E192" s="12"/>
      <c r="F192" s="12"/>
      <c r="G192" s="12"/>
      <c r="H192" s="12"/>
      <c r="I192" s="12"/>
      <c r="J192" s="12"/>
      <c r="K192" s="12"/>
    </row>
    <row r="193" spans="3:11" x14ac:dyDescent="0.25">
      <c r="C193" s="11"/>
      <c r="D193" s="12"/>
      <c r="E193" s="12"/>
      <c r="F193" s="12"/>
      <c r="G193" s="12"/>
      <c r="H193" s="12"/>
      <c r="I193" s="12"/>
      <c r="J193" s="12"/>
      <c r="K193" s="12"/>
    </row>
    <row r="194" spans="3:11" x14ac:dyDescent="0.25">
      <c r="C194" s="11"/>
      <c r="D194" s="12"/>
      <c r="E194" s="12"/>
      <c r="F194" s="12"/>
      <c r="G194" s="12"/>
      <c r="H194" s="12"/>
      <c r="I194" s="12"/>
      <c r="J194" s="12"/>
      <c r="K194" s="12"/>
    </row>
    <row r="195" spans="3:11" x14ac:dyDescent="0.25">
      <c r="C195" s="11"/>
      <c r="D195" s="12"/>
      <c r="E195" s="12"/>
      <c r="F195" s="12"/>
      <c r="G195" s="12"/>
      <c r="H195" s="12"/>
      <c r="I195" s="12"/>
      <c r="J195" s="12"/>
      <c r="K195" s="12"/>
    </row>
    <row r="196" spans="3:11" x14ac:dyDescent="0.25">
      <c r="C196" s="11"/>
      <c r="D196" s="12"/>
      <c r="E196" s="12"/>
      <c r="F196" s="12"/>
      <c r="G196" s="12"/>
      <c r="H196" s="12"/>
      <c r="I196" s="12"/>
      <c r="J196" s="12"/>
      <c r="K196" s="12"/>
    </row>
    <row r="197" spans="3:11" x14ac:dyDescent="0.25">
      <c r="C197" s="11"/>
      <c r="D197" s="12"/>
      <c r="E197" s="12"/>
      <c r="F197" s="12"/>
      <c r="G197" s="12"/>
      <c r="H197" s="12"/>
      <c r="I197" s="12"/>
      <c r="J197" s="12"/>
      <c r="K197" s="12"/>
    </row>
    <row r="198" spans="3:11" x14ac:dyDescent="0.25">
      <c r="C198" s="11"/>
      <c r="D198" s="12"/>
      <c r="E198" s="12"/>
      <c r="F198" s="12"/>
      <c r="G198" s="12"/>
      <c r="H198" s="12"/>
      <c r="I198" s="12"/>
      <c r="J198" s="12"/>
      <c r="K198" s="12"/>
    </row>
    <row r="199" spans="3:11" x14ac:dyDescent="0.25">
      <c r="C199" s="11"/>
      <c r="D199" s="12"/>
      <c r="E199" s="12"/>
      <c r="F199" s="12"/>
      <c r="G199" s="12"/>
      <c r="H199" s="12"/>
      <c r="I199" s="12"/>
      <c r="J199" s="12"/>
      <c r="K199" s="12"/>
    </row>
    <row r="200" spans="3:11" x14ac:dyDescent="0.25">
      <c r="C200" s="11"/>
      <c r="D200" s="12"/>
      <c r="E200" s="12"/>
      <c r="F200" s="12"/>
      <c r="G200" s="12"/>
      <c r="H200" s="12"/>
      <c r="I200" s="12"/>
      <c r="J200" s="12"/>
      <c r="K200" s="12"/>
    </row>
    <row r="201" spans="3:11" x14ac:dyDescent="0.25">
      <c r="C201" s="11"/>
      <c r="D201" s="12"/>
      <c r="E201" s="12"/>
      <c r="F201" s="12"/>
      <c r="G201" s="12"/>
      <c r="H201" s="12"/>
      <c r="I201" s="12"/>
      <c r="J201" s="12"/>
      <c r="K201" s="12"/>
    </row>
    <row r="202" spans="3:11" x14ac:dyDescent="0.25">
      <c r="C202" s="11"/>
      <c r="D202" s="12"/>
      <c r="E202" s="12"/>
      <c r="F202" s="12"/>
      <c r="G202" s="12"/>
      <c r="H202" s="12"/>
      <c r="I202" s="12"/>
      <c r="J202" s="12"/>
      <c r="K202" s="12"/>
    </row>
    <row r="203" spans="3:11" x14ac:dyDescent="0.25">
      <c r="C203" s="11"/>
      <c r="D203" s="12"/>
      <c r="E203" s="12"/>
      <c r="F203" s="12"/>
      <c r="G203" s="12"/>
      <c r="H203" s="12"/>
      <c r="I203" s="12"/>
      <c r="J203" s="12"/>
      <c r="K203" s="12"/>
    </row>
    <row r="278" spans="3:11" x14ac:dyDescent="0.25">
      <c r="C278" s="11"/>
      <c r="D278" s="12"/>
      <c r="E278" s="12"/>
      <c r="F278" s="12"/>
      <c r="G278" s="12"/>
      <c r="H278" s="12"/>
      <c r="I278" s="12"/>
      <c r="J278" s="12"/>
      <c r="K278" s="12"/>
    </row>
    <row r="279" spans="3:11" x14ac:dyDescent="0.25">
      <c r="C279" s="11"/>
      <c r="D279" s="12"/>
      <c r="E279" s="12"/>
      <c r="F279" s="12"/>
      <c r="G279" s="12"/>
      <c r="H279" s="12"/>
      <c r="I279" s="12"/>
      <c r="J279" s="12"/>
      <c r="K279" s="12"/>
    </row>
    <row r="280" spans="3:11" x14ac:dyDescent="0.25">
      <c r="C280" s="11"/>
      <c r="D280" s="12"/>
      <c r="E280" s="12"/>
      <c r="F280" s="12"/>
      <c r="G280" s="12"/>
      <c r="H280" s="12"/>
      <c r="I280" s="12"/>
      <c r="J280" s="12"/>
      <c r="K280" s="12"/>
    </row>
    <row r="281" spans="3:11" x14ac:dyDescent="0.25">
      <c r="C281" s="11"/>
      <c r="D281" s="12"/>
      <c r="E281" s="12"/>
      <c r="F281" s="12"/>
      <c r="G281" s="12"/>
      <c r="H281" s="12"/>
      <c r="I281" s="12"/>
      <c r="J281" s="12"/>
      <c r="K281" s="12"/>
    </row>
    <row r="282" spans="3:11" x14ac:dyDescent="0.25">
      <c r="C282" s="11"/>
      <c r="D282" s="12"/>
      <c r="E282" s="12"/>
      <c r="F282" s="12"/>
      <c r="G282" s="12"/>
      <c r="H282" s="12"/>
      <c r="I282" s="12"/>
      <c r="J282" s="12"/>
      <c r="K282" s="12"/>
    </row>
    <row r="283" spans="3:11" x14ac:dyDescent="0.25">
      <c r="C283" s="11"/>
      <c r="D283" s="12"/>
      <c r="E283" s="12"/>
      <c r="F283" s="12"/>
      <c r="G283" s="12"/>
      <c r="H283" s="12"/>
      <c r="I283" s="12"/>
      <c r="J283" s="12"/>
      <c r="K283" s="12"/>
    </row>
    <row r="284" spans="3:11" x14ac:dyDescent="0.25">
      <c r="C284" s="11"/>
      <c r="D284" s="12"/>
      <c r="E284" s="12"/>
      <c r="F284" s="12"/>
      <c r="G284" s="12"/>
      <c r="H284" s="12"/>
      <c r="I284" s="12"/>
      <c r="J284" s="12"/>
      <c r="K284" s="12"/>
    </row>
    <row r="285" spans="3:11" x14ac:dyDescent="0.25">
      <c r="C285" s="11"/>
      <c r="D285" s="12"/>
      <c r="E285" s="12"/>
      <c r="F285" s="12"/>
      <c r="G285" s="12"/>
      <c r="H285" s="12"/>
      <c r="I285" s="12"/>
      <c r="J285" s="12"/>
      <c r="K285" s="12"/>
    </row>
    <row r="286" spans="3:11" x14ac:dyDescent="0.25">
      <c r="C286" s="11"/>
      <c r="D286" s="12"/>
      <c r="E286" s="12"/>
      <c r="F286" s="12"/>
      <c r="G286" s="12"/>
      <c r="H286" s="12"/>
      <c r="I286" s="12"/>
      <c r="J286" s="12"/>
      <c r="K286" s="12"/>
    </row>
    <row r="287" spans="3:11" x14ac:dyDescent="0.25">
      <c r="C287" s="11"/>
      <c r="D287" s="12"/>
      <c r="E287" s="12"/>
      <c r="F287" s="12"/>
      <c r="G287" s="12"/>
      <c r="H287" s="12"/>
      <c r="I287" s="12"/>
      <c r="J287" s="12"/>
      <c r="K287" s="12"/>
    </row>
    <row r="288" spans="3:11" x14ac:dyDescent="0.25">
      <c r="C288" s="11"/>
      <c r="D288" s="12"/>
      <c r="E288" s="12"/>
      <c r="F288" s="12"/>
      <c r="G288" s="12"/>
      <c r="H288" s="12"/>
      <c r="I288" s="12"/>
      <c r="J288" s="12"/>
      <c r="K288" s="12"/>
    </row>
    <row r="289" spans="3:11" x14ac:dyDescent="0.25">
      <c r="C289" s="11"/>
      <c r="D289" s="12"/>
      <c r="E289" s="12"/>
      <c r="F289" s="12"/>
      <c r="G289" s="12"/>
      <c r="H289" s="12"/>
      <c r="I289" s="12"/>
      <c r="J289" s="12"/>
      <c r="K289" s="12"/>
    </row>
    <row r="290" spans="3:11" x14ac:dyDescent="0.25">
      <c r="C290" s="11"/>
      <c r="D290" s="12"/>
      <c r="E290" s="12"/>
      <c r="F290" s="12"/>
      <c r="G290" s="12"/>
      <c r="H290" s="12"/>
      <c r="I290" s="12"/>
      <c r="J290" s="12"/>
      <c r="K290" s="12"/>
    </row>
    <row r="291" spans="3:11" x14ac:dyDescent="0.25">
      <c r="C291" s="11"/>
      <c r="D291" s="12"/>
      <c r="E291" s="12"/>
      <c r="F291" s="12"/>
      <c r="G291" s="12"/>
      <c r="H291" s="12"/>
      <c r="I291" s="12"/>
      <c r="J291" s="12"/>
      <c r="K291" s="12"/>
    </row>
    <row r="292" spans="3:11" x14ac:dyDescent="0.25">
      <c r="C292" s="11"/>
      <c r="D292" s="12"/>
      <c r="E292" s="12"/>
      <c r="F292" s="12"/>
      <c r="G292" s="12"/>
      <c r="H292" s="12"/>
      <c r="I292" s="12"/>
      <c r="J292" s="12"/>
      <c r="K292" s="12"/>
    </row>
    <row r="293" spans="3:11" x14ac:dyDescent="0.25">
      <c r="C293" s="11"/>
      <c r="D293" s="12"/>
      <c r="E293" s="12"/>
      <c r="F293" s="12"/>
      <c r="G293" s="12"/>
      <c r="H293" s="12"/>
      <c r="I293" s="12"/>
      <c r="J293" s="12"/>
      <c r="K293" s="12"/>
    </row>
    <row r="294" spans="3:11" x14ac:dyDescent="0.25">
      <c r="C294" s="11"/>
      <c r="D294" s="12"/>
      <c r="E294" s="12"/>
      <c r="F294" s="12"/>
      <c r="G294" s="12"/>
      <c r="H294" s="12"/>
      <c r="I294" s="12"/>
      <c r="J294" s="12"/>
      <c r="K294" s="12"/>
    </row>
    <row r="295" spans="3:11" x14ac:dyDescent="0.25">
      <c r="C295" s="11"/>
      <c r="D295" s="12"/>
      <c r="E295" s="12"/>
      <c r="F295" s="12"/>
      <c r="G295" s="12"/>
      <c r="H295" s="12"/>
      <c r="I295" s="12"/>
      <c r="J295" s="12"/>
      <c r="K295" s="12"/>
    </row>
    <row r="296" spans="3:11" x14ac:dyDescent="0.25">
      <c r="C296" s="11"/>
      <c r="D296" s="12"/>
      <c r="E296" s="12"/>
      <c r="F296" s="12"/>
      <c r="G296" s="12"/>
      <c r="H296" s="12"/>
      <c r="I296" s="12"/>
      <c r="J296" s="12"/>
      <c r="K296" s="12"/>
    </row>
    <row r="297" spans="3:11" x14ac:dyDescent="0.25">
      <c r="C297" s="11"/>
      <c r="D297" s="12"/>
      <c r="E297" s="12"/>
      <c r="F297" s="12"/>
      <c r="G297" s="12"/>
      <c r="H297" s="12"/>
      <c r="I297" s="12"/>
      <c r="J297" s="12"/>
      <c r="K297" s="12"/>
    </row>
    <row r="298" spans="3:11" x14ac:dyDescent="0.25">
      <c r="C298" s="11"/>
      <c r="D298" s="12"/>
      <c r="E298" s="12"/>
      <c r="F298" s="12"/>
      <c r="G298" s="12"/>
      <c r="H298" s="12"/>
      <c r="I298" s="12"/>
      <c r="J298" s="12"/>
      <c r="K298" s="12"/>
    </row>
    <row r="299" spans="3:11" x14ac:dyDescent="0.25">
      <c r="C299" s="11"/>
      <c r="D299" s="12"/>
      <c r="E299" s="12"/>
      <c r="F299" s="12"/>
      <c r="G299" s="12"/>
      <c r="H299" s="12"/>
      <c r="I299" s="12"/>
      <c r="J299" s="12"/>
      <c r="K299" s="12"/>
    </row>
    <row r="300" spans="3:11" x14ac:dyDescent="0.25">
      <c r="C300" s="11"/>
      <c r="D300" s="12"/>
      <c r="E300" s="12"/>
      <c r="F300" s="12"/>
      <c r="G300" s="12"/>
      <c r="H300" s="12"/>
      <c r="I300" s="12"/>
      <c r="J300" s="12"/>
      <c r="K300" s="12"/>
    </row>
    <row r="301" spans="3:11" x14ac:dyDescent="0.25">
      <c r="C301" s="11"/>
      <c r="D301" s="12"/>
      <c r="E301" s="12"/>
      <c r="F301" s="12"/>
      <c r="G301" s="12"/>
      <c r="H301" s="12"/>
      <c r="I301" s="12"/>
      <c r="J301" s="12"/>
      <c r="K301" s="12"/>
    </row>
    <row r="302" spans="3:11" x14ac:dyDescent="0.25">
      <c r="C302" s="11"/>
      <c r="D302" s="12"/>
      <c r="E302" s="12"/>
      <c r="F302" s="12"/>
      <c r="G302" s="12"/>
      <c r="H302" s="12"/>
      <c r="I302" s="12"/>
      <c r="J302" s="12"/>
      <c r="K302" s="12"/>
    </row>
    <row r="303" spans="3:11" x14ac:dyDescent="0.25">
      <c r="C303" s="11"/>
      <c r="D303" s="12"/>
      <c r="E303" s="12"/>
      <c r="F303" s="12"/>
      <c r="G303" s="12"/>
      <c r="H303" s="12"/>
      <c r="I303" s="12"/>
      <c r="J303" s="12"/>
      <c r="K303" s="12"/>
    </row>
    <row r="304" spans="3:11" x14ac:dyDescent="0.25">
      <c r="C304" s="11"/>
      <c r="D304" s="12"/>
      <c r="E304" s="12"/>
      <c r="F304" s="12"/>
      <c r="G304" s="12"/>
      <c r="H304" s="12"/>
      <c r="I304" s="12"/>
      <c r="J304" s="12"/>
      <c r="K304" s="12"/>
    </row>
    <row r="305" spans="3:11" x14ac:dyDescent="0.25">
      <c r="C305" s="11"/>
      <c r="D305" s="12"/>
      <c r="E305" s="12"/>
      <c r="F305" s="12"/>
      <c r="G305" s="12"/>
      <c r="H305" s="12"/>
      <c r="I305" s="12"/>
      <c r="J305" s="12"/>
      <c r="K305" s="12"/>
    </row>
    <row r="306" spans="3:11" x14ac:dyDescent="0.25">
      <c r="C306" s="11"/>
      <c r="D306" s="12"/>
      <c r="E306" s="12"/>
      <c r="F306" s="12"/>
      <c r="G306" s="12"/>
      <c r="H306" s="12"/>
      <c r="I306" s="12"/>
      <c r="J306" s="12"/>
      <c r="K306" s="12"/>
    </row>
    <row r="307" spans="3:11" x14ac:dyDescent="0.25">
      <c r="C307" s="11"/>
      <c r="D307" s="12"/>
      <c r="E307" s="12"/>
      <c r="F307" s="12"/>
      <c r="G307" s="12"/>
      <c r="H307" s="12"/>
      <c r="I307" s="12"/>
      <c r="J307" s="12"/>
      <c r="K307" s="12"/>
    </row>
    <row r="308" spans="3:11" x14ac:dyDescent="0.25">
      <c r="C308" s="11"/>
      <c r="D308" s="12"/>
      <c r="E308" s="12"/>
      <c r="F308" s="12"/>
      <c r="G308" s="12"/>
      <c r="H308" s="12"/>
      <c r="I308" s="12"/>
      <c r="J308" s="12"/>
      <c r="K308" s="12"/>
    </row>
    <row r="309" spans="3:11" x14ac:dyDescent="0.25">
      <c r="C309" s="11"/>
      <c r="D309" s="12"/>
      <c r="E309" s="12"/>
      <c r="F309" s="12"/>
      <c r="G309" s="12"/>
      <c r="H309" s="12"/>
      <c r="I309" s="12"/>
      <c r="J309" s="12"/>
      <c r="K309" s="12"/>
    </row>
    <row r="310" spans="3:11" x14ac:dyDescent="0.25">
      <c r="C310" s="11"/>
      <c r="D310" s="12"/>
      <c r="E310" s="12"/>
      <c r="F310" s="12"/>
      <c r="G310" s="12"/>
      <c r="H310" s="12"/>
      <c r="I310" s="12"/>
      <c r="J310" s="12"/>
      <c r="K310" s="12"/>
    </row>
    <row r="311" spans="3:11" x14ac:dyDescent="0.25">
      <c r="C311" s="11"/>
      <c r="D311" s="12"/>
      <c r="E311" s="12"/>
      <c r="F311" s="12"/>
      <c r="G311" s="12"/>
      <c r="H311" s="12"/>
      <c r="I311" s="12"/>
      <c r="J311" s="12"/>
      <c r="K311" s="12"/>
    </row>
    <row r="312" spans="3:11" x14ac:dyDescent="0.25">
      <c r="C312" s="11"/>
      <c r="D312" s="12"/>
      <c r="E312" s="12"/>
      <c r="F312" s="12"/>
      <c r="G312" s="12"/>
      <c r="H312" s="12"/>
      <c r="I312" s="12"/>
      <c r="J312" s="12"/>
      <c r="K312" s="12"/>
    </row>
    <row r="313" spans="3:11" x14ac:dyDescent="0.25">
      <c r="C313" s="11"/>
      <c r="D313" s="12"/>
      <c r="E313" s="12"/>
      <c r="F313" s="12"/>
      <c r="G313" s="12"/>
      <c r="H313" s="12"/>
      <c r="I313" s="12"/>
      <c r="J313" s="12"/>
      <c r="K313" s="12"/>
    </row>
    <row r="314" spans="3:11" x14ac:dyDescent="0.25">
      <c r="C314" s="11"/>
      <c r="D314" s="12"/>
      <c r="E314" s="12"/>
      <c r="F314" s="12"/>
      <c r="G314" s="12"/>
      <c r="H314" s="12"/>
      <c r="I314" s="12"/>
      <c r="J314" s="12"/>
      <c r="K314" s="12"/>
    </row>
    <row r="315" spans="3:11" x14ac:dyDescent="0.25">
      <c r="C315" s="13"/>
      <c r="D315" s="13"/>
      <c r="E315" s="13"/>
      <c r="F315" s="13"/>
      <c r="G315" s="13"/>
      <c r="H315" s="13"/>
      <c r="I315" s="13"/>
      <c r="J315" s="13"/>
      <c r="K315" s="13"/>
    </row>
    <row r="316" spans="3:11" x14ac:dyDescent="0.25">
      <c r="C316" s="13"/>
      <c r="D316" s="13"/>
      <c r="E316" s="13"/>
      <c r="F316" s="13"/>
      <c r="G316" s="13"/>
      <c r="H316" s="13"/>
      <c r="I316" s="13"/>
      <c r="J316" s="13"/>
      <c r="K316" s="13"/>
    </row>
    <row r="317" spans="3:11" x14ac:dyDescent="0.25">
      <c r="C317" s="13"/>
      <c r="D317" s="13"/>
      <c r="E317" s="13"/>
      <c r="F317" s="13"/>
      <c r="G317" s="13"/>
      <c r="H317" s="13"/>
      <c r="I317" s="13"/>
      <c r="J317" s="13"/>
      <c r="K317" s="13"/>
    </row>
    <row r="318" spans="3:11" x14ac:dyDescent="0.25">
      <c r="C318" s="13"/>
      <c r="D318" s="13"/>
      <c r="E318" s="13"/>
      <c r="F318" s="13"/>
      <c r="G318" s="13"/>
      <c r="H318" s="13"/>
      <c r="I318" s="13"/>
      <c r="J318" s="13"/>
      <c r="K318" s="13"/>
    </row>
    <row r="319" spans="3:11" x14ac:dyDescent="0.25">
      <c r="C319" s="13"/>
      <c r="D319" s="13"/>
      <c r="E319" s="13"/>
      <c r="F319" s="13"/>
      <c r="G319" s="13"/>
      <c r="H319" s="13"/>
      <c r="I319" s="13"/>
      <c r="J319" s="13"/>
      <c r="K319" s="13"/>
    </row>
    <row r="320" spans="3:11" x14ac:dyDescent="0.25">
      <c r="C320" s="13"/>
      <c r="D320" s="13"/>
      <c r="E320" s="13"/>
      <c r="F320" s="13"/>
      <c r="G320" s="13"/>
      <c r="H320" s="13"/>
      <c r="I320" s="13"/>
      <c r="J320" s="13"/>
      <c r="K320" s="13"/>
    </row>
    <row r="321" spans="3:11" x14ac:dyDescent="0.25">
      <c r="C321" s="13"/>
      <c r="D321" s="13"/>
      <c r="E321" s="13"/>
      <c r="F321" s="13"/>
      <c r="G321" s="13"/>
      <c r="H321" s="13"/>
      <c r="I321" s="13"/>
      <c r="J321" s="13"/>
      <c r="K321" s="13"/>
    </row>
    <row r="322" spans="3:11" x14ac:dyDescent="0.25">
      <c r="C322" s="13"/>
      <c r="D322" s="13"/>
      <c r="E322" s="13"/>
      <c r="F322" s="13"/>
      <c r="G322" s="13"/>
      <c r="H322" s="13"/>
      <c r="I322" s="13"/>
      <c r="J322" s="13"/>
      <c r="K322" s="13"/>
    </row>
    <row r="323" spans="3:11" x14ac:dyDescent="0.25">
      <c r="C323" s="13"/>
      <c r="D323" s="13"/>
      <c r="E323" s="13"/>
      <c r="F323" s="13"/>
      <c r="G323" s="13"/>
      <c r="H323" s="13"/>
      <c r="I323" s="13"/>
      <c r="J323" s="13"/>
      <c r="K323" s="13"/>
    </row>
    <row r="324" spans="3:11" x14ac:dyDescent="0.25">
      <c r="C324" s="13"/>
      <c r="D324" s="13"/>
      <c r="E324" s="13"/>
      <c r="F324" s="13"/>
      <c r="G324" s="13"/>
      <c r="H324" s="13"/>
      <c r="I324" s="13"/>
      <c r="J324" s="13"/>
      <c r="K324" s="13"/>
    </row>
    <row r="325" spans="3:11" x14ac:dyDescent="0.25">
      <c r="C325" s="13"/>
      <c r="D325" s="13"/>
      <c r="E325" s="13"/>
      <c r="F325" s="13"/>
      <c r="G325" s="13"/>
      <c r="H325" s="13"/>
      <c r="I325" s="13"/>
      <c r="J325" s="13"/>
      <c r="K325" s="13"/>
    </row>
    <row r="326" spans="3:11" x14ac:dyDescent="0.25">
      <c r="C326" s="13"/>
      <c r="D326" s="13"/>
      <c r="E326" s="13"/>
      <c r="F326" s="13"/>
      <c r="G326" s="13"/>
      <c r="H326" s="13"/>
      <c r="I326" s="13"/>
      <c r="J326" s="13"/>
      <c r="K326" s="13"/>
    </row>
    <row r="327" spans="3:11" x14ac:dyDescent="0.25">
      <c r="C327" s="13"/>
      <c r="D327" s="13"/>
      <c r="E327" s="13"/>
      <c r="F327" s="13"/>
      <c r="G327" s="13"/>
      <c r="H327" s="13"/>
      <c r="I327" s="13"/>
      <c r="J327" s="13"/>
      <c r="K327" s="13"/>
    </row>
    <row r="328" spans="3:11" x14ac:dyDescent="0.25">
      <c r="C328" s="13"/>
      <c r="D328" s="13"/>
      <c r="E328" s="13"/>
      <c r="F328" s="13"/>
      <c r="G328" s="13"/>
      <c r="H328" s="13"/>
      <c r="I328" s="13"/>
      <c r="J328" s="13"/>
      <c r="K328" s="13"/>
    </row>
    <row r="329" spans="3:11" x14ac:dyDescent="0.25">
      <c r="C329" s="13"/>
      <c r="D329" s="13"/>
      <c r="E329" s="13"/>
      <c r="F329" s="13"/>
      <c r="G329" s="13"/>
      <c r="H329" s="13"/>
      <c r="I329" s="13"/>
      <c r="J329" s="13"/>
      <c r="K329" s="13"/>
    </row>
    <row r="330" spans="3:11" x14ac:dyDescent="0.25">
      <c r="C330" s="13"/>
      <c r="D330" s="13"/>
      <c r="E330" s="13"/>
      <c r="F330" s="13"/>
      <c r="G330" s="13"/>
      <c r="H330" s="13"/>
      <c r="I330" s="13"/>
      <c r="J330" s="13"/>
      <c r="K330" s="13"/>
    </row>
    <row r="331" spans="3:11" x14ac:dyDescent="0.25">
      <c r="C331" s="13"/>
      <c r="D331" s="13"/>
      <c r="E331" s="13"/>
      <c r="F331" s="13"/>
      <c r="G331" s="13"/>
      <c r="H331" s="13"/>
      <c r="I331" s="13"/>
      <c r="J331" s="13"/>
      <c r="K331" s="13"/>
    </row>
    <row r="332" spans="3:11" x14ac:dyDescent="0.25">
      <c r="C332" s="13"/>
      <c r="D332" s="13"/>
      <c r="E332" s="13"/>
      <c r="F332" s="13"/>
      <c r="G332" s="13"/>
      <c r="H332" s="13"/>
      <c r="I332" s="13"/>
      <c r="J332" s="13"/>
      <c r="K332" s="13"/>
    </row>
    <row r="333" spans="3:11" x14ac:dyDescent="0.25">
      <c r="C333" s="13"/>
      <c r="D333" s="13"/>
      <c r="E333" s="13"/>
      <c r="F333" s="13"/>
      <c r="G333" s="13"/>
      <c r="H333" s="13"/>
      <c r="I333" s="13"/>
      <c r="J333" s="13"/>
      <c r="K333" s="13"/>
    </row>
    <row r="334" spans="3:11" x14ac:dyDescent="0.25">
      <c r="C334" s="13"/>
      <c r="D334" s="13"/>
      <c r="E334" s="13"/>
      <c r="F334" s="13"/>
      <c r="G334" s="13"/>
      <c r="H334" s="13"/>
      <c r="I334" s="13"/>
      <c r="J334" s="13"/>
      <c r="K334" s="13"/>
    </row>
    <row r="335" spans="3:11" x14ac:dyDescent="0.25">
      <c r="C335" s="13"/>
      <c r="D335" s="13"/>
      <c r="E335" s="13"/>
      <c r="F335" s="13"/>
      <c r="G335" s="13"/>
      <c r="H335" s="13"/>
      <c r="I335" s="13"/>
      <c r="J335" s="13"/>
      <c r="K335" s="13"/>
    </row>
    <row r="336" spans="3:11" x14ac:dyDescent="0.25">
      <c r="C336" s="13"/>
      <c r="D336" s="13"/>
      <c r="E336" s="13"/>
      <c r="F336" s="13"/>
      <c r="G336" s="13"/>
      <c r="H336" s="13"/>
      <c r="I336" s="13"/>
      <c r="J336" s="13"/>
      <c r="K336" s="13"/>
    </row>
    <row r="337" spans="3:11" x14ac:dyDescent="0.25">
      <c r="C337" s="13"/>
      <c r="D337" s="13"/>
      <c r="E337" s="13"/>
      <c r="F337" s="13"/>
      <c r="G337" s="13"/>
      <c r="H337" s="13"/>
      <c r="I337" s="13"/>
      <c r="J337" s="13"/>
      <c r="K337" s="13"/>
    </row>
    <row r="338" spans="3:11" x14ac:dyDescent="0.25">
      <c r="C338" s="13"/>
      <c r="D338" s="13"/>
      <c r="E338" s="13"/>
      <c r="F338" s="13"/>
      <c r="G338" s="13"/>
      <c r="H338" s="13"/>
      <c r="I338" s="13"/>
      <c r="J338" s="13"/>
      <c r="K338" s="13"/>
    </row>
    <row r="339" spans="3:11" x14ac:dyDescent="0.25">
      <c r="C339" s="13"/>
      <c r="D339" s="13"/>
      <c r="E339" s="13"/>
      <c r="F339" s="13"/>
      <c r="G339" s="13"/>
      <c r="H339" s="13"/>
      <c r="I339" s="13"/>
      <c r="J339" s="13"/>
      <c r="K339" s="13"/>
    </row>
    <row r="340" spans="3:11" x14ac:dyDescent="0.25">
      <c r="C340" s="13"/>
      <c r="D340" s="13"/>
      <c r="E340" s="13"/>
      <c r="F340" s="13"/>
      <c r="G340" s="13"/>
      <c r="H340" s="13"/>
      <c r="I340" s="13"/>
      <c r="J340" s="13"/>
      <c r="K340" s="13"/>
    </row>
    <row r="341" spans="3:11" x14ac:dyDescent="0.25">
      <c r="C341" s="13"/>
      <c r="D341" s="13"/>
      <c r="E341" s="13"/>
      <c r="F341" s="13"/>
      <c r="G341" s="13"/>
      <c r="H341" s="13"/>
      <c r="I341" s="13"/>
      <c r="J341" s="13"/>
      <c r="K341" s="13"/>
    </row>
    <row r="342" spans="3:11" x14ac:dyDescent="0.25">
      <c r="C342" s="13"/>
      <c r="D342" s="13"/>
      <c r="E342" s="13"/>
      <c r="F342" s="13"/>
      <c r="G342" s="13"/>
      <c r="H342" s="13"/>
      <c r="I342" s="13"/>
      <c r="J342" s="13"/>
      <c r="K342" s="13"/>
    </row>
    <row r="343" spans="3:11" x14ac:dyDescent="0.25">
      <c r="C343" s="13"/>
      <c r="D343" s="13"/>
      <c r="E343" s="13"/>
      <c r="F343" s="13"/>
      <c r="G343" s="13"/>
      <c r="H343" s="13"/>
      <c r="I343" s="13"/>
      <c r="J343" s="13"/>
      <c r="K343" s="13"/>
    </row>
    <row r="344" spans="3:11" x14ac:dyDescent="0.25">
      <c r="C344" s="13"/>
      <c r="D344" s="13"/>
      <c r="E344" s="13"/>
      <c r="F344" s="13"/>
      <c r="G344" s="13"/>
      <c r="H344" s="13"/>
      <c r="I344" s="13"/>
      <c r="J344" s="13"/>
      <c r="K344" s="13"/>
    </row>
    <row r="345" spans="3:11" x14ac:dyDescent="0.25">
      <c r="C345" s="13"/>
      <c r="D345" s="13"/>
      <c r="E345" s="13"/>
      <c r="F345" s="13"/>
      <c r="G345" s="13"/>
      <c r="H345" s="13"/>
      <c r="I345" s="13"/>
      <c r="J345" s="13"/>
      <c r="K345" s="13"/>
    </row>
    <row r="346" spans="3:11" x14ac:dyDescent="0.25">
      <c r="C346" s="13"/>
      <c r="D346" s="13"/>
      <c r="E346" s="13"/>
      <c r="F346" s="13"/>
      <c r="G346" s="13"/>
      <c r="H346" s="13"/>
      <c r="I346" s="13"/>
      <c r="J346" s="13"/>
      <c r="K346" s="13"/>
    </row>
    <row r="347" spans="3:11" x14ac:dyDescent="0.25">
      <c r="C347" s="13"/>
      <c r="D347" s="13"/>
      <c r="E347" s="13"/>
      <c r="F347" s="13"/>
      <c r="G347" s="13"/>
      <c r="H347" s="13"/>
      <c r="I347" s="13"/>
      <c r="J347" s="13"/>
      <c r="K347" s="13"/>
    </row>
    <row r="348" spans="3:11" x14ac:dyDescent="0.25">
      <c r="C348" s="13"/>
      <c r="D348" s="13"/>
      <c r="E348" s="13"/>
      <c r="F348" s="13"/>
      <c r="G348" s="13"/>
      <c r="H348" s="13"/>
      <c r="I348" s="13"/>
      <c r="J348" s="13"/>
      <c r="K348" s="13"/>
    </row>
    <row r="349" spans="3:11" x14ac:dyDescent="0.25">
      <c r="C349" s="13"/>
      <c r="D349" s="13"/>
      <c r="E349" s="13"/>
      <c r="F349" s="13"/>
      <c r="G349" s="13"/>
      <c r="H349" s="13"/>
      <c r="I349" s="13"/>
      <c r="J349" s="13"/>
      <c r="K349" s="13"/>
    </row>
    <row r="350" spans="3:11" x14ac:dyDescent="0.25">
      <c r="C350" s="13"/>
      <c r="D350" s="13"/>
      <c r="E350" s="13"/>
      <c r="F350" s="13"/>
      <c r="G350" s="13"/>
      <c r="H350" s="13"/>
      <c r="I350" s="13"/>
      <c r="J350" s="13"/>
      <c r="K350" s="13"/>
    </row>
    <row r="351" spans="3:11" x14ac:dyDescent="0.25">
      <c r="C351" s="13"/>
      <c r="D351" s="13"/>
      <c r="E351" s="13"/>
      <c r="F351" s="13"/>
      <c r="G351" s="13"/>
      <c r="H351" s="13"/>
      <c r="I351" s="13"/>
      <c r="J351" s="13"/>
      <c r="K351" s="13"/>
    </row>
    <row r="352" spans="3:11" x14ac:dyDescent="0.25">
      <c r="C352" s="13"/>
      <c r="D352" s="13"/>
      <c r="E352" s="13"/>
      <c r="F352" s="13"/>
      <c r="G352" s="13"/>
      <c r="H352" s="13"/>
      <c r="I352" s="13"/>
      <c r="J352" s="13"/>
      <c r="K352" s="13"/>
    </row>
    <row r="353" spans="3:11" x14ac:dyDescent="0.25">
      <c r="C353" s="13"/>
      <c r="D353" s="13"/>
      <c r="E353" s="13"/>
      <c r="F353" s="13"/>
      <c r="G353" s="13"/>
      <c r="H353" s="13"/>
      <c r="I353" s="13"/>
      <c r="J353" s="13"/>
      <c r="K353" s="13"/>
    </row>
    <row r="354" spans="3:11" x14ac:dyDescent="0.25">
      <c r="C354" s="13"/>
      <c r="D354" s="13"/>
      <c r="E354" s="13"/>
      <c r="F354" s="13"/>
      <c r="G354" s="13"/>
      <c r="H354" s="13"/>
      <c r="I354" s="13"/>
      <c r="J354" s="13"/>
      <c r="K354" s="13"/>
    </row>
    <row r="355" spans="3:11" x14ac:dyDescent="0.25">
      <c r="C355" s="13"/>
      <c r="D355" s="13"/>
      <c r="E355" s="13"/>
      <c r="F355" s="13"/>
      <c r="G355" s="13"/>
      <c r="H355" s="13"/>
      <c r="I355" s="13"/>
      <c r="J355" s="13"/>
      <c r="K355" s="13"/>
    </row>
    <row r="356" spans="3:11" x14ac:dyDescent="0.25">
      <c r="C356" s="13"/>
      <c r="D356" s="13"/>
      <c r="E356" s="13"/>
      <c r="F356" s="13"/>
      <c r="G356" s="13"/>
      <c r="H356" s="13"/>
      <c r="I356" s="13"/>
      <c r="J356" s="13"/>
      <c r="K356" s="13"/>
    </row>
    <row r="357" spans="3:11" x14ac:dyDescent="0.25">
      <c r="C357" s="13"/>
      <c r="D357" s="13"/>
      <c r="E357" s="13"/>
      <c r="F357" s="13"/>
      <c r="G357" s="13"/>
      <c r="H357" s="13"/>
      <c r="I357" s="13"/>
      <c r="J357" s="13"/>
      <c r="K357" s="13"/>
    </row>
    <row r="358" spans="3:11" x14ac:dyDescent="0.25">
      <c r="C358" s="13"/>
      <c r="D358" s="13"/>
      <c r="E358" s="13"/>
      <c r="F358" s="13"/>
      <c r="G358" s="13"/>
      <c r="H358" s="13"/>
      <c r="I358" s="13"/>
      <c r="J358" s="13"/>
      <c r="K358" s="13"/>
    </row>
    <row r="359" spans="3:11" x14ac:dyDescent="0.25">
      <c r="C359" s="13"/>
      <c r="D359" s="13"/>
      <c r="E359" s="13"/>
      <c r="F359" s="13"/>
      <c r="G359" s="13"/>
      <c r="H359" s="13"/>
      <c r="I359" s="13"/>
      <c r="J359" s="13"/>
      <c r="K359" s="13"/>
    </row>
    <row r="360" spans="3:11" x14ac:dyDescent="0.25">
      <c r="C360" s="13"/>
      <c r="D360" s="13"/>
      <c r="E360" s="13"/>
      <c r="F360" s="13"/>
      <c r="G360" s="13"/>
      <c r="H360" s="13"/>
      <c r="I360" s="13"/>
      <c r="J360" s="13"/>
      <c r="K360" s="13"/>
    </row>
    <row r="361" spans="3:11" x14ac:dyDescent="0.25">
      <c r="C361" s="13"/>
      <c r="D361" s="13"/>
      <c r="E361" s="13"/>
      <c r="F361" s="13"/>
      <c r="G361" s="13"/>
      <c r="H361" s="13"/>
      <c r="I361" s="13"/>
      <c r="J361" s="13"/>
      <c r="K361" s="13"/>
    </row>
    <row r="362" spans="3:11" x14ac:dyDescent="0.25">
      <c r="C362" s="13"/>
      <c r="D362" s="13"/>
      <c r="E362" s="13"/>
      <c r="F362" s="13"/>
      <c r="G362" s="13"/>
      <c r="H362" s="13"/>
      <c r="I362" s="13"/>
      <c r="J362" s="13"/>
      <c r="K362" s="13"/>
    </row>
    <row r="363" spans="3:11" x14ac:dyDescent="0.25">
      <c r="C363" s="13"/>
      <c r="D363" s="13"/>
      <c r="E363" s="13"/>
      <c r="F363" s="13"/>
      <c r="G363" s="13"/>
      <c r="H363" s="13"/>
      <c r="I363" s="13"/>
      <c r="J363" s="13"/>
      <c r="K363" s="13"/>
    </row>
    <row r="364" spans="3:11" x14ac:dyDescent="0.25">
      <c r="C364" s="13"/>
      <c r="D364" s="13"/>
      <c r="E364" s="13"/>
      <c r="F364" s="13"/>
      <c r="G364" s="13"/>
      <c r="H364" s="13"/>
      <c r="I364" s="13"/>
      <c r="J364" s="13"/>
      <c r="K364" s="13"/>
    </row>
    <row r="365" spans="3:11" x14ac:dyDescent="0.25">
      <c r="C365" s="13"/>
      <c r="D365" s="13"/>
      <c r="E365" s="13"/>
      <c r="F365" s="13"/>
      <c r="G365" s="13"/>
      <c r="H365" s="13"/>
      <c r="I365" s="13"/>
      <c r="J365" s="13"/>
      <c r="K365" s="13"/>
    </row>
    <row r="366" spans="3:11" x14ac:dyDescent="0.25">
      <c r="C366" s="13"/>
      <c r="D366" s="13"/>
      <c r="E366" s="13"/>
      <c r="F366" s="13"/>
      <c r="G366" s="13"/>
      <c r="H366" s="13"/>
      <c r="I366" s="13"/>
      <c r="J366" s="13"/>
      <c r="K366" s="13"/>
    </row>
    <row r="367" spans="3:11" x14ac:dyDescent="0.25">
      <c r="C367" s="13"/>
      <c r="D367" s="13"/>
      <c r="E367" s="13"/>
      <c r="F367" s="13"/>
      <c r="G367" s="13"/>
      <c r="H367" s="13"/>
      <c r="I367" s="13"/>
      <c r="J367" s="13"/>
      <c r="K367" s="13"/>
    </row>
    <row r="368" spans="3:11" x14ac:dyDescent="0.25">
      <c r="C368" s="13"/>
      <c r="D368" s="13"/>
      <c r="E368" s="13"/>
      <c r="F368" s="13"/>
      <c r="G368" s="13"/>
      <c r="H368" s="13"/>
      <c r="I368" s="13"/>
      <c r="J368" s="13"/>
      <c r="K368" s="13"/>
    </row>
    <row r="369" spans="3:11" x14ac:dyDescent="0.25">
      <c r="C369" s="13"/>
      <c r="D369" s="13"/>
      <c r="E369" s="13"/>
      <c r="F369" s="13"/>
      <c r="G369" s="13"/>
      <c r="H369" s="13"/>
      <c r="I369" s="13"/>
      <c r="J369" s="13"/>
      <c r="K369" s="13"/>
    </row>
    <row r="370" spans="3:11" x14ac:dyDescent="0.25">
      <c r="C370" s="13"/>
      <c r="D370" s="13"/>
      <c r="E370" s="13"/>
      <c r="F370" s="13"/>
      <c r="G370" s="13"/>
      <c r="H370" s="13"/>
      <c r="I370" s="13"/>
      <c r="J370" s="13"/>
      <c r="K370" s="13"/>
    </row>
    <row r="371" spans="3:11" x14ac:dyDescent="0.25">
      <c r="C371" s="13"/>
      <c r="D371" s="13"/>
      <c r="E371" s="13"/>
      <c r="F371" s="13"/>
      <c r="G371" s="13"/>
      <c r="H371" s="13"/>
      <c r="I371" s="13"/>
      <c r="J371" s="13"/>
      <c r="K371" s="13"/>
    </row>
    <row r="372" spans="3:11" x14ac:dyDescent="0.25">
      <c r="C372" s="13"/>
      <c r="D372" s="13"/>
      <c r="E372" s="13"/>
      <c r="F372" s="13"/>
      <c r="G372" s="13"/>
      <c r="H372" s="13"/>
      <c r="I372" s="13"/>
      <c r="J372" s="13"/>
      <c r="K372" s="13"/>
    </row>
    <row r="373" spans="3:11" x14ac:dyDescent="0.25">
      <c r="C373" s="13"/>
      <c r="D373" s="13"/>
      <c r="E373" s="13"/>
      <c r="F373" s="13"/>
      <c r="G373" s="13"/>
      <c r="H373" s="13"/>
      <c r="I373" s="13"/>
      <c r="J373" s="13"/>
      <c r="K373" s="13"/>
    </row>
    <row r="374" spans="3:11" x14ac:dyDescent="0.25">
      <c r="C374" s="13"/>
      <c r="D374" s="13"/>
      <c r="E374" s="13"/>
      <c r="F374" s="13"/>
      <c r="G374" s="13"/>
      <c r="H374" s="13"/>
      <c r="I374" s="13"/>
      <c r="J374" s="13"/>
      <c r="K374" s="13"/>
    </row>
    <row r="375" spans="3:11" x14ac:dyDescent="0.25">
      <c r="C375" s="13"/>
      <c r="D375" s="13"/>
      <c r="E375" s="13"/>
      <c r="F375" s="13"/>
      <c r="G375" s="13"/>
      <c r="H375" s="13"/>
      <c r="I375" s="13"/>
      <c r="J375" s="13"/>
      <c r="K375" s="13"/>
    </row>
    <row r="376" spans="3:11" x14ac:dyDescent="0.25">
      <c r="C376" s="13"/>
      <c r="D376" s="13"/>
      <c r="E376" s="13"/>
      <c r="F376" s="13"/>
      <c r="G376" s="13"/>
      <c r="H376" s="13"/>
      <c r="I376" s="13"/>
      <c r="J376" s="13"/>
      <c r="K376" s="13"/>
    </row>
    <row r="377" spans="3:11" x14ac:dyDescent="0.25">
      <c r="C377" s="13"/>
      <c r="D377" s="13"/>
      <c r="E377" s="13"/>
      <c r="F377" s="13"/>
      <c r="G377" s="13"/>
      <c r="H377" s="13"/>
      <c r="I377" s="13"/>
      <c r="J377" s="13"/>
      <c r="K377" s="13"/>
    </row>
    <row r="378" spans="3:11" x14ac:dyDescent="0.25">
      <c r="C378" s="13"/>
      <c r="D378" s="13"/>
      <c r="E378" s="13"/>
      <c r="F378" s="13"/>
      <c r="G378" s="13"/>
      <c r="H378" s="13"/>
      <c r="I378" s="13"/>
      <c r="J378" s="13"/>
      <c r="K378" s="13"/>
    </row>
    <row r="379" spans="3:11" x14ac:dyDescent="0.25">
      <c r="C379" s="13"/>
      <c r="D379" s="13"/>
      <c r="E379" s="13"/>
      <c r="F379" s="13"/>
      <c r="G379" s="13"/>
      <c r="H379" s="13"/>
      <c r="I379" s="13"/>
      <c r="J379" s="13"/>
      <c r="K379" s="13"/>
    </row>
    <row r="380" spans="3:11" x14ac:dyDescent="0.25">
      <c r="C380" s="13"/>
      <c r="D380" s="13"/>
      <c r="E380" s="13"/>
      <c r="F380" s="13"/>
      <c r="G380" s="13"/>
      <c r="H380" s="13"/>
      <c r="I380" s="13"/>
      <c r="J380" s="13"/>
      <c r="K380" s="13"/>
    </row>
    <row r="381" spans="3:11" x14ac:dyDescent="0.25">
      <c r="C381" s="13"/>
      <c r="D381" s="13"/>
      <c r="E381" s="13"/>
      <c r="F381" s="13"/>
      <c r="G381" s="13"/>
      <c r="H381" s="13"/>
      <c r="I381" s="13"/>
      <c r="J381" s="13"/>
      <c r="K381" s="13"/>
    </row>
    <row r="382" spans="3:11" x14ac:dyDescent="0.25">
      <c r="C382" s="13"/>
      <c r="D382" s="13"/>
      <c r="E382" s="13"/>
      <c r="F382" s="13"/>
      <c r="G382" s="13"/>
      <c r="H382" s="13"/>
      <c r="I382" s="13"/>
      <c r="J382" s="13"/>
      <c r="K382" s="13"/>
    </row>
    <row r="383" spans="3:11" x14ac:dyDescent="0.25">
      <c r="C383" s="13"/>
      <c r="D383" s="13"/>
      <c r="E383" s="13"/>
      <c r="F383" s="13"/>
      <c r="G383" s="13"/>
      <c r="H383" s="13"/>
      <c r="I383" s="13"/>
      <c r="J383" s="13"/>
      <c r="K383" s="13"/>
    </row>
    <row r="384" spans="3:11" x14ac:dyDescent="0.25">
      <c r="C384" s="13"/>
      <c r="D384" s="13"/>
      <c r="E384" s="13"/>
      <c r="F384" s="13"/>
      <c r="G384" s="13"/>
      <c r="H384" s="13"/>
      <c r="I384" s="13"/>
      <c r="J384" s="13"/>
      <c r="K384" s="13"/>
    </row>
    <row r="385" spans="3:11" x14ac:dyDescent="0.25">
      <c r="C385" s="13"/>
      <c r="D385" s="13"/>
      <c r="E385" s="13"/>
      <c r="F385" s="13"/>
      <c r="G385" s="13"/>
      <c r="H385" s="13"/>
      <c r="I385" s="13"/>
      <c r="J385" s="13"/>
      <c r="K385" s="13"/>
    </row>
    <row r="386" spans="3:11" x14ac:dyDescent="0.25">
      <c r="C386" s="13"/>
      <c r="D386" s="13"/>
      <c r="E386" s="13"/>
      <c r="F386" s="13"/>
      <c r="G386" s="13"/>
      <c r="H386" s="13"/>
      <c r="I386" s="13"/>
      <c r="J386" s="13"/>
      <c r="K386" s="13"/>
    </row>
    <row r="387" spans="3:11" x14ac:dyDescent="0.25">
      <c r="C387" s="13"/>
      <c r="D387" s="13"/>
      <c r="E387" s="13"/>
      <c r="F387" s="13"/>
      <c r="G387" s="13"/>
      <c r="H387" s="13"/>
      <c r="I387" s="13"/>
      <c r="J387" s="13"/>
      <c r="K387" s="13"/>
    </row>
    <row r="388" spans="3:11" x14ac:dyDescent="0.25">
      <c r="C388" s="13"/>
      <c r="D388" s="13"/>
      <c r="E388" s="13"/>
      <c r="F388" s="13"/>
      <c r="G388" s="13"/>
      <c r="H388" s="13"/>
      <c r="I388" s="13"/>
      <c r="J388" s="13"/>
      <c r="K388" s="13"/>
    </row>
    <row r="389" spans="3:11" x14ac:dyDescent="0.25">
      <c r="C389" s="13"/>
      <c r="D389" s="13"/>
      <c r="E389" s="13"/>
      <c r="F389" s="13"/>
      <c r="G389" s="13"/>
      <c r="H389" s="13"/>
      <c r="I389" s="13"/>
      <c r="J389" s="13"/>
      <c r="K389" s="13"/>
    </row>
    <row r="390" spans="3:11" x14ac:dyDescent="0.25">
      <c r="C390" s="13"/>
      <c r="D390" s="13"/>
      <c r="E390" s="13"/>
      <c r="F390" s="13"/>
      <c r="G390" s="13"/>
      <c r="H390" s="13"/>
      <c r="I390" s="13"/>
      <c r="J390" s="13"/>
      <c r="K390" s="13"/>
    </row>
    <row r="391" spans="3:11" x14ac:dyDescent="0.25">
      <c r="C391" s="13"/>
      <c r="D391" s="13"/>
      <c r="E391" s="13"/>
      <c r="F391" s="13"/>
      <c r="G391" s="13"/>
      <c r="H391" s="13"/>
      <c r="I391" s="13"/>
      <c r="J391" s="13"/>
      <c r="K391" s="13"/>
    </row>
    <row r="392" spans="3:11" x14ac:dyDescent="0.25">
      <c r="C392" s="13"/>
      <c r="D392" s="13"/>
      <c r="E392" s="13"/>
      <c r="F392" s="13"/>
      <c r="G392" s="13"/>
      <c r="H392" s="13"/>
      <c r="I392" s="13"/>
      <c r="J392" s="13"/>
      <c r="K392" s="13"/>
    </row>
    <row r="393" spans="3:11" x14ac:dyDescent="0.25">
      <c r="C393" s="13"/>
      <c r="D393" s="13"/>
      <c r="E393" s="13"/>
      <c r="F393" s="13"/>
      <c r="G393" s="13"/>
      <c r="H393" s="13"/>
      <c r="I393" s="13"/>
      <c r="J393" s="13"/>
      <c r="K393" s="13"/>
    </row>
    <row r="394" spans="3:11" x14ac:dyDescent="0.25">
      <c r="C394" s="13"/>
      <c r="D394" s="13"/>
      <c r="E394" s="13"/>
      <c r="F394" s="13"/>
      <c r="G394" s="13"/>
      <c r="H394" s="13"/>
      <c r="I394" s="13"/>
      <c r="J394" s="13"/>
      <c r="K394" s="13"/>
    </row>
    <row r="395" spans="3:11" x14ac:dyDescent="0.25">
      <c r="C395" s="13"/>
      <c r="D395" s="13"/>
      <c r="E395" s="13"/>
      <c r="F395" s="13"/>
      <c r="G395" s="13"/>
      <c r="H395" s="13"/>
      <c r="I395" s="13"/>
      <c r="J395" s="13"/>
      <c r="K395" s="13"/>
    </row>
    <row r="396" spans="3:11" x14ac:dyDescent="0.25">
      <c r="C396" s="13"/>
      <c r="D396" s="13"/>
      <c r="E396" s="13"/>
      <c r="F396" s="13"/>
      <c r="G396" s="13"/>
      <c r="H396" s="13"/>
      <c r="I396" s="13"/>
      <c r="J396" s="13"/>
      <c r="K396" s="13"/>
    </row>
    <row r="397" spans="3:11" x14ac:dyDescent="0.25">
      <c r="C397" s="13"/>
      <c r="D397" s="13"/>
      <c r="E397" s="13"/>
      <c r="F397" s="13"/>
      <c r="G397" s="13"/>
      <c r="H397" s="13"/>
      <c r="I397" s="13"/>
      <c r="J397" s="13"/>
      <c r="K397" s="13"/>
    </row>
    <row r="398" spans="3:11" x14ac:dyDescent="0.25">
      <c r="C398" s="13"/>
      <c r="D398" s="13"/>
      <c r="E398" s="13"/>
      <c r="F398" s="13"/>
      <c r="G398" s="13"/>
      <c r="H398" s="13"/>
      <c r="I398" s="13"/>
      <c r="J398" s="13"/>
      <c r="K398" s="13"/>
    </row>
    <row r="399" spans="3:11" x14ac:dyDescent="0.25">
      <c r="C399" s="13"/>
      <c r="D399" s="13"/>
      <c r="E399" s="13"/>
      <c r="F399" s="13"/>
      <c r="G399" s="13"/>
      <c r="H399" s="13"/>
      <c r="I399" s="13"/>
      <c r="J399" s="13"/>
      <c r="K399" s="13"/>
    </row>
    <row r="400" spans="3:11" x14ac:dyDescent="0.25">
      <c r="C400" s="13"/>
      <c r="D400" s="13"/>
      <c r="E400" s="13"/>
      <c r="F400" s="13"/>
      <c r="G400" s="13"/>
      <c r="H400" s="13"/>
      <c r="I400" s="13"/>
      <c r="J400" s="13"/>
      <c r="K400" s="13"/>
    </row>
    <row r="401" spans="3:11" x14ac:dyDescent="0.25">
      <c r="C401" s="13"/>
      <c r="D401" s="13"/>
      <c r="E401" s="13"/>
      <c r="F401" s="13"/>
      <c r="G401" s="13"/>
      <c r="H401" s="13"/>
      <c r="I401" s="13"/>
      <c r="J401" s="13"/>
      <c r="K401" s="13"/>
    </row>
    <row r="402" spans="3:11" x14ac:dyDescent="0.25">
      <c r="C402" s="13"/>
      <c r="D402" s="13"/>
      <c r="E402" s="13"/>
      <c r="F402" s="13"/>
      <c r="G402" s="13"/>
      <c r="H402" s="13"/>
      <c r="I402" s="13"/>
      <c r="J402" s="13"/>
      <c r="K402" s="13"/>
    </row>
    <row r="403" spans="3:11" x14ac:dyDescent="0.25">
      <c r="C403" s="13"/>
      <c r="D403" s="13"/>
      <c r="E403" s="13"/>
      <c r="F403" s="13"/>
      <c r="G403" s="13"/>
      <c r="H403" s="13"/>
      <c r="I403" s="13"/>
      <c r="J403" s="13"/>
      <c r="K403" s="13"/>
    </row>
    <row r="404" spans="3:11" x14ac:dyDescent="0.25">
      <c r="C404" s="13"/>
      <c r="D404" s="13"/>
      <c r="E404" s="13"/>
      <c r="F404" s="13"/>
      <c r="G404" s="13"/>
      <c r="H404" s="13"/>
      <c r="I404" s="13"/>
      <c r="J404" s="13"/>
      <c r="K404" s="13"/>
    </row>
    <row r="405" spans="3:11" x14ac:dyDescent="0.25">
      <c r="C405" s="13"/>
      <c r="D405" s="13"/>
      <c r="E405" s="13"/>
      <c r="F405" s="13"/>
      <c r="G405" s="13"/>
      <c r="H405" s="13"/>
      <c r="I405" s="13"/>
      <c r="J405" s="13"/>
      <c r="K405" s="13"/>
    </row>
    <row r="406" spans="3:11" x14ac:dyDescent="0.25">
      <c r="C406" s="13"/>
      <c r="D406" s="13"/>
      <c r="E406" s="13"/>
      <c r="F406" s="13"/>
      <c r="G406" s="13"/>
      <c r="H406" s="13"/>
      <c r="I406" s="13"/>
      <c r="J406" s="13"/>
      <c r="K406" s="13"/>
    </row>
    <row r="407" spans="3:11" x14ac:dyDescent="0.25">
      <c r="C407" s="13"/>
      <c r="D407" s="13"/>
      <c r="E407" s="13"/>
      <c r="F407" s="13"/>
      <c r="G407" s="13"/>
      <c r="H407" s="13"/>
      <c r="I407" s="13"/>
      <c r="J407" s="13"/>
      <c r="K407" s="13"/>
    </row>
    <row r="408" spans="3:11" x14ac:dyDescent="0.25">
      <c r="C408" s="13"/>
      <c r="D408" s="13"/>
      <c r="E408" s="13"/>
      <c r="F408" s="13"/>
      <c r="G408" s="13"/>
      <c r="H408" s="13"/>
      <c r="I408" s="13"/>
      <c r="J408" s="13"/>
      <c r="K408" s="13"/>
    </row>
    <row r="409" spans="3:11" x14ac:dyDescent="0.25">
      <c r="C409" s="13"/>
      <c r="D409" s="13"/>
      <c r="E409" s="13"/>
      <c r="F409" s="13"/>
      <c r="G409" s="13"/>
      <c r="H409" s="13"/>
      <c r="I409" s="13"/>
      <c r="J409" s="13"/>
      <c r="K409" s="13"/>
    </row>
    <row r="410" spans="3:11" x14ac:dyDescent="0.25">
      <c r="C410" s="13"/>
      <c r="D410" s="13"/>
      <c r="E410" s="13"/>
      <c r="F410" s="13"/>
      <c r="G410" s="13"/>
      <c r="H410" s="13"/>
      <c r="I410" s="13"/>
      <c r="J410" s="13"/>
      <c r="K410" s="13"/>
    </row>
    <row r="411" spans="3:11" x14ac:dyDescent="0.25">
      <c r="C411" s="13"/>
      <c r="D411" s="13"/>
      <c r="E411" s="13"/>
      <c r="F411" s="13"/>
      <c r="G411" s="13"/>
      <c r="H411" s="13"/>
      <c r="I411" s="13"/>
      <c r="J411" s="13"/>
      <c r="K411" s="13"/>
    </row>
    <row r="412" spans="3:11" x14ac:dyDescent="0.25">
      <c r="C412" s="13"/>
      <c r="D412" s="13"/>
      <c r="E412" s="13"/>
      <c r="F412" s="13"/>
      <c r="G412" s="13"/>
      <c r="H412" s="13"/>
      <c r="I412" s="13"/>
      <c r="J412" s="13"/>
      <c r="K412" s="13"/>
    </row>
    <row r="413" spans="3:11" x14ac:dyDescent="0.25">
      <c r="C413" s="13"/>
      <c r="D413" s="13"/>
      <c r="E413" s="13"/>
      <c r="F413" s="13"/>
      <c r="G413" s="13"/>
      <c r="H413" s="13"/>
      <c r="I413" s="13"/>
      <c r="J413" s="13"/>
      <c r="K413" s="13"/>
    </row>
    <row r="414" spans="3:11" x14ac:dyDescent="0.25">
      <c r="C414" s="13"/>
      <c r="D414" s="13"/>
      <c r="E414" s="13"/>
      <c r="F414" s="13"/>
      <c r="G414" s="13"/>
      <c r="H414" s="13"/>
      <c r="I414" s="13"/>
      <c r="J414" s="13"/>
      <c r="K414" s="13"/>
    </row>
    <row r="415" spans="3:11" x14ac:dyDescent="0.25">
      <c r="C415" s="13"/>
      <c r="D415" s="13"/>
      <c r="E415" s="13"/>
      <c r="F415" s="13"/>
      <c r="G415" s="13"/>
      <c r="H415" s="13"/>
      <c r="I415" s="13"/>
      <c r="J415" s="13"/>
      <c r="K415" s="13"/>
    </row>
    <row r="416" spans="3:11" x14ac:dyDescent="0.25">
      <c r="C416" s="13"/>
      <c r="D416" s="13"/>
      <c r="E416" s="13"/>
      <c r="F416" s="13"/>
      <c r="G416" s="13"/>
      <c r="H416" s="13"/>
      <c r="I416" s="13"/>
      <c r="J416" s="13"/>
      <c r="K416" s="13"/>
    </row>
    <row r="417" spans="3:11" x14ac:dyDescent="0.25">
      <c r="C417" s="13"/>
      <c r="D417" s="13"/>
      <c r="E417" s="13"/>
      <c r="F417" s="13"/>
      <c r="G417" s="13"/>
      <c r="H417" s="13"/>
      <c r="I417" s="13"/>
      <c r="J417" s="13"/>
      <c r="K417" s="13"/>
    </row>
    <row r="418" spans="3:11" x14ac:dyDescent="0.25">
      <c r="C418" s="13"/>
      <c r="D418" s="13"/>
      <c r="E418" s="13"/>
      <c r="F418" s="13"/>
      <c r="G418" s="13"/>
      <c r="H418" s="13"/>
      <c r="I418" s="13"/>
      <c r="J418" s="13"/>
      <c r="K418" s="13"/>
    </row>
    <row r="419" spans="3:11" x14ac:dyDescent="0.25">
      <c r="C419" s="13"/>
      <c r="D419" s="13"/>
      <c r="E419" s="13"/>
      <c r="F419" s="13"/>
      <c r="G419" s="13"/>
      <c r="H419" s="13"/>
      <c r="I419" s="13"/>
      <c r="J419" s="13"/>
      <c r="K419" s="13"/>
    </row>
    <row r="420" spans="3:11" x14ac:dyDescent="0.25">
      <c r="C420" s="13"/>
      <c r="D420" s="13"/>
      <c r="E420" s="13"/>
      <c r="F420" s="13"/>
      <c r="G420" s="13"/>
      <c r="H420" s="13"/>
      <c r="I420" s="13"/>
      <c r="J420" s="13"/>
      <c r="K420" s="13"/>
    </row>
    <row r="421" spans="3:11" x14ac:dyDescent="0.25">
      <c r="C421" s="13"/>
      <c r="D421" s="13"/>
      <c r="E421" s="13"/>
      <c r="F421" s="13"/>
      <c r="G421" s="13"/>
      <c r="H421" s="13"/>
      <c r="I421" s="13"/>
      <c r="J421" s="13"/>
      <c r="K421" s="13"/>
    </row>
    <row r="422" spans="3:11" x14ac:dyDescent="0.25">
      <c r="C422" s="13"/>
      <c r="D422" s="13"/>
      <c r="E422" s="13"/>
      <c r="F422" s="13"/>
      <c r="G422" s="13"/>
      <c r="H422" s="13"/>
      <c r="I422" s="13"/>
      <c r="J422" s="13"/>
      <c r="K422" s="13"/>
    </row>
    <row r="423" spans="3:11" x14ac:dyDescent="0.25">
      <c r="C423" s="13"/>
      <c r="D423" s="13"/>
      <c r="E423" s="13"/>
      <c r="F423" s="13"/>
      <c r="G423" s="13"/>
      <c r="H423" s="13"/>
      <c r="I423" s="13"/>
      <c r="J423" s="13"/>
      <c r="K423" s="13"/>
    </row>
    <row r="424" spans="3:11" x14ac:dyDescent="0.25">
      <c r="C424" s="13"/>
      <c r="D424" s="13"/>
      <c r="E424" s="13"/>
      <c r="F424" s="13"/>
      <c r="G424" s="13"/>
      <c r="H424" s="13"/>
      <c r="I424" s="13"/>
      <c r="J424" s="13"/>
      <c r="K424" s="13"/>
    </row>
    <row r="425" spans="3:11" x14ac:dyDescent="0.25">
      <c r="C425" s="13"/>
      <c r="D425" s="13"/>
      <c r="E425" s="13"/>
      <c r="F425" s="13"/>
      <c r="G425" s="13"/>
      <c r="H425" s="13"/>
      <c r="I425" s="13"/>
      <c r="J425" s="13"/>
      <c r="K425" s="13"/>
    </row>
    <row r="426" spans="3:11" x14ac:dyDescent="0.25">
      <c r="C426"/>
      <c r="D426"/>
      <c r="E426"/>
      <c r="F426"/>
      <c r="G426"/>
      <c r="H426"/>
      <c r="I426"/>
      <c r="J426"/>
      <c r="K426"/>
    </row>
    <row r="427" spans="3:11" x14ac:dyDescent="0.25">
      <c r="C427"/>
      <c r="D427"/>
      <c r="E427"/>
      <c r="F427"/>
      <c r="G427"/>
      <c r="H427"/>
      <c r="I427"/>
      <c r="J427"/>
      <c r="K427"/>
    </row>
    <row r="428" spans="3:11" x14ac:dyDescent="0.25">
      <c r="C428"/>
      <c r="D428"/>
      <c r="E428"/>
      <c r="F428"/>
      <c r="G428"/>
      <c r="H428"/>
      <c r="I428"/>
      <c r="J428"/>
      <c r="K428"/>
    </row>
    <row r="429" spans="3:11" x14ac:dyDescent="0.25">
      <c r="C429"/>
      <c r="D429"/>
      <c r="E429"/>
      <c r="F429"/>
      <c r="G429"/>
      <c r="H429"/>
      <c r="I429"/>
      <c r="J429"/>
      <c r="K429"/>
    </row>
    <row r="430" spans="3:11" x14ac:dyDescent="0.25">
      <c r="C430"/>
      <c r="D430"/>
      <c r="E430"/>
      <c r="F430"/>
      <c r="G430"/>
      <c r="H430"/>
      <c r="I430"/>
      <c r="J430"/>
      <c r="K430"/>
    </row>
    <row r="431" spans="3:11" x14ac:dyDescent="0.25">
      <c r="C431"/>
      <c r="D431"/>
      <c r="E431"/>
      <c r="F431"/>
      <c r="G431"/>
      <c r="H431"/>
      <c r="I431"/>
      <c r="J431"/>
      <c r="K431"/>
    </row>
    <row r="432" spans="3:11" x14ac:dyDescent="0.25">
      <c r="C432"/>
      <c r="D432"/>
      <c r="E432"/>
      <c r="F432"/>
      <c r="G432"/>
      <c r="H432"/>
      <c r="I432"/>
      <c r="J432"/>
      <c r="K432"/>
    </row>
    <row r="433" spans="3:11" x14ac:dyDescent="0.25">
      <c r="C433"/>
      <c r="D433"/>
      <c r="E433"/>
      <c r="F433"/>
      <c r="G433"/>
      <c r="H433"/>
      <c r="I433"/>
      <c r="J433"/>
      <c r="K433"/>
    </row>
    <row r="434" spans="3:11" x14ac:dyDescent="0.25">
      <c r="C434"/>
      <c r="D434"/>
      <c r="E434"/>
      <c r="F434"/>
      <c r="G434"/>
      <c r="H434"/>
      <c r="I434"/>
      <c r="J434"/>
      <c r="K434"/>
    </row>
    <row r="435" spans="3:11" x14ac:dyDescent="0.25">
      <c r="C435"/>
      <c r="D435"/>
      <c r="E435"/>
      <c r="F435"/>
      <c r="G435"/>
      <c r="H435"/>
      <c r="I435"/>
      <c r="J435"/>
      <c r="K435"/>
    </row>
    <row r="436" spans="3:11" x14ac:dyDescent="0.25">
      <c r="C436"/>
      <c r="D436"/>
      <c r="E436"/>
      <c r="F436"/>
      <c r="G436"/>
      <c r="H436"/>
      <c r="I436"/>
      <c r="J436"/>
      <c r="K436"/>
    </row>
    <row r="437" spans="3:11" x14ac:dyDescent="0.25">
      <c r="C437"/>
      <c r="D437"/>
      <c r="E437"/>
      <c r="F437"/>
      <c r="G437"/>
      <c r="H437"/>
      <c r="I437"/>
      <c r="J437"/>
      <c r="K437"/>
    </row>
    <row r="438" spans="3:11" x14ac:dyDescent="0.25">
      <c r="C438"/>
      <c r="D438"/>
      <c r="E438"/>
      <c r="F438"/>
      <c r="G438"/>
      <c r="H438"/>
      <c r="I438"/>
      <c r="J438"/>
      <c r="K438"/>
    </row>
    <row r="439" spans="3:11" x14ac:dyDescent="0.25">
      <c r="C439"/>
      <c r="D439"/>
      <c r="E439"/>
      <c r="F439"/>
      <c r="G439"/>
      <c r="H439"/>
      <c r="I439"/>
      <c r="J439"/>
      <c r="K439"/>
    </row>
    <row r="440" spans="3:11" x14ac:dyDescent="0.25">
      <c r="C440"/>
      <c r="D440"/>
      <c r="E440"/>
      <c r="F440"/>
      <c r="G440"/>
      <c r="H440"/>
      <c r="I440"/>
      <c r="J440"/>
      <c r="K440"/>
    </row>
    <row r="441" spans="3:11" x14ac:dyDescent="0.25">
      <c r="C441"/>
      <c r="D441"/>
      <c r="E441"/>
      <c r="F441"/>
      <c r="G441"/>
      <c r="H441"/>
      <c r="I441"/>
      <c r="J441"/>
      <c r="K441"/>
    </row>
    <row r="442" spans="3:11" x14ac:dyDescent="0.25">
      <c r="C442"/>
      <c r="D442"/>
      <c r="E442"/>
      <c r="F442"/>
      <c r="G442"/>
      <c r="H442"/>
      <c r="I442"/>
      <c r="J442"/>
      <c r="K442"/>
    </row>
    <row r="443" spans="3:11" x14ac:dyDescent="0.25">
      <c r="C443"/>
      <c r="D443"/>
      <c r="E443"/>
      <c r="F443"/>
      <c r="G443"/>
      <c r="H443"/>
      <c r="I443"/>
      <c r="J443"/>
      <c r="K443"/>
    </row>
    <row r="444" spans="3:11" x14ac:dyDescent="0.25">
      <c r="C444"/>
      <c r="D444"/>
      <c r="E444"/>
      <c r="F444"/>
      <c r="G444"/>
      <c r="H444"/>
      <c r="I444"/>
      <c r="J444"/>
      <c r="K444"/>
    </row>
    <row r="445" spans="3:11" x14ac:dyDescent="0.25">
      <c r="C445"/>
      <c r="D445"/>
      <c r="E445"/>
      <c r="F445"/>
      <c r="G445"/>
      <c r="H445"/>
      <c r="I445"/>
      <c r="J445"/>
      <c r="K445"/>
    </row>
    <row r="446" spans="3:11" x14ac:dyDescent="0.25">
      <c r="C446"/>
      <c r="D446"/>
      <c r="E446"/>
      <c r="F446"/>
      <c r="G446"/>
      <c r="H446"/>
      <c r="I446"/>
      <c r="J446"/>
      <c r="K446"/>
    </row>
    <row r="447" spans="3:11" x14ac:dyDescent="0.25">
      <c r="C447"/>
      <c r="D447"/>
      <c r="E447"/>
      <c r="F447"/>
      <c r="G447"/>
      <c r="H447"/>
      <c r="I447"/>
      <c r="J447"/>
      <c r="K447"/>
    </row>
    <row r="448" spans="3:11" x14ac:dyDescent="0.25">
      <c r="C448"/>
      <c r="D448"/>
      <c r="E448"/>
      <c r="F448"/>
      <c r="G448"/>
      <c r="H448"/>
      <c r="I448"/>
      <c r="J448"/>
      <c r="K448"/>
    </row>
    <row r="449" spans="3:11" x14ac:dyDescent="0.25">
      <c r="C449"/>
      <c r="D449"/>
      <c r="E449"/>
      <c r="F449"/>
      <c r="G449"/>
      <c r="H449"/>
      <c r="I449"/>
      <c r="J449"/>
      <c r="K449"/>
    </row>
    <row r="450" spans="3:11" x14ac:dyDescent="0.25">
      <c r="C450"/>
      <c r="D450"/>
      <c r="E450"/>
      <c r="F450"/>
      <c r="G450"/>
      <c r="H450"/>
      <c r="I450"/>
      <c r="J450"/>
      <c r="K450"/>
    </row>
    <row r="451" spans="3:11" x14ac:dyDescent="0.25">
      <c r="C451"/>
      <c r="D451"/>
      <c r="E451"/>
      <c r="F451"/>
      <c r="G451"/>
      <c r="H451"/>
      <c r="I451"/>
      <c r="J451"/>
      <c r="K451"/>
    </row>
    <row r="452" spans="3:11" x14ac:dyDescent="0.25">
      <c r="C452"/>
      <c r="D452"/>
      <c r="E452"/>
      <c r="F452"/>
      <c r="G452"/>
      <c r="H452"/>
      <c r="I452"/>
      <c r="J452"/>
      <c r="K452"/>
    </row>
    <row r="453" spans="3:11" x14ac:dyDescent="0.25">
      <c r="C453"/>
      <c r="D453"/>
      <c r="E453"/>
      <c r="F453"/>
      <c r="G453"/>
      <c r="H453"/>
      <c r="I453"/>
      <c r="J453"/>
      <c r="K453"/>
    </row>
    <row r="454" spans="3:11" x14ac:dyDescent="0.25">
      <c r="C454"/>
      <c r="D454"/>
      <c r="E454"/>
      <c r="F454"/>
      <c r="G454"/>
      <c r="H454"/>
      <c r="I454"/>
      <c r="J454"/>
      <c r="K454"/>
    </row>
    <row r="455" spans="3:11" x14ac:dyDescent="0.25">
      <c r="C455"/>
      <c r="D455"/>
      <c r="E455"/>
      <c r="F455"/>
      <c r="G455"/>
      <c r="H455"/>
      <c r="I455"/>
      <c r="J455"/>
      <c r="K455"/>
    </row>
    <row r="456" spans="3:11" x14ac:dyDescent="0.25">
      <c r="C456"/>
      <c r="D456"/>
      <c r="E456"/>
      <c r="F456"/>
      <c r="G456"/>
      <c r="H456"/>
      <c r="I456"/>
      <c r="J456"/>
      <c r="K456"/>
    </row>
    <row r="457" spans="3:11" x14ac:dyDescent="0.25">
      <c r="C457"/>
      <c r="D457"/>
      <c r="E457"/>
      <c r="F457"/>
      <c r="G457"/>
      <c r="H457"/>
      <c r="I457"/>
      <c r="J457"/>
      <c r="K457"/>
    </row>
    <row r="458" spans="3:11" x14ac:dyDescent="0.25">
      <c r="C458"/>
      <c r="D458"/>
      <c r="E458"/>
      <c r="F458"/>
      <c r="G458"/>
      <c r="H458"/>
      <c r="I458"/>
      <c r="J458"/>
      <c r="K458"/>
    </row>
    <row r="459" spans="3:11" x14ac:dyDescent="0.25">
      <c r="C459"/>
      <c r="D459"/>
      <c r="E459"/>
      <c r="F459"/>
      <c r="G459"/>
      <c r="H459"/>
      <c r="I459"/>
      <c r="J459"/>
      <c r="K459"/>
    </row>
    <row r="460" spans="3:11" x14ac:dyDescent="0.25">
      <c r="C460"/>
      <c r="D460"/>
      <c r="E460"/>
      <c r="F460"/>
      <c r="G460"/>
      <c r="H460"/>
      <c r="I460"/>
      <c r="J460"/>
      <c r="K460"/>
    </row>
    <row r="461" spans="3:11" x14ac:dyDescent="0.25">
      <c r="C461"/>
      <c r="D461"/>
      <c r="E461"/>
      <c r="F461"/>
      <c r="G461"/>
      <c r="H461"/>
      <c r="I461"/>
      <c r="J461"/>
      <c r="K461"/>
    </row>
    <row r="463" spans="3:11" x14ac:dyDescent="0.25">
      <c r="C463"/>
      <c r="D463"/>
      <c r="E463"/>
      <c r="F463"/>
      <c r="G463"/>
      <c r="H463"/>
      <c r="I463"/>
      <c r="J463"/>
      <c r="K463"/>
    </row>
    <row r="464" spans="3:11" x14ac:dyDescent="0.25">
      <c r="C464"/>
      <c r="D464"/>
      <c r="E464"/>
      <c r="F464"/>
      <c r="G464"/>
      <c r="H464"/>
      <c r="I464"/>
      <c r="J464"/>
      <c r="K464"/>
    </row>
    <row r="465" spans="3:11" x14ac:dyDescent="0.25">
      <c r="C465"/>
      <c r="D465"/>
      <c r="E465"/>
      <c r="F465"/>
      <c r="G465"/>
      <c r="H465"/>
      <c r="I465"/>
      <c r="J465"/>
      <c r="K465"/>
    </row>
    <row r="466" spans="3:11" x14ac:dyDescent="0.25">
      <c r="C466"/>
      <c r="D466"/>
      <c r="E466"/>
      <c r="F466"/>
      <c r="G466"/>
      <c r="H466"/>
      <c r="I466"/>
      <c r="J466"/>
      <c r="K466"/>
    </row>
    <row r="467" spans="3:11" x14ac:dyDescent="0.25">
      <c r="C467"/>
      <c r="D467"/>
      <c r="E467"/>
      <c r="F467"/>
      <c r="G467"/>
      <c r="H467"/>
      <c r="I467"/>
      <c r="J467"/>
      <c r="K467"/>
    </row>
    <row r="468" spans="3:11" x14ac:dyDescent="0.25">
      <c r="C468"/>
      <c r="D468"/>
      <c r="E468"/>
      <c r="F468"/>
      <c r="G468"/>
      <c r="H468"/>
      <c r="I468"/>
      <c r="J468"/>
      <c r="K468"/>
    </row>
    <row r="469" spans="3:11" x14ac:dyDescent="0.25">
      <c r="C469"/>
      <c r="D469"/>
      <c r="E469"/>
      <c r="F469"/>
      <c r="G469"/>
      <c r="H469"/>
      <c r="I469"/>
      <c r="J469"/>
      <c r="K469"/>
    </row>
    <row r="470" spans="3:11" x14ac:dyDescent="0.25">
      <c r="C470"/>
      <c r="D470"/>
      <c r="E470"/>
      <c r="F470"/>
      <c r="G470"/>
      <c r="H470"/>
      <c r="I470"/>
      <c r="J470"/>
      <c r="K470"/>
    </row>
    <row r="471" spans="3:11" x14ac:dyDescent="0.25">
      <c r="C471"/>
      <c r="D471"/>
      <c r="E471"/>
      <c r="F471"/>
      <c r="G471"/>
      <c r="H471"/>
      <c r="I471"/>
      <c r="J471"/>
      <c r="K471"/>
    </row>
    <row r="472" spans="3:11" x14ac:dyDescent="0.25">
      <c r="C472"/>
      <c r="D472"/>
      <c r="E472"/>
      <c r="F472"/>
      <c r="G472"/>
      <c r="H472"/>
      <c r="I472"/>
      <c r="J472"/>
      <c r="K472"/>
    </row>
    <row r="473" spans="3:11" x14ac:dyDescent="0.25">
      <c r="C473"/>
      <c r="D473"/>
      <c r="E473"/>
      <c r="F473"/>
      <c r="G473"/>
      <c r="H473"/>
      <c r="I473"/>
      <c r="J473"/>
      <c r="K473"/>
    </row>
    <row r="474" spans="3:11" x14ac:dyDescent="0.25">
      <c r="C474"/>
      <c r="D474"/>
      <c r="E474"/>
      <c r="F474"/>
      <c r="G474"/>
      <c r="H474"/>
      <c r="I474"/>
      <c r="J474"/>
      <c r="K474"/>
    </row>
    <row r="475" spans="3:11" x14ac:dyDescent="0.25">
      <c r="C475"/>
      <c r="D475"/>
      <c r="E475"/>
      <c r="F475"/>
      <c r="G475"/>
      <c r="H475"/>
      <c r="I475"/>
      <c r="J475"/>
      <c r="K475"/>
    </row>
    <row r="476" spans="3:11" x14ac:dyDescent="0.25">
      <c r="C476"/>
      <c r="D476"/>
      <c r="E476"/>
      <c r="F476"/>
      <c r="G476"/>
      <c r="H476"/>
      <c r="I476"/>
      <c r="J476"/>
      <c r="K476"/>
    </row>
    <row r="477" spans="3:11" x14ac:dyDescent="0.25">
      <c r="C477"/>
      <c r="D477"/>
      <c r="E477"/>
      <c r="F477"/>
      <c r="G477"/>
      <c r="H477"/>
      <c r="I477"/>
      <c r="J477"/>
      <c r="K477"/>
    </row>
    <row r="478" spans="3:11" x14ac:dyDescent="0.25">
      <c r="C478"/>
      <c r="D478"/>
      <c r="E478"/>
      <c r="F478"/>
      <c r="G478"/>
      <c r="H478"/>
      <c r="I478"/>
      <c r="J478"/>
      <c r="K478"/>
    </row>
    <row r="479" spans="3:11" x14ac:dyDescent="0.25">
      <c r="C479"/>
      <c r="D479"/>
      <c r="E479"/>
      <c r="F479"/>
      <c r="G479"/>
      <c r="H479"/>
      <c r="I479"/>
      <c r="J479"/>
      <c r="K479"/>
    </row>
    <row r="480" spans="3:11" x14ac:dyDescent="0.25">
      <c r="C480"/>
      <c r="D480"/>
      <c r="E480"/>
      <c r="F480"/>
      <c r="G480"/>
      <c r="H480"/>
      <c r="I480"/>
      <c r="J480"/>
      <c r="K480"/>
    </row>
    <row r="481" spans="3:11" x14ac:dyDescent="0.25">
      <c r="C481"/>
      <c r="D481"/>
      <c r="E481"/>
      <c r="F481"/>
      <c r="G481"/>
      <c r="H481"/>
      <c r="I481"/>
      <c r="J481"/>
      <c r="K481"/>
    </row>
    <row r="482" spans="3:11" x14ac:dyDescent="0.25">
      <c r="C482"/>
      <c r="D482"/>
      <c r="E482"/>
      <c r="F482"/>
      <c r="G482"/>
      <c r="H482"/>
      <c r="I482"/>
      <c r="J482"/>
      <c r="K482"/>
    </row>
    <row r="483" spans="3:11" x14ac:dyDescent="0.25">
      <c r="C483"/>
      <c r="D483"/>
      <c r="E483"/>
      <c r="F483"/>
      <c r="G483"/>
      <c r="H483"/>
      <c r="I483"/>
      <c r="J483"/>
      <c r="K483"/>
    </row>
    <row r="484" spans="3:11" x14ac:dyDescent="0.25">
      <c r="C484"/>
      <c r="D484"/>
      <c r="E484"/>
      <c r="F484"/>
      <c r="G484"/>
      <c r="H484"/>
      <c r="I484"/>
      <c r="J484"/>
      <c r="K484"/>
    </row>
    <row r="485" spans="3:11" x14ac:dyDescent="0.25">
      <c r="C485"/>
      <c r="D485"/>
      <c r="E485"/>
      <c r="F485"/>
      <c r="G485"/>
      <c r="H485"/>
      <c r="I485"/>
      <c r="J485"/>
      <c r="K485"/>
    </row>
    <row r="486" spans="3:11" x14ac:dyDescent="0.25">
      <c r="C486"/>
      <c r="D486"/>
      <c r="E486"/>
      <c r="F486"/>
      <c r="G486"/>
      <c r="H486"/>
      <c r="I486"/>
      <c r="J486"/>
      <c r="K486"/>
    </row>
    <row r="487" spans="3:11" x14ac:dyDescent="0.25">
      <c r="C487"/>
      <c r="D487"/>
      <c r="E487"/>
      <c r="F487"/>
      <c r="G487"/>
      <c r="H487"/>
      <c r="I487"/>
      <c r="J487"/>
      <c r="K487"/>
    </row>
    <row r="488" spans="3:11" x14ac:dyDescent="0.25">
      <c r="C488"/>
      <c r="D488"/>
      <c r="E488"/>
      <c r="F488"/>
      <c r="G488"/>
      <c r="H488"/>
      <c r="I488"/>
      <c r="J488"/>
      <c r="K488"/>
    </row>
    <row r="489" spans="3:11" x14ac:dyDescent="0.25">
      <c r="C489"/>
      <c r="D489"/>
      <c r="E489"/>
      <c r="F489"/>
      <c r="G489"/>
      <c r="H489"/>
      <c r="I489"/>
      <c r="J489"/>
      <c r="K489"/>
    </row>
    <row r="490" spans="3:11" x14ac:dyDescent="0.25">
      <c r="C490"/>
      <c r="D490"/>
      <c r="E490"/>
      <c r="F490"/>
      <c r="G490"/>
      <c r="H490"/>
      <c r="I490"/>
      <c r="J490"/>
      <c r="K490"/>
    </row>
    <row r="491" spans="3:11" x14ac:dyDescent="0.25">
      <c r="C491"/>
      <c r="D491"/>
      <c r="E491"/>
      <c r="F491"/>
      <c r="G491"/>
      <c r="H491"/>
      <c r="I491"/>
      <c r="J491"/>
      <c r="K491"/>
    </row>
    <row r="492" spans="3:11" x14ac:dyDescent="0.25">
      <c r="C492"/>
      <c r="D492"/>
      <c r="E492"/>
      <c r="F492"/>
      <c r="G492"/>
      <c r="H492"/>
      <c r="I492"/>
      <c r="J492"/>
      <c r="K492"/>
    </row>
    <row r="493" spans="3:11" x14ac:dyDescent="0.25">
      <c r="C493"/>
      <c r="D493"/>
      <c r="E493"/>
      <c r="F493"/>
      <c r="G493"/>
      <c r="H493"/>
      <c r="I493"/>
      <c r="J493"/>
      <c r="K493"/>
    </row>
    <row r="494" spans="3:11" x14ac:dyDescent="0.25">
      <c r="C494"/>
      <c r="D494"/>
      <c r="E494"/>
      <c r="F494"/>
      <c r="G494"/>
      <c r="H494"/>
      <c r="I494"/>
      <c r="J494"/>
      <c r="K494"/>
    </row>
    <row r="495" spans="3:11" x14ac:dyDescent="0.25">
      <c r="C495"/>
      <c r="D495"/>
      <c r="E495"/>
      <c r="F495"/>
      <c r="G495"/>
      <c r="H495"/>
      <c r="I495"/>
      <c r="J495"/>
      <c r="K495"/>
    </row>
    <row r="496" spans="3:11" x14ac:dyDescent="0.25">
      <c r="C496"/>
      <c r="D496"/>
      <c r="E496"/>
      <c r="F496"/>
      <c r="G496"/>
      <c r="H496"/>
      <c r="I496"/>
      <c r="J496"/>
      <c r="K496"/>
    </row>
    <row r="497" spans="3:11" x14ac:dyDescent="0.25">
      <c r="C497"/>
      <c r="D497"/>
      <c r="E497"/>
      <c r="F497"/>
      <c r="G497"/>
      <c r="H497"/>
      <c r="I497"/>
      <c r="J497"/>
      <c r="K497"/>
    </row>
    <row r="498" spans="3:11" x14ac:dyDescent="0.25">
      <c r="C498"/>
      <c r="D498"/>
      <c r="E498"/>
      <c r="F498"/>
      <c r="G498"/>
      <c r="H498"/>
      <c r="I498"/>
      <c r="J498"/>
      <c r="K498"/>
    </row>
    <row r="499" spans="3:11" x14ac:dyDescent="0.25">
      <c r="C499"/>
      <c r="D499"/>
      <c r="E499"/>
      <c r="F499"/>
      <c r="G499"/>
      <c r="H499"/>
      <c r="I499"/>
      <c r="J499"/>
      <c r="K499"/>
    </row>
    <row r="500" spans="3:11" x14ac:dyDescent="0.25">
      <c r="C500"/>
      <c r="D500"/>
      <c r="E500"/>
      <c r="F500"/>
      <c r="G500"/>
      <c r="H500"/>
      <c r="I500"/>
      <c r="J500"/>
      <c r="K500"/>
    </row>
    <row r="501" spans="3:11" x14ac:dyDescent="0.25">
      <c r="C501"/>
      <c r="D501"/>
      <c r="E501"/>
      <c r="F501"/>
      <c r="G501"/>
      <c r="H501"/>
      <c r="I501"/>
      <c r="J501"/>
      <c r="K501"/>
    </row>
    <row r="502" spans="3:11" x14ac:dyDescent="0.25">
      <c r="C502"/>
      <c r="D502"/>
      <c r="E502"/>
      <c r="F502"/>
      <c r="G502"/>
      <c r="H502"/>
      <c r="I502"/>
      <c r="J502"/>
      <c r="K502"/>
    </row>
    <row r="503" spans="3:11" x14ac:dyDescent="0.25">
      <c r="C503"/>
      <c r="D503"/>
      <c r="E503"/>
      <c r="F503"/>
      <c r="G503"/>
      <c r="H503"/>
      <c r="I503"/>
      <c r="J503"/>
      <c r="K503"/>
    </row>
    <row r="504" spans="3:11" x14ac:dyDescent="0.25">
      <c r="C504"/>
      <c r="D504"/>
      <c r="E504"/>
      <c r="F504"/>
      <c r="G504"/>
      <c r="H504"/>
      <c r="I504"/>
      <c r="J504"/>
      <c r="K504"/>
    </row>
    <row r="505" spans="3:11" x14ac:dyDescent="0.25">
      <c r="C505"/>
      <c r="D505"/>
      <c r="E505"/>
      <c r="F505"/>
      <c r="G505"/>
      <c r="H505"/>
      <c r="I505"/>
      <c r="J505"/>
      <c r="K505"/>
    </row>
    <row r="506" spans="3:11" x14ac:dyDescent="0.25">
      <c r="C506"/>
      <c r="D506"/>
      <c r="E506"/>
      <c r="F506"/>
      <c r="G506"/>
      <c r="H506"/>
      <c r="I506"/>
      <c r="J506"/>
      <c r="K506"/>
    </row>
    <row r="507" spans="3:11" x14ac:dyDescent="0.25">
      <c r="C507"/>
      <c r="D507"/>
      <c r="E507"/>
      <c r="F507"/>
      <c r="G507"/>
      <c r="H507"/>
      <c r="I507"/>
      <c r="J507"/>
      <c r="K507"/>
    </row>
    <row r="508" spans="3:11" x14ac:dyDescent="0.25">
      <c r="C508"/>
      <c r="D508"/>
      <c r="E508"/>
      <c r="F508"/>
      <c r="G508"/>
      <c r="H508"/>
      <c r="I508"/>
      <c r="J508"/>
      <c r="K508"/>
    </row>
    <row r="509" spans="3:11" x14ac:dyDescent="0.25">
      <c r="C509"/>
      <c r="D509"/>
      <c r="E509"/>
      <c r="F509"/>
      <c r="G509"/>
      <c r="H509"/>
      <c r="I509"/>
      <c r="J509"/>
      <c r="K509"/>
    </row>
    <row r="510" spans="3:11" x14ac:dyDescent="0.25">
      <c r="C510"/>
      <c r="D510"/>
      <c r="E510"/>
      <c r="F510"/>
      <c r="G510"/>
      <c r="H510"/>
      <c r="I510"/>
      <c r="J510"/>
      <c r="K510"/>
    </row>
    <row r="511" spans="3:11" x14ac:dyDescent="0.25">
      <c r="C511"/>
      <c r="D511"/>
      <c r="E511"/>
      <c r="F511"/>
      <c r="G511"/>
      <c r="H511"/>
      <c r="I511"/>
      <c r="J511"/>
      <c r="K511"/>
    </row>
    <row r="512" spans="3:11" x14ac:dyDescent="0.25">
      <c r="C512"/>
      <c r="D512"/>
      <c r="E512"/>
      <c r="F512"/>
      <c r="G512"/>
      <c r="H512"/>
      <c r="I512"/>
      <c r="J512"/>
      <c r="K512"/>
    </row>
    <row r="513" spans="3:11" x14ac:dyDescent="0.25">
      <c r="C513"/>
      <c r="D513"/>
      <c r="E513"/>
      <c r="F513"/>
      <c r="G513"/>
      <c r="H513"/>
      <c r="I513"/>
      <c r="J513"/>
      <c r="K513"/>
    </row>
    <row r="514" spans="3:11" x14ac:dyDescent="0.25">
      <c r="C514"/>
      <c r="D514"/>
      <c r="E514"/>
      <c r="F514"/>
      <c r="G514"/>
      <c r="H514"/>
      <c r="I514"/>
      <c r="J514"/>
      <c r="K514"/>
    </row>
    <row r="515" spans="3:11" x14ac:dyDescent="0.25">
      <c r="C515"/>
      <c r="D515"/>
      <c r="E515"/>
      <c r="F515"/>
      <c r="G515"/>
      <c r="H515"/>
      <c r="I515"/>
      <c r="J515"/>
      <c r="K515"/>
    </row>
    <row r="516" spans="3:11" x14ac:dyDescent="0.25">
      <c r="C516"/>
      <c r="D516"/>
      <c r="E516"/>
      <c r="F516"/>
      <c r="G516"/>
      <c r="H516"/>
      <c r="I516"/>
      <c r="J516"/>
      <c r="K516"/>
    </row>
    <row r="517" spans="3:11" x14ac:dyDescent="0.25">
      <c r="C517"/>
      <c r="D517"/>
      <c r="E517"/>
      <c r="F517"/>
      <c r="G517"/>
      <c r="H517"/>
      <c r="I517"/>
      <c r="J517"/>
      <c r="K517"/>
    </row>
    <row r="518" spans="3:11" x14ac:dyDescent="0.25">
      <c r="C518"/>
      <c r="D518"/>
      <c r="E518"/>
      <c r="F518"/>
      <c r="G518"/>
      <c r="H518"/>
      <c r="I518"/>
      <c r="J518"/>
      <c r="K518"/>
    </row>
    <row r="519" spans="3:11" x14ac:dyDescent="0.25">
      <c r="C519"/>
      <c r="D519"/>
      <c r="E519"/>
      <c r="F519"/>
      <c r="G519"/>
      <c r="H519"/>
      <c r="I519"/>
      <c r="J519"/>
      <c r="K519"/>
    </row>
    <row r="520" spans="3:11" x14ac:dyDescent="0.25">
      <c r="C520"/>
      <c r="D520"/>
      <c r="E520"/>
      <c r="F520"/>
      <c r="G520"/>
      <c r="H520"/>
      <c r="I520"/>
      <c r="J520"/>
      <c r="K520"/>
    </row>
    <row r="521" spans="3:11" x14ac:dyDescent="0.25">
      <c r="C521"/>
      <c r="D521"/>
      <c r="E521"/>
      <c r="F521"/>
      <c r="G521"/>
      <c r="H521"/>
      <c r="I521"/>
      <c r="J521"/>
      <c r="K521"/>
    </row>
    <row r="522" spans="3:11" x14ac:dyDescent="0.25">
      <c r="C522"/>
      <c r="D522"/>
      <c r="E522"/>
      <c r="F522"/>
      <c r="G522"/>
      <c r="H522"/>
      <c r="I522"/>
      <c r="J522"/>
      <c r="K522"/>
    </row>
    <row r="523" spans="3:11" x14ac:dyDescent="0.25">
      <c r="C523"/>
      <c r="D523"/>
      <c r="E523"/>
      <c r="F523"/>
      <c r="G523"/>
      <c r="H523"/>
      <c r="I523"/>
      <c r="J523"/>
      <c r="K523"/>
    </row>
    <row r="524" spans="3:11" x14ac:dyDescent="0.25">
      <c r="C524"/>
      <c r="D524"/>
      <c r="E524"/>
      <c r="F524"/>
      <c r="G524"/>
      <c r="H524"/>
      <c r="I524"/>
      <c r="J524"/>
      <c r="K524"/>
    </row>
    <row r="525" spans="3:11" x14ac:dyDescent="0.25">
      <c r="C525"/>
      <c r="D525"/>
      <c r="E525"/>
      <c r="F525"/>
      <c r="G525"/>
      <c r="H525"/>
      <c r="I525"/>
      <c r="J525"/>
      <c r="K525"/>
    </row>
    <row r="526" spans="3:11" x14ac:dyDescent="0.25">
      <c r="C526"/>
      <c r="D526"/>
      <c r="E526"/>
      <c r="F526"/>
      <c r="G526"/>
      <c r="H526"/>
      <c r="I526"/>
      <c r="J526"/>
      <c r="K526"/>
    </row>
    <row r="527" spans="3:11" x14ac:dyDescent="0.25">
      <c r="C527"/>
      <c r="D527"/>
      <c r="E527"/>
      <c r="F527"/>
      <c r="G527"/>
      <c r="H527"/>
      <c r="I527"/>
      <c r="J527"/>
      <c r="K527"/>
    </row>
    <row r="528" spans="3:11" x14ac:dyDescent="0.25">
      <c r="C528"/>
      <c r="D528"/>
      <c r="E528"/>
      <c r="F528"/>
      <c r="G528"/>
      <c r="H528"/>
      <c r="I528"/>
      <c r="J528"/>
      <c r="K528"/>
    </row>
    <row r="529" spans="3:11" x14ac:dyDescent="0.25">
      <c r="C529"/>
      <c r="D529"/>
      <c r="E529"/>
      <c r="F529"/>
      <c r="G529"/>
      <c r="H529"/>
      <c r="I529"/>
      <c r="J529"/>
      <c r="K529"/>
    </row>
    <row r="530" spans="3:11" x14ac:dyDescent="0.25">
      <c r="C530"/>
      <c r="D530"/>
      <c r="E530"/>
      <c r="F530"/>
      <c r="G530"/>
      <c r="H530"/>
      <c r="I530"/>
      <c r="J530"/>
      <c r="K530"/>
    </row>
    <row r="531" spans="3:11" x14ac:dyDescent="0.25">
      <c r="C531"/>
      <c r="D531"/>
      <c r="E531"/>
      <c r="F531"/>
      <c r="G531"/>
      <c r="H531"/>
      <c r="I531"/>
      <c r="J531"/>
      <c r="K531"/>
    </row>
    <row r="532" spans="3:11" x14ac:dyDescent="0.25">
      <c r="C532"/>
      <c r="D532"/>
      <c r="E532"/>
      <c r="F532"/>
      <c r="G532"/>
      <c r="H532"/>
      <c r="I532"/>
      <c r="J532"/>
      <c r="K532"/>
    </row>
    <row r="533" spans="3:11" x14ac:dyDescent="0.25">
      <c r="C533"/>
      <c r="D533"/>
      <c r="E533"/>
      <c r="F533"/>
      <c r="G533"/>
      <c r="H533"/>
      <c r="I533"/>
      <c r="J533"/>
      <c r="K533"/>
    </row>
    <row r="534" spans="3:11" x14ac:dyDescent="0.25">
      <c r="C534"/>
      <c r="D534"/>
      <c r="E534"/>
      <c r="F534"/>
      <c r="G534"/>
      <c r="H534"/>
      <c r="I534"/>
      <c r="J534"/>
      <c r="K534"/>
    </row>
    <row r="535" spans="3:11" x14ac:dyDescent="0.25">
      <c r="C535"/>
      <c r="D535"/>
      <c r="E535"/>
      <c r="F535"/>
      <c r="G535"/>
      <c r="H535"/>
      <c r="I535"/>
      <c r="J535"/>
      <c r="K535"/>
    </row>
    <row r="536" spans="3:11" x14ac:dyDescent="0.25">
      <c r="C536"/>
      <c r="D536"/>
      <c r="E536"/>
      <c r="F536"/>
      <c r="G536"/>
      <c r="H536"/>
      <c r="I536"/>
      <c r="J536"/>
      <c r="K536"/>
    </row>
    <row r="537" spans="3:11" x14ac:dyDescent="0.25">
      <c r="C537"/>
      <c r="D537"/>
      <c r="E537"/>
      <c r="F537"/>
      <c r="G537"/>
      <c r="H537"/>
      <c r="I537"/>
      <c r="J537"/>
      <c r="K537"/>
    </row>
    <row r="538" spans="3:11" x14ac:dyDescent="0.25">
      <c r="C538"/>
      <c r="D538"/>
      <c r="E538"/>
      <c r="F538"/>
      <c r="G538"/>
      <c r="H538"/>
      <c r="I538"/>
      <c r="J538"/>
      <c r="K538"/>
    </row>
    <row r="539" spans="3:11" x14ac:dyDescent="0.25">
      <c r="C539"/>
      <c r="D539"/>
      <c r="E539"/>
      <c r="F539"/>
      <c r="G539"/>
      <c r="H539"/>
      <c r="I539"/>
      <c r="J539"/>
      <c r="K539"/>
    </row>
    <row r="540" spans="3:11" x14ac:dyDescent="0.25">
      <c r="C540"/>
      <c r="D540"/>
      <c r="E540"/>
      <c r="F540"/>
      <c r="G540"/>
      <c r="H540"/>
      <c r="I540"/>
      <c r="J540"/>
      <c r="K540"/>
    </row>
    <row r="541" spans="3:11" x14ac:dyDescent="0.25">
      <c r="C541"/>
      <c r="D541"/>
      <c r="E541"/>
      <c r="F541"/>
      <c r="G541"/>
      <c r="H541"/>
      <c r="I541"/>
      <c r="J541"/>
      <c r="K541"/>
    </row>
    <row r="542" spans="3:11" x14ac:dyDescent="0.25">
      <c r="C542"/>
      <c r="D542"/>
      <c r="E542"/>
      <c r="F542"/>
      <c r="G542"/>
      <c r="H542"/>
      <c r="I542"/>
      <c r="J542"/>
      <c r="K542"/>
    </row>
    <row r="543" spans="3:11" x14ac:dyDescent="0.25">
      <c r="C543"/>
      <c r="D543"/>
      <c r="E543"/>
      <c r="F543"/>
      <c r="G543"/>
      <c r="H543"/>
      <c r="I543"/>
      <c r="J543"/>
      <c r="K543"/>
    </row>
    <row r="544" spans="3:11" x14ac:dyDescent="0.25">
      <c r="C544"/>
      <c r="D544"/>
      <c r="E544"/>
      <c r="F544"/>
      <c r="G544"/>
      <c r="H544"/>
      <c r="I544"/>
      <c r="J544"/>
      <c r="K544"/>
    </row>
    <row r="545" spans="3:11" x14ac:dyDescent="0.25">
      <c r="C545"/>
      <c r="D545"/>
      <c r="E545"/>
      <c r="F545"/>
      <c r="G545"/>
      <c r="H545"/>
      <c r="I545"/>
      <c r="J545"/>
      <c r="K545"/>
    </row>
    <row r="546" spans="3:11" x14ac:dyDescent="0.25">
      <c r="C546"/>
      <c r="D546"/>
      <c r="E546"/>
      <c r="F546"/>
      <c r="G546"/>
      <c r="H546"/>
      <c r="I546"/>
      <c r="J546"/>
      <c r="K546"/>
    </row>
    <row r="547" spans="3:11" x14ac:dyDescent="0.25">
      <c r="C547"/>
      <c r="D547"/>
      <c r="E547"/>
      <c r="F547"/>
      <c r="G547"/>
      <c r="H547"/>
      <c r="I547"/>
      <c r="J547"/>
      <c r="K547"/>
    </row>
    <row r="548" spans="3:11" x14ac:dyDescent="0.25">
      <c r="C548"/>
      <c r="D548"/>
      <c r="E548"/>
      <c r="F548"/>
      <c r="G548"/>
      <c r="H548"/>
      <c r="I548"/>
      <c r="J548"/>
      <c r="K548"/>
    </row>
    <row r="549" spans="3:11" x14ac:dyDescent="0.25">
      <c r="C549"/>
      <c r="D549"/>
      <c r="E549"/>
      <c r="F549"/>
      <c r="G549"/>
      <c r="H549"/>
      <c r="I549"/>
      <c r="J549"/>
      <c r="K549"/>
    </row>
    <row r="550" spans="3:11" x14ac:dyDescent="0.25">
      <c r="C550"/>
      <c r="D550"/>
      <c r="E550"/>
      <c r="F550"/>
      <c r="G550"/>
      <c r="H550"/>
      <c r="I550"/>
      <c r="J550"/>
      <c r="K550"/>
    </row>
    <row r="551" spans="3:11" x14ac:dyDescent="0.25">
      <c r="C551"/>
      <c r="D551"/>
      <c r="E551"/>
      <c r="F551"/>
      <c r="G551"/>
      <c r="H551"/>
      <c r="I551"/>
      <c r="J551"/>
      <c r="K551"/>
    </row>
    <row r="552" spans="3:11" x14ac:dyDescent="0.25">
      <c r="C552"/>
      <c r="D552"/>
      <c r="E552"/>
      <c r="F552"/>
      <c r="G552"/>
      <c r="H552"/>
      <c r="I552"/>
      <c r="J552"/>
      <c r="K552"/>
    </row>
    <row r="553" spans="3:11" x14ac:dyDescent="0.25">
      <c r="C553"/>
      <c r="D553"/>
      <c r="E553"/>
      <c r="F553"/>
      <c r="G553"/>
      <c r="H553"/>
      <c r="I553"/>
      <c r="J553"/>
      <c r="K553"/>
    </row>
    <row r="554" spans="3:11" x14ac:dyDescent="0.25">
      <c r="C554"/>
      <c r="D554"/>
      <c r="E554"/>
      <c r="F554"/>
      <c r="G554"/>
      <c r="H554"/>
      <c r="I554"/>
      <c r="J554"/>
      <c r="K554"/>
    </row>
    <row r="555" spans="3:11" x14ac:dyDescent="0.25">
      <c r="C555"/>
      <c r="D555"/>
      <c r="E555"/>
      <c r="F555"/>
      <c r="G555"/>
      <c r="H555"/>
      <c r="I555"/>
      <c r="J555"/>
      <c r="K555"/>
    </row>
    <row r="556" spans="3:11" x14ac:dyDescent="0.25">
      <c r="C556"/>
      <c r="D556"/>
      <c r="E556"/>
      <c r="F556"/>
      <c r="G556"/>
      <c r="H556"/>
      <c r="I556"/>
      <c r="J556"/>
      <c r="K556"/>
    </row>
    <row r="557" spans="3:11" x14ac:dyDescent="0.25">
      <c r="C557"/>
      <c r="D557"/>
      <c r="E557"/>
      <c r="F557"/>
      <c r="G557"/>
      <c r="H557"/>
      <c r="I557"/>
      <c r="J557"/>
      <c r="K557"/>
    </row>
    <row r="558" spans="3:11" x14ac:dyDescent="0.25">
      <c r="C558"/>
      <c r="D558"/>
      <c r="E558"/>
      <c r="F558"/>
      <c r="G558"/>
      <c r="H558"/>
      <c r="I558"/>
      <c r="J558"/>
      <c r="K558"/>
    </row>
    <row r="559" spans="3:11" x14ac:dyDescent="0.25">
      <c r="C559"/>
      <c r="D559"/>
      <c r="E559"/>
      <c r="F559"/>
      <c r="G559"/>
      <c r="H559"/>
      <c r="I559"/>
      <c r="J559"/>
      <c r="K559"/>
    </row>
    <row r="560" spans="3:11" x14ac:dyDescent="0.25">
      <c r="C560"/>
      <c r="D560"/>
      <c r="E560"/>
      <c r="F560"/>
      <c r="G560"/>
      <c r="H560"/>
      <c r="I560"/>
      <c r="J560"/>
      <c r="K560"/>
    </row>
    <row r="561" spans="3:11" x14ac:dyDescent="0.25">
      <c r="C561"/>
      <c r="D561"/>
      <c r="E561"/>
      <c r="F561"/>
      <c r="G561"/>
      <c r="H561"/>
      <c r="I561"/>
      <c r="J561"/>
      <c r="K561"/>
    </row>
    <row r="562" spans="3:11" x14ac:dyDescent="0.25">
      <c r="C562"/>
      <c r="D562"/>
      <c r="E562"/>
      <c r="F562"/>
      <c r="G562"/>
      <c r="H562"/>
      <c r="I562"/>
      <c r="J562"/>
      <c r="K562"/>
    </row>
    <row r="563" spans="3:11" x14ac:dyDescent="0.25">
      <c r="C563"/>
      <c r="D563"/>
      <c r="E563"/>
      <c r="F563"/>
      <c r="G563"/>
      <c r="H563"/>
      <c r="I563"/>
      <c r="J563"/>
      <c r="K563"/>
    </row>
    <row r="564" spans="3:11" x14ac:dyDescent="0.25">
      <c r="C564"/>
      <c r="D564"/>
      <c r="E564"/>
      <c r="F564"/>
      <c r="G564"/>
      <c r="H564"/>
      <c r="I564"/>
      <c r="J564"/>
      <c r="K564"/>
    </row>
    <row r="565" spans="3:11" x14ac:dyDescent="0.25">
      <c r="C565"/>
      <c r="D565"/>
      <c r="E565"/>
      <c r="F565"/>
      <c r="G565"/>
      <c r="H565"/>
      <c r="I565"/>
      <c r="J565"/>
      <c r="K565"/>
    </row>
    <row r="566" spans="3:11" x14ac:dyDescent="0.25">
      <c r="C566"/>
      <c r="D566"/>
      <c r="E566"/>
      <c r="F566"/>
      <c r="G566"/>
      <c r="H566"/>
      <c r="I566"/>
      <c r="J566"/>
      <c r="K566"/>
    </row>
    <row r="567" spans="3:11" x14ac:dyDescent="0.25">
      <c r="C567"/>
      <c r="D567"/>
      <c r="E567"/>
      <c r="F567"/>
      <c r="G567"/>
      <c r="H567"/>
      <c r="I567"/>
      <c r="J567"/>
      <c r="K567"/>
    </row>
    <row r="568" spans="3:11" x14ac:dyDescent="0.25">
      <c r="C568"/>
      <c r="D568"/>
      <c r="E568"/>
      <c r="F568"/>
      <c r="G568"/>
      <c r="H568"/>
      <c r="I568"/>
      <c r="J568"/>
      <c r="K568"/>
    </row>
    <row r="569" spans="3:11" x14ac:dyDescent="0.25">
      <c r="C569"/>
      <c r="D569"/>
      <c r="E569"/>
      <c r="F569"/>
      <c r="G569"/>
      <c r="H569"/>
      <c r="I569"/>
      <c r="J569"/>
      <c r="K569"/>
    </row>
    <row r="570" spans="3:11" x14ac:dyDescent="0.25">
      <c r="C570"/>
      <c r="D570"/>
      <c r="E570"/>
      <c r="F570"/>
      <c r="G570"/>
      <c r="H570"/>
      <c r="I570"/>
      <c r="J570"/>
      <c r="K570"/>
    </row>
    <row r="571" spans="3:11" x14ac:dyDescent="0.25">
      <c r="C571"/>
      <c r="D571"/>
      <c r="E571"/>
      <c r="F571"/>
      <c r="G571"/>
      <c r="H571"/>
      <c r="I571"/>
      <c r="J571"/>
      <c r="K571"/>
    </row>
    <row r="572" spans="3:11" x14ac:dyDescent="0.25">
      <c r="C572"/>
      <c r="D572"/>
      <c r="E572"/>
      <c r="F572"/>
      <c r="G572"/>
      <c r="H572"/>
      <c r="I572"/>
      <c r="J572"/>
      <c r="K572"/>
    </row>
    <row r="573" spans="3:11" x14ac:dyDescent="0.25">
      <c r="C573"/>
      <c r="D573"/>
      <c r="E573"/>
      <c r="F573"/>
      <c r="G573"/>
      <c r="H573"/>
      <c r="I573"/>
      <c r="J573"/>
      <c r="K573"/>
    </row>
    <row r="574" spans="3:11" x14ac:dyDescent="0.25">
      <c r="C574"/>
      <c r="D574"/>
      <c r="E574"/>
      <c r="F574"/>
      <c r="G574"/>
      <c r="H574"/>
      <c r="I574"/>
      <c r="J574"/>
      <c r="K574"/>
    </row>
    <row r="575" spans="3:11" x14ac:dyDescent="0.25">
      <c r="C575"/>
      <c r="D575"/>
      <c r="E575"/>
      <c r="F575"/>
      <c r="G575"/>
      <c r="H575"/>
      <c r="I575"/>
      <c r="J575"/>
      <c r="K575"/>
    </row>
    <row r="576" spans="3:11" x14ac:dyDescent="0.25">
      <c r="C576"/>
      <c r="D576"/>
      <c r="E576"/>
      <c r="F576"/>
      <c r="G576"/>
      <c r="H576"/>
      <c r="I576"/>
      <c r="J576"/>
      <c r="K576"/>
    </row>
    <row r="577" spans="3:11" x14ac:dyDescent="0.25">
      <c r="C577"/>
      <c r="D577"/>
      <c r="E577"/>
      <c r="F577"/>
      <c r="G577"/>
      <c r="H577"/>
      <c r="I577"/>
      <c r="J577"/>
      <c r="K577"/>
    </row>
    <row r="578" spans="3:11" x14ac:dyDescent="0.25">
      <c r="C578"/>
      <c r="D578"/>
      <c r="E578"/>
      <c r="F578"/>
      <c r="G578"/>
      <c r="H578"/>
      <c r="I578"/>
      <c r="J578"/>
      <c r="K578"/>
    </row>
    <row r="579" spans="3:11" x14ac:dyDescent="0.25">
      <c r="C579"/>
      <c r="D579"/>
      <c r="E579"/>
      <c r="F579"/>
      <c r="G579"/>
      <c r="H579"/>
      <c r="I579"/>
      <c r="J579"/>
      <c r="K579"/>
    </row>
    <row r="580" spans="3:11" x14ac:dyDescent="0.25">
      <c r="C580"/>
      <c r="D580"/>
      <c r="E580"/>
      <c r="F580"/>
      <c r="G580"/>
      <c r="H580"/>
      <c r="I580"/>
      <c r="J580"/>
      <c r="K580"/>
    </row>
    <row r="581" spans="3:11" x14ac:dyDescent="0.25">
      <c r="C581"/>
      <c r="D581"/>
      <c r="E581"/>
      <c r="F581"/>
      <c r="G581"/>
      <c r="H581"/>
      <c r="I581"/>
      <c r="J581"/>
      <c r="K581"/>
    </row>
    <row r="582" spans="3:11" x14ac:dyDescent="0.25">
      <c r="C582"/>
      <c r="D582"/>
      <c r="E582"/>
      <c r="F582"/>
      <c r="G582"/>
      <c r="H582"/>
      <c r="I582"/>
      <c r="J582"/>
      <c r="K582"/>
    </row>
    <row r="583" spans="3:11" x14ac:dyDescent="0.25">
      <c r="C583"/>
      <c r="D583"/>
      <c r="E583"/>
      <c r="F583"/>
      <c r="G583"/>
      <c r="H583"/>
      <c r="I583"/>
      <c r="J583"/>
      <c r="K583"/>
    </row>
    <row r="584" spans="3:11" x14ac:dyDescent="0.25">
      <c r="C584"/>
      <c r="D584"/>
      <c r="E584"/>
      <c r="F584"/>
      <c r="G584"/>
      <c r="H584"/>
      <c r="I584"/>
      <c r="J584"/>
      <c r="K584"/>
    </row>
    <row r="585" spans="3:11" x14ac:dyDescent="0.25">
      <c r="C585"/>
      <c r="D585"/>
      <c r="E585"/>
      <c r="F585"/>
      <c r="G585"/>
      <c r="H585"/>
      <c r="I585"/>
      <c r="J585"/>
      <c r="K585"/>
    </row>
    <row r="586" spans="3:11" x14ac:dyDescent="0.25">
      <c r="C586"/>
      <c r="D586"/>
      <c r="E586"/>
      <c r="F586"/>
      <c r="G586"/>
      <c r="H586"/>
      <c r="I586"/>
      <c r="J586"/>
      <c r="K586"/>
    </row>
    <row r="587" spans="3:11" x14ac:dyDescent="0.25">
      <c r="C587"/>
      <c r="D587"/>
      <c r="E587"/>
      <c r="F587"/>
      <c r="G587"/>
      <c r="H587"/>
      <c r="I587"/>
      <c r="J587"/>
      <c r="K587"/>
    </row>
    <row r="588" spans="3:11" x14ac:dyDescent="0.25">
      <c r="C588"/>
      <c r="D588"/>
      <c r="E588"/>
      <c r="F588"/>
      <c r="G588"/>
      <c r="H588"/>
      <c r="I588"/>
      <c r="J588"/>
      <c r="K588"/>
    </row>
    <row r="589" spans="3:11" x14ac:dyDescent="0.25">
      <c r="C589"/>
      <c r="D589"/>
      <c r="E589"/>
      <c r="F589"/>
      <c r="G589"/>
      <c r="H589"/>
      <c r="I589"/>
      <c r="J589"/>
      <c r="K589"/>
    </row>
    <row r="590" spans="3:11" x14ac:dyDescent="0.25">
      <c r="C590"/>
      <c r="D590"/>
      <c r="E590"/>
      <c r="F590"/>
      <c r="G590"/>
      <c r="H590"/>
      <c r="I590"/>
      <c r="J590"/>
      <c r="K590"/>
    </row>
    <row r="591" spans="3:11" x14ac:dyDescent="0.25">
      <c r="C591"/>
      <c r="D591"/>
      <c r="E591"/>
      <c r="F591"/>
      <c r="G591"/>
      <c r="H591"/>
      <c r="I591"/>
      <c r="J591"/>
      <c r="K591"/>
    </row>
    <row r="592" spans="3:11" x14ac:dyDescent="0.25">
      <c r="C592"/>
      <c r="D592"/>
      <c r="E592"/>
      <c r="F592"/>
      <c r="G592"/>
      <c r="H592"/>
      <c r="I592"/>
      <c r="J592"/>
      <c r="K592"/>
    </row>
    <row r="593" spans="3:11" x14ac:dyDescent="0.25">
      <c r="C593"/>
      <c r="D593"/>
      <c r="E593"/>
      <c r="F593"/>
      <c r="G593"/>
      <c r="H593"/>
      <c r="I593"/>
      <c r="J593"/>
      <c r="K593"/>
    </row>
    <row r="594" spans="3:11" x14ac:dyDescent="0.25">
      <c r="C594"/>
      <c r="D594"/>
      <c r="E594"/>
      <c r="F594"/>
      <c r="G594"/>
      <c r="H594"/>
      <c r="I594"/>
      <c r="J594"/>
      <c r="K594"/>
    </row>
    <row r="595" spans="3:11" x14ac:dyDescent="0.25">
      <c r="C595"/>
      <c r="D595"/>
      <c r="E595"/>
      <c r="F595"/>
      <c r="G595"/>
      <c r="H595"/>
      <c r="I595"/>
      <c r="J595"/>
      <c r="K595"/>
    </row>
    <row r="596" spans="3:11" x14ac:dyDescent="0.25">
      <c r="C596"/>
      <c r="D596"/>
      <c r="E596"/>
      <c r="F596"/>
      <c r="G596"/>
      <c r="H596"/>
      <c r="I596"/>
      <c r="J596"/>
      <c r="K596"/>
    </row>
    <row r="597" spans="3:11" x14ac:dyDescent="0.25">
      <c r="C597"/>
      <c r="D597"/>
      <c r="E597"/>
      <c r="F597"/>
      <c r="G597"/>
      <c r="H597"/>
      <c r="I597"/>
      <c r="J597"/>
      <c r="K597"/>
    </row>
    <row r="598" spans="3:11" x14ac:dyDescent="0.25">
      <c r="C598"/>
      <c r="D598"/>
      <c r="E598"/>
      <c r="F598"/>
      <c r="G598"/>
      <c r="H598"/>
      <c r="I598"/>
      <c r="J598"/>
      <c r="K598"/>
    </row>
    <row r="599" spans="3:11" x14ac:dyDescent="0.25">
      <c r="C599"/>
      <c r="D599"/>
      <c r="E599"/>
      <c r="F599"/>
      <c r="G599"/>
      <c r="H599"/>
      <c r="I599"/>
      <c r="J599"/>
      <c r="K599"/>
    </row>
    <row r="600" spans="3:11" x14ac:dyDescent="0.25">
      <c r="C600"/>
      <c r="D600"/>
      <c r="E600"/>
      <c r="F600"/>
      <c r="G600"/>
      <c r="H600"/>
      <c r="I600"/>
      <c r="J600"/>
      <c r="K600"/>
    </row>
    <row r="601" spans="3:11" x14ac:dyDescent="0.25">
      <c r="C601"/>
      <c r="D601"/>
      <c r="E601"/>
      <c r="F601"/>
      <c r="G601"/>
      <c r="H601"/>
      <c r="I601"/>
      <c r="J601"/>
      <c r="K601"/>
    </row>
    <row r="602" spans="3:11" x14ac:dyDescent="0.25">
      <c r="C602"/>
      <c r="D602"/>
      <c r="E602"/>
      <c r="F602"/>
      <c r="G602"/>
      <c r="H602"/>
      <c r="I602"/>
      <c r="J602"/>
      <c r="K602"/>
    </row>
    <row r="603" spans="3:11" x14ac:dyDescent="0.25">
      <c r="C603"/>
      <c r="D603"/>
      <c r="E603"/>
      <c r="F603"/>
      <c r="G603"/>
      <c r="H603"/>
      <c r="I603"/>
      <c r="J603"/>
      <c r="K603"/>
    </row>
    <row r="604" spans="3:11" x14ac:dyDescent="0.25">
      <c r="C604"/>
      <c r="D604"/>
      <c r="E604"/>
      <c r="F604"/>
      <c r="G604"/>
      <c r="H604"/>
      <c r="I604"/>
      <c r="J604"/>
      <c r="K604"/>
    </row>
    <row r="605" spans="3:11" x14ac:dyDescent="0.25">
      <c r="C605"/>
      <c r="D605"/>
      <c r="E605"/>
      <c r="F605"/>
      <c r="G605"/>
      <c r="H605"/>
      <c r="I605"/>
      <c r="J605"/>
      <c r="K605"/>
    </row>
    <row r="606" spans="3:11" x14ac:dyDescent="0.25">
      <c r="C606"/>
      <c r="D606"/>
      <c r="E606"/>
      <c r="F606"/>
      <c r="G606"/>
      <c r="H606"/>
      <c r="I606"/>
      <c r="J606"/>
      <c r="K606"/>
    </row>
    <row r="607" spans="3:11" x14ac:dyDescent="0.25">
      <c r="C607"/>
      <c r="D607"/>
      <c r="E607"/>
      <c r="F607"/>
      <c r="G607"/>
      <c r="H607"/>
      <c r="I607"/>
      <c r="J607"/>
      <c r="K607"/>
    </row>
    <row r="608" spans="3:11" x14ac:dyDescent="0.25">
      <c r="C608"/>
      <c r="D608"/>
      <c r="E608"/>
      <c r="F608"/>
      <c r="G608"/>
      <c r="H608"/>
      <c r="I608"/>
      <c r="J608"/>
      <c r="K608"/>
    </row>
    <row r="609" spans="3:11" x14ac:dyDescent="0.25">
      <c r="C609"/>
      <c r="D609"/>
      <c r="E609"/>
      <c r="F609"/>
      <c r="G609"/>
      <c r="H609"/>
      <c r="I609"/>
      <c r="J609"/>
      <c r="K609"/>
    </row>
    <row r="610" spans="3:11" x14ac:dyDescent="0.25">
      <c r="C610"/>
      <c r="D610"/>
      <c r="E610"/>
      <c r="F610"/>
      <c r="G610"/>
      <c r="H610"/>
      <c r="I610"/>
      <c r="J610"/>
      <c r="K610"/>
    </row>
    <row r="611" spans="3:11" x14ac:dyDescent="0.25">
      <c r="C611"/>
      <c r="D611"/>
      <c r="E611"/>
      <c r="F611"/>
      <c r="G611"/>
      <c r="H611"/>
      <c r="I611"/>
      <c r="J611"/>
      <c r="K611"/>
    </row>
    <row r="612" spans="3:11" x14ac:dyDescent="0.25">
      <c r="C612"/>
      <c r="D612"/>
      <c r="E612"/>
      <c r="F612"/>
      <c r="G612"/>
      <c r="H612"/>
      <c r="I612"/>
      <c r="J612"/>
      <c r="K612"/>
    </row>
    <row r="613" spans="3:11" x14ac:dyDescent="0.25">
      <c r="C613"/>
      <c r="D613"/>
      <c r="E613"/>
      <c r="F613"/>
      <c r="G613"/>
      <c r="H613"/>
      <c r="I613"/>
      <c r="J613"/>
      <c r="K613"/>
    </row>
    <row r="614" spans="3:11" x14ac:dyDescent="0.25">
      <c r="C614"/>
      <c r="D614"/>
      <c r="E614"/>
      <c r="F614"/>
      <c r="G614"/>
      <c r="H614"/>
      <c r="I614"/>
      <c r="J614"/>
      <c r="K614"/>
    </row>
    <row r="615" spans="3:11" x14ac:dyDescent="0.25">
      <c r="C615"/>
      <c r="D615"/>
      <c r="E615"/>
      <c r="F615"/>
      <c r="G615"/>
      <c r="H615"/>
      <c r="I615"/>
      <c r="J615"/>
      <c r="K615"/>
    </row>
    <row r="616" spans="3:11" x14ac:dyDescent="0.25">
      <c r="C616"/>
      <c r="D616"/>
      <c r="E616"/>
      <c r="F616"/>
      <c r="G616"/>
      <c r="H616"/>
      <c r="I616"/>
      <c r="J616"/>
      <c r="K616"/>
    </row>
    <row r="617" spans="3:11" x14ac:dyDescent="0.25">
      <c r="C617"/>
      <c r="D617"/>
      <c r="E617"/>
      <c r="F617"/>
      <c r="G617"/>
      <c r="H617"/>
      <c r="I617"/>
      <c r="J617"/>
      <c r="K617"/>
    </row>
    <row r="618" spans="3:11" x14ac:dyDescent="0.25">
      <c r="C618"/>
      <c r="D618"/>
      <c r="E618"/>
      <c r="F618"/>
      <c r="G618"/>
      <c r="H618"/>
      <c r="I618"/>
      <c r="J618"/>
      <c r="K618"/>
    </row>
    <row r="619" spans="3:11" x14ac:dyDescent="0.25">
      <c r="C619"/>
      <c r="D619"/>
      <c r="E619"/>
      <c r="F619"/>
      <c r="G619"/>
      <c r="H619"/>
      <c r="I619"/>
      <c r="J619"/>
      <c r="K619"/>
    </row>
    <row r="620" spans="3:11" x14ac:dyDescent="0.25">
      <c r="C620"/>
      <c r="D620"/>
      <c r="E620"/>
      <c r="F620"/>
      <c r="G620"/>
      <c r="H620"/>
      <c r="I620"/>
      <c r="J620"/>
      <c r="K620"/>
    </row>
    <row r="621" spans="3:11" x14ac:dyDescent="0.25">
      <c r="C621"/>
      <c r="D621"/>
      <c r="E621"/>
      <c r="F621"/>
      <c r="G621"/>
      <c r="H621"/>
      <c r="I621"/>
      <c r="J621"/>
      <c r="K621"/>
    </row>
    <row r="622" spans="3:11" x14ac:dyDescent="0.25">
      <c r="C622"/>
      <c r="D622"/>
      <c r="E622"/>
      <c r="F622"/>
      <c r="G622"/>
      <c r="H622"/>
      <c r="I622"/>
      <c r="J622"/>
      <c r="K622"/>
    </row>
    <row r="623" spans="3:11" x14ac:dyDescent="0.25">
      <c r="C623"/>
      <c r="D623"/>
      <c r="E623"/>
      <c r="F623"/>
      <c r="G623"/>
      <c r="H623"/>
      <c r="I623"/>
      <c r="J623"/>
      <c r="K623"/>
    </row>
    <row r="624" spans="3:11" x14ac:dyDescent="0.25">
      <c r="C624"/>
      <c r="D624"/>
      <c r="E624"/>
      <c r="F624"/>
      <c r="G624"/>
      <c r="H624"/>
      <c r="I624"/>
      <c r="J624"/>
      <c r="K624"/>
    </row>
    <row r="625" spans="3:11" x14ac:dyDescent="0.25">
      <c r="C625"/>
      <c r="D625"/>
      <c r="E625"/>
      <c r="F625"/>
      <c r="G625"/>
      <c r="H625"/>
      <c r="I625"/>
      <c r="J625"/>
      <c r="K625"/>
    </row>
    <row r="626" spans="3:11" x14ac:dyDescent="0.25">
      <c r="C626"/>
      <c r="D626"/>
      <c r="E626"/>
      <c r="F626"/>
      <c r="G626"/>
      <c r="H626"/>
      <c r="I626"/>
      <c r="J626"/>
      <c r="K626"/>
    </row>
    <row r="627" spans="3:11" x14ac:dyDescent="0.25">
      <c r="C627"/>
      <c r="D627"/>
      <c r="E627"/>
      <c r="F627"/>
      <c r="G627"/>
      <c r="H627"/>
      <c r="I627"/>
      <c r="J627"/>
      <c r="K627"/>
    </row>
    <row r="628" spans="3:11" x14ac:dyDescent="0.25">
      <c r="C628"/>
      <c r="D628"/>
      <c r="E628"/>
      <c r="F628"/>
      <c r="G628"/>
      <c r="H628"/>
      <c r="I628"/>
      <c r="J628"/>
      <c r="K628"/>
    </row>
    <row r="629" spans="3:11" x14ac:dyDescent="0.25">
      <c r="C629"/>
      <c r="D629"/>
      <c r="E629"/>
      <c r="F629"/>
      <c r="G629"/>
      <c r="H629"/>
      <c r="I629"/>
      <c r="J629"/>
      <c r="K629"/>
    </row>
    <row r="630" spans="3:11" x14ac:dyDescent="0.25">
      <c r="C630"/>
      <c r="D630"/>
      <c r="E630"/>
      <c r="F630"/>
      <c r="G630"/>
      <c r="H630"/>
      <c r="I630"/>
      <c r="J630"/>
      <c r="K630"/>
    </row>
    <row r="631" spans="3:11" x14ac:dyDescent="0.25">
      <c r="C631"/>
      <c r="D631"/>
      <c r="E631"/>
      <c r="F631"/>
      <c r="G631"/>
      <c r="H631"/>
      <c r="I631"/>
      <c r="J631"/>
      <c r="K631"/>
    </row>
    <row r="632" spans="3:11" x14ac:dyDescent="0.25">
      <c r="C632"/>
      <c r="D632"/>
      <c r="E632"/>
      <c r="F632"/>
      <c r="G632"/>
      <c r="H632"/>
      <c r="I632"/>
      <c r="J632"/>
      <c r="K632"/>
    </row>
    <row r="633" spans="3:11" x14ac:dyDescent="0.25">
      <c r="C633"/>
      <c r="D633"/>
      <c r="E633"/>
      <c r="F633"/>
      <c r="G633"/>
      <c r="H633"/>
      <c r="I633"/>
      <c r="J633"/>
      <c r="K633"/>
    </row>
    <row r="634" spans="3:11" x14ac:dyDescent="0.25">
      <c r="C634"/>
      <c r="D634"/>
      <c r="E634"/>
      <c r="F634"/>
      <c r="G634"/>
      <c r="H634"/>
      <c r="I634"/>
      <c r="J634"/>
      <c r="K634"/>
    </row>
    <row r="635" spans="3:11" x14ac:dyDescent="0.25">
      <c r="C635"/>
      <c r="D635"/>
      <c r="E635"/>
      <c r="F635"/>
      <c r="G635"/>
      <c r="H635"/>
      <c r="I635"/>
      <c r="J635"/>
      <c r="K635"/>
    </row>
    <row r="636" spans="3:11" x14ac:dyDescent="0.25">
      <c r="C636"/>
      <c r="D636"/>
      <c r="E636"/>
      <c r="F636"/>
      <c r="G636"/>
      <c r="H636"/>
      <c r="I636"/>
      <c r="J636"/>
      <c r="K636"/>
    </row>
    <row r="637" spans="3:11" x14ac:dyDescent="0.25">
      <c r="C637"/>
      <c r="D637"/>
      <c r="E637"/>
      <c r="F637"/>
      <c r="G637"/>
      <c r="H637"/>
      <c r="I637"/>
      <c r="J637"/>
      <c r="K637"/>
    </row>
    <row r="638" spans="3:11" x14ac:dyDescent="0.25">
      <c r="C638"/>
      <c r="D638"/>
      <c r="E638"/>
      <c r="F638"/>
      <c r="G638"/>
      <c r="H638"/>
      <c r="I638"/>
      <c r="J638"/>
      <c r="K638"/>
    </row>
    <row r="639" spans="3:11" x14ac:dyDescent="0.25">
      <c r="C639"/>
      <c r="D639"/>
      <c r="E639"/>
      <c r="F639"/>
      <c r="G639"/>
      <c r="H639"/>
      <c r="I639"/>
      <c r="J639"/>
      <c r="K639"/>
    </row>
    <row r="640" spans="3:11" x14ac:dyDescent="0.25">
      <c r="C640"/>
      <c r="D640"/>
      <c r="E640"/>
      <c r="F640"/>
      <c r="G640"/>
      <c r="H640"/>
      <c r="I640"/>
      <c r="J640"/>
      <c r="K640"/>
    </row>
    <row r="641" spans="3:11" x14ac:dyDescent="0.25">
      <c r="C641"/>
      <c r="D641"/>
      <c r="E641"/>
      <c r="F641"/>
      <c r="G641"/>
      <c r="H641"/>
      <c r="I641"/>
      <c r="J641"/>
      <c r="K641"/>
    </row>
    <row r="642" spans="3:11" x14ac:dyDescent="0.25">
      <c r="C642"/>
      <c r="D642"/>
      <c r="E642"/>
      <c r="F642"/>
      <c r="G642"/>
      <c r="H642"/>
      <c r="I642"/>
      <c r="J642"/>
      <c r="K642"/>
    </row>
    <row r="643" spans="3:11" x14ac:dyDescent="0.25">
      <c r="C643"/>
      <c r="D643"/>
      <c r="E643"/>
      <c r="F643"/>
      <c r="G643"/>
      <c r="H643"/>
      <c r="I643"/>
      <c r="J643"/>
      <c r="K643"/>
    </row>
    <row r="644" spans="3:11" x14ac:dyDescent="0.25">
      <c r="C644"/>
      <c r="D644"/>
      <c r="E644"/>
      <c r="F644"/>
      <c r="G644"/>
      <c r="H644"/>
      <c r="I644"/>
      <c r="J644"/>
      <c r="K644"/>
    </row>
    <row r="645" spans="3:11" x14ac:dyDescent="0.25">
      <c r="C645"/>
      <c r="D645"/>
      <c r="E645"/>
      <c r="F645"/>
      <c r="G645"/>
      <c r="H645"/>
      <c r="I645"/>
      <c r="J645"/>
      <c r="K645"/>
    </row>
    <row r="646" spans="3:11" x14ac:dyDescent="0.25">
      <c r="C646"/>
      <c r="D646"/>
      <c r="E646"/>
      <c r="F646"/>
      <c r="G646"/>
      <c r="H646"/>
      <c r="I646"/>
      <c r="J646"/>
      <c r="K646"/>
    </row>
    <row r="647" spans="3:11" x14ac:dyDescent="0.25">
      <c r="C647"/>
      <c r="D647"/>
      <c r="E647"/>
      <c r="F647"/>
      <c r="G647"/>
      <c r="H647"/>
      <c r="I647"/>
      <c r="J647"/>
      <c r="K647"/>
    </row>
  </sheetData>
  <autoFilter ref="A1:K11"/>
  <dataConsolidate function="average"/>
  <conditionalFormatting sqref="B2:K11">
    <cfRule type="cellIs" dxfId="20" priority="1" operator="equal">
      <formula>1</formula>
    </cfRule>
  </conditionalFormatting>
  <hyperlinks>
    <hyperlink ref="C14" r:id="rI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647"/>
  <sheetViews>
    <sheetView zoomScaleNormal="100" workbookViewId="0">
      <pane xSplit="1" ySplit="1" topLeftCell="B2" activePane="bottomRight" state="frozen"/>
      <selection activeCell="G33" sqref="G33"/>
      <selection pane="topRight" activeCell="G33" sqref="G33"/>
      <selection pane="bottomLeft" activeCell="G33" sqref="G33"/>
      <selection pane="bottomRight" activeCell="H18" sqref="H18"/>
    </sheetView>
  </sheetViews>
  <sheetFormatPr baseColWidth="10" defaultColWidth="9" defaultRowHeight="15.75" x14ac:dyDescent="0.25"/>
  <cols>
    <col min="1" max="1" width="13.875" style="9" bestFit="1" customWidth="1"/>
    <col min="2" max="11" width="8.375" style="9" customWidth="1"/>
  </cols>
  <sheetData>
    <row r="1" spans="1:12" s="1" customFormat="1" x14ac:dyDescent="0.25">
      <c r="A1" s="3"/>
      <c r="B1" s="15">
        <v>2005</v>
      </c>
      <c r="C1" s="16">
        <v>2011</v>
      </c>
      <c r="D1" s="17">
        <v>2015</v>
      </c>
      <c r="E1" s="17">
        <v>2020</v>
      </c>
      <c r="F1" s="17">
        <v>2025</v>
      </c>
      <c r="G1" s="16">
        <v>2030</v>
      </c>
      <c r="H1" s="16">
        <v>2035</v>
      </c>
      <c r="I1" s="16">
        <v>2040</v>
      </c>
      <c r="J1" s="17">
        <v>2045</v>
      </c>
      <c r="K1" s="17">
        <v>2050</v>
      </c>
    </row>
    <row r="2" spans="1:12" x14ac:dyDescent="0.25">
      <c r="A2" t="s">
        <v>12</v>
      </c>
      <c r="B2" s="60">
        <f>'Total web'!C13/'Total web'!C23</f>
        <v>1</v>
      </c>
      <c r="C2" s="60">
        <f>'Total web'!D13/'Total web'!D23</f>
        <v>1</v>
      </c>
      <c r="D2" s="60">
        <f>'Total web'!E13/'Total web'!E23</f>
        <v>1</v>
      </c>
      <c r="E2" s="60">
        <f>'Total web'!F13/'Total web'!F23</f>
        <v>0.95</v>
      </c>
      <c r="F2" s="60">
        <f>'Total web'!G13/'Total web'!G23</f>
        <v>0.90697674418604646</v>
      </c>
      <c r="G2" s="60">
        <f>'Total web'!H13/'Total web'!H23</f>
        <v>0.8666666666666667</v>
      </c>
      <c r="H2" s="60">
        <f>'Total web'!I13/'Total web'!I23</f>
        <v>0.83333333333333337</v>
      </c>
      <c r="I2" s="60">
        <f>'Total web'!J13/'Total web'!J23</f>
        <v>0.82</v>
      </c>
      <c r="J2" s="60">
        <f>'Total web'!K13/'Total web'!K23</f>
        <v>0.78846153846153844</v>
      </c>
      <c r="K2" s="60">
        <f>'Total web'!L13/'Total web'!L23</f>
        <v>0.74545454545454548</v>
      </c>
      <c r="L2" s="4"/>
    </row>
    <row r="3" spans="1:12" x14ac:dyDescent="0.25">
      <c r="A3" t="s">
        <v>13</v>
      </c>
      <c r="B3" s="60">
        <f>'Total web'!C14/'Total web'!C24</f>
        <v>1</v>
      </c>
      <c r="C3" s="60">
        <f>'Total web'!D14/'Total web'!D24</f>
        <v>1</v>
      </c>
      <c r="D3" s="60">
        <f>'Total web'!E14/'Total web'!E24</f>
        <v>0.98809523809523814</v>
      </c>
      <c r="E3" s="60">
        <f>'Total web'!F14/'Total web'!F24</f>
        <v>0.95979899497487431</v>
      </c>
      <c r="F3" s="60">
        <f>'Total web'!G14/'Total web'!G24</f>
        <v>0.9224137931034484</v>
      </c>
      <c r="G3" s="60">
        <f>'Total web'!H14/'Total web'!H24</f>
        <v>0.89179104477611937</v>
      </c>
      <c r="H3" s="60">
        <f>'Total web'!I14/'Total web'!I24</f>
        <v>0.86046511627906974</v>
      </c>
      <c r="I3" s="60">
        <f>'Total web'!J14/'Total web'!J24</f>
        <v>0.82634730538922152</v>
      </c>
      <c r="J3" s="60">
        <f>'Total web'!K14/'Total web'!K24</f>
        <v>0.80381471389645787</v>
      </c>
      <c r="K3" s="60">
        <f>'Total web'!L14/'Total web'!L24</f>
        <v>0.78109452736318419</v>
      </c>
      <c r="L3" s="4"/>
    </row>
    <row r="4" spans="1:12" x14ac:dyDescent="0.25">
      <c r="A4" t="s">
        <v>14</v>
      </c>
      <c r="B4" s="60">
        <f>'Total web'!C15/'Total web'!C25</f>
        <v>1</v>
      </c>
      <c r="C4" s="60">
        <f>'Total web'!D15/'Total web'!D25</f>
        <v>1</v>
      </c>
      <c r="D4" s="60">
        <f>'Total web'!E15/'Total web'!E25</f>
        <v>1</v>
      </c>
      <c r="E4" s="60">
        <f>'Total web'!F15/'Total web'!F25</f>
        <v>1</v>
      </c>
      <c r="F4" s="60">
        <f>'Total web'!G15/'Total web'!G25</f>
        <v>0.95522388059701491</v>
      </c>
      <c r="G4" s="60">
        <f>'Total web'!H15/'Total web'!H25</f>
        <v>0.94202898550724645</v>
      </c>
      <c r="H4" s="60">
        <f>'Total web'!I15/'Total web'!I25</f>
        <v>0.88157894736842113</v>
      </c>
      <c r="I4" s="60">
        <f>'Total web'!J15/'Total web'!J25</f>
        <v>0.86249999999999993</v>
      </c>
      <c r="J4" s="60">
        <f>'Total web'!K15/'Total web'!K25</f>
        <v>0.82352941176470584</v>
      </c>
      <c r="K4" s="60">
        <f>'Total web'!L15/'Total web'!L25</f>
        <v>0.79999999999999993</v>
      </c>
      <c r="L4" s="4"/>
    </row>
    <row r="5" spans="1:12" x14ac:dyDescent="0.25">
      <c r="A5" s="9" t="s">
        <v>15</v>
      </c>
      <c r="B5" s="60">
        <f>'Total web'!C16/'Total web'!C26</f>
        <v>1</v>
      </c>
      <c r="C5" s="60">
        <f>'Total web'!D16/'Total web'!D26</f>
        <v>1</v>
      </c>
      <c r="D5" s="60">
        <f>'Total web'!E16/'Total web'!E26</f>
        <v>1</v>
      </c>
      <c r="E5" s="60">
        <f>'Total web'!F16/'Total web'!F26</f>
        <v>0.91666666666666663</v>
      </c>
      <c r="F5" s="60">
        <f>'Total web'!G16/'Total web'!G26</f>
        <v>0.92307692307692313</v>
      </c>
      <c r="G5" s="60">
        <f>'Total web'!H16/'Total web'!H26</f>
        <v>0.8571428571428571</v>
      </c>
      <c r="H5" s="60">
        <f>'Total web'!I16/'Total web'!I26</f>
        <v>0.8</v>
      </c>
      <c r="I5" s="60">
        <f>'Total web'!J16/'Total web'!J26</f>
        <v>0.8</v>
      </c>
      <c r="J5" s="60">
        <f>'Total web'!K16/'Total web'!K26</f>
        <v>0.6875</v>
      </c>
      <c r="K5" s="60">
        <f>'Total web'!L16/'Total web'!L26</f>
        <v>0.625</v>
      </c>
      <c r="L5" s="4"/>
    </row>
    <row r="6" spans="1:12" x14ac:dyDescent="0.25">
      <c r="A6" s="9" t="s">
        <v>16</v>
      </c>
      <c r="B6" s="60">
        <f>'Total web'!C17/'Total web'!C27</f>
        <v>1</v>
      </c>
      <c r="C6" s="60">
        <f>'Total web'!D17/'Total web'!D27</f>
        <v>1</v>
      </c>
      <c r="D6" s="60">
        <f>'Total web'!E17/'Total web'!E27</f>
        <v>0.99574468085106371</v>
      </c>
      <c r="E6" s="60">
        <f>'Total web'!F17/'Total web'!F27</f>
        <v>0.93031358885017412</v>
      </c>
      <c r="F6" s="60">
        <f>'Total web'!G17/'Total web'!G27</f>
        <v>0.8833333333333333</v>
      </c>
      <c r="G6" s="60">
        <f>'Total web'!H17/'Total web'!H27</f>
        <v>0.85348837209302331</v>
      </c>
      <c r="H6" s="60">
        <f>'Total web'!I17/'Total web'!I27</f>
        <v>0.82995951417004032</v>
      </c>
      <c r="I6" s="60">
        <f>'Total web'!J17/'Total web'!J27</f>
        <v>0.81081081081081086</v>
      </c>
      <c r="J6" s="60">
        <f>'Total web'!K17/'Total web'!K27</f>
        <v>0.79967426710097722</v>
      </c>
      <c r="K6" s="60">
        <f>'Total web'!L17/'Total web'!L27</f>
        <v>0.78293413173652704</v>
      </c>
      <c r="L6" s="4"/>
    </row>
    <row r="7" spans="1:12" x14ac:dyDescent="0.25">
      <c r="A7" s="9" t="s">
        <v>17</v>
      </c>
      <c r="B7" s="60">
        <f>'Total web'!C18/'Total web'!C28</f>
        <v>1</v>
      </c>
      <c r="C7" s="60">
        <f>'Total web'!D18/'Total web'!D28</f>
        <v>1</v>
      </c>
      <c r="D7" s="60">
        <f>'Total web'!E18/'Total web'!E28</f>
        <v>0.97297297297297292</v>
      </c>
      <c r="E7" s="60">
        <f>'Total web'!F18/'Total web'!F28</f>
        <v>0.9263157894736842</v>
      </c>
      <c r="F7" s="60">
        <f>'Total web'!G18/'Total web'!G28</f>
        <v>0.92307692307692313</v>
      </c>
      <c r="G7" s="60">
        <f>'Total web'!H18/'Total web'!H28</f>
        <v>0.90206185567010311</v>
      </c>
      <c r="H7" s="60">
        <f>'Total web'!I18/'Total web'!I28</f>
        <v>0.8883248730964467</v>
      </c>
      <c r="I7" s="60">
        <f>'Total web'!J18/'Total web'!J28</f>
        <v>0.87179487179487181</v>
      </c>
      <c r="J7" s="60">
        <f>'Total web'!K18/'Total web'!K28</f>
        <v>0.85279187817258884</v>
      </c>
      <c r="K7" s="60">
        <f>'Total web'!L18/'Total web'!L28</f>
        <v>0.8205128205128206</v>
      </c>
      <c r="L7" s="4"/>
    </row>
    <row r="8" spans="1:12" x14ac:dyDescent="0.25">
      <c r="A8" s="9" t="s">
        <v>18</v>
      </c>
      <c r="B8" s="60">
        <f>'Total web'!C19/'Total web'!C29</f>
        <v>1</v>
      </c>
      <c r="C8" s="60">
        <f>'Total web'!D19/'Total web'!D29</f>
        <v>1</v>
      </c>
      <c r="D8" s="60">
        <f>'Total web'!E19/'Total web'!E29</f>
        <v>1.0208333333333333</v>
      </c>
      <c r="E8" s="60">
        <f>'Total web'!F19/'Total web'!F29</f>
        <v>0.98</v>
      </c>
      <c r="F8" s="60">
        <f>'Total web'!G19/'Total web'!G29</f>
        <v>0.94230769230769229</v>
      </c>
      <c r="G8" s="60">
        <f>'Total web'!H19/'Total web'!H29</f>
        <v>0.90740740740740733</v>
      </c>
      <c r="H8" s="60">
        <f>'Total web'!I19/'Total web'!I29</f>
        <v>0.87719298245614041</v>
      </c>
      <c r="I8" s="60">
        <f>'Total web'!J19/'Total web'!J29</f>
        <v>0.84745762711864414</v>
      </c>
      <c r="J8" s="60">
        <f>'Total web'!K19/'Total web'!K29</f>
        <v>0.78688524590163933</v>
      </c>
      <c r="K8" s="60">
        <f>'Total web'!L19/'Total web'!L29</f>
        <v>0.74193548387096775</v>
      </c>
      <c r="L8" s="4"/>
    </row>
    <row r="9" spans="1:12" x14ac:dyDescent="0.25">
      <c r="A9" s="9" t="s">
        <v>19</v>
      </c>
      <c r="B9" s="60">
        <f>'Total web'!C20/'Total web'!C30</f>
        <v>1</v>
      </c>
      <c r="C9" s="60">
        <f>'Total web'!D20/'Total web'!D30</f>
        <v>1</v>
      </c>
      <c r="D9" s="60">
        <f>'Total web'!E20/'Total web'!E30</f>
        <v>1</v>
      </c>
      <c r="E9" s="60">
        <f>'Total web'!F20/'Total web'!F30</f>
        <v>0.96153846153846145</v>
      </c>
      <c r="F9" s="60">
        <f>'Total web'!G20/'Total web'!G30</f>
        <v>0.89285714285714279</v>
      </c>
      <c r="G9" s="60">
        <f>'Total web'!H20/'Total web'!H30</f>
        <v>0.83333333333333337</v>
      </c>
      <c r="H9" s="60">
        <f>'Total web'!I20/'Total web'!I30</f>
        <v>0.79365079365079361</v>
      </c>
      <c r="I9" s="60">
        <f>'Total web'!J20/'Total web'!J30</f>
        <v>0.75757575757575757</v>
      </c>
      <c r="J9" s="60">
        <f>'Total web'!K20/'Total web'!K30</f>
        <v>0.72857142857142865</v>
      </c>
      <c r="K9" s="60">
        <f>'Total web'!L20/'Total web'!L30</f>
        <v>0.70270270270270274</v>
      </c>
      <c r="L9" s="4"/>
    </row>
    <row r="10" spans="1:12" x14ac:dyDescent="0.25">
      <c r="A10" s="9" t="s">
        <v>20</v>
      </c>
      <c r="B10" s="60">
        <f>'Total web'!C21/'Total web'!C31</f>
        <v>1</v>
      </c>
      <c r="C10" s="60">
        <f>'Total web'!D21/'Total web'!D31</f>
        <v>1</v>
      </c>
      <c r="D10" s="60">
        <f>'Total web'!E21/'Total web'!E31</f>
        <v>0.98754448398576511</v>
      </c>
      <c r="E10" s="60">
        <f>'Total web'!F21/'Total web'!F31</f>
        <v>0.94017094017094027</v>
      </c>
      <c r="F10" s="60">
        <f>'Total web'!G21/'Total web'!G31</f>
        <v>0.90877796901893293</v>
      </c>
      <c r="G10" s="60">
        <f>'Total web'!H21/'Total web'!H31</f>
        <v>0.84615384615384615</v>
      </c>
      <c r="H10" s="60">
        <f>'Total web'!I21/'Total web'!I31</f>
        <v>0.78583765112262516</v>
      </c>
      <c r="I10" s="60">
        <f>'Total web'!J21/'Total web'!J31</f>
        <v>0.74957410562180582</v>
      </c>
      <c r="J10" s="60">
        <f>'Total web'!K21/'Total web'!K31</f>
        <v>0.73154362416107388</v>
      </c>
      <c r="K10" s="60">
        <f>'Total web'!L21/'Total web'!L31</f>
        <v>0.71004942339373955</v>
      </c>
      <c r="L10" s="4"/>
    </row>
    <row r="11" spans="1:12" x14ac:dyDescent="0.25">
      <c r="A11" s="9" t="s">
        <v>21</v>
      </c>
      <c r="B11" s="60">
        <f>'Total web'!C22/'Total web'!C32</f>
        <v>1</v>
      </c>
      <c r="C11" s="60">
        <f>'Total web'!D22/'Total web'!D32</f>
        <v>1</v>
      </c>
      <c r="D11" s="60">
        <f>'Total web'!E22/'Total web'!E32</f>
        <v>1.0025706940874035</v>
      </c>
      <c r="E11" s="60">
        <f>'Total web'!F22/'Total web'!F32</f>
        <v>0.9526315789473685</v>
      </c>
      <c r="F11" s="60">
        <f>'Total web'!G22/'Total web'!G32</f>
        <v>0.9045092838196287</v>
      </c>
      <c r="G11" s="60">
        <f>'Total web'!H22/'Total web'!H32</f>
        <v>0.87131367292225204</v>
      </c>
      <c r="H11" s="60">
        <f>'Total web'!I22/'Total web'!I32</f>
        <v>0.83739837398373984</v>
      </c>
      <c r="I11" s="60">
        <f>'Total web'!J22/'Total web'!J32</f>
        <v>0.7967479674796748</v>
      </c>
      <c r="J11" s="118">
        <v>0.78</v>
      </c>
      <c r="K11" s="118">
        <v>0.76</v>
      </c>
      <c r="L11" s="4"/>
    </row>
    <row r="12" spans="1:12" x14ac:dyDescent="0.25">
      <c r="A12"/>
      <c r="C12" s="11"/>
      <c r="D12" s="11"/>
      <c r="E12" s="11"/>
      <c r="F12" s="11"/>
      <c r="G12" s="11"/>
      <c r="H12" s="11"/>
      <c r="I12" s="11"/>
      <c r="J12" s="11"/>
      <c r="K12" s="11"/>
    </row>
    <row r="13" spans="1:12" x14ac:dyDescent="0.25">
      <c r="A13"/>
      <c r="B13" s="27" t="s">
        <v>46</v>
      </c>
      <c r="C13" s="28"/>
      <c r="D13" s="28"/>
      <c r="E13" s="28"/>
      <c r="F13" s="28"/>
      <c r="G13" s="28"/>
      <c r="H13" s="28"/>
      <c r="I13" s="28"/>
      <c r="J13" s="28"/>
      <c r="K13" s="28"/>
    </row>
    <row r="14" spans="1:12" x14ac:dyDescent="0.25">
      <c r="A14"/>
      <c r="B14" s="9" t="s">
        <v>43</v>
      </c>
      <c r="C14" s="26" t="s">
        <v>44</v>
      </c>
      <c r="D14" s="11"/>
      <c r="E14" s="11"/>
      <c r="F14" s="11"/>
      <c r="G14" s="11"/>
      <c r="H14" s="11"/>
      <c r="I14" s="11"/>
      <c r="J14" s="11"/>
      <c r="K14" s="11"/>
    </row>
    <row r="15" spans="1:12" x14ac:dyDescent="0.25">
      <c r="A15"/>
      <c r="C15" s="11"/>
      <c r="D15" s="11"/>
      <c r="E15" s="11"/>
      <c r="F15" s="11"/>
      <c r="G15" s="11"/>
      <c r="H15" s="11"/>
      <c r="I15" s="11"/>
      <c r="J15" s="11"/>
      <c r="K15" s="11"/>
    </row>
    <row r="16" spans="1:12" x14ac:dyDescent="0.25">
      <c r="A16"/>
      <c r="C16" s="11"/>
      <c r="D16" s="11"/>
      <c r="E16" s="11"/>
      <c r="F16" s="11"/>
      <c r="G16" s="11"/>
      <c r="H16" s="11"/>
      <c r="I16" s="11"/>
      <c r="J16" s="11"/>
      <c r="K16" s="11"/>
    </row>
    <row r="17" spans="1:11" x14ac:dyDescent="0.25">
      <c r="A17"/>
      <c r="C17" s="11"/>
      <c r="D17" s="11"/>
      <c r="E17" s="11"/>
      <c r="F17" s="11"/>
      <c r="G17" s="11"/>
      <c r="H17" s="11"/>
      <c r="I17" s="11"/>
      <c r="J17" s="11"/>
      <c r="K17" s="11"/>
    </row>
    <row r="18" spans="1:11" x14ac:dyDescent="0.25">
      <c r="A18"/>
      <c r="C18" s="11"/>
      <c r="D18" s="11"/>
      <c r="E18" s="11"/>
      <c r="F18" s="11"/>
      <c r="G18" s="11"/>
      <c r="H18" s="11"/>
      <c r="I18" s="11"/>
      <c r="J18" s="11"/>
      <c r="K18" s="11"/>
    </row>
    <row r="19" spans="1:11" x14ac:dyDescent="0.25">
      <c r="A19"/>
      <c r="C19" s="11"/>
      <c r="D19" s="11"/>
      <c r="E19" s="11"/>
      <c r="F19" s="11"/>
      <c r="G19" s="11"/>
      <c r="H19" s="11"/>
      <c r="I19" s="11"/>
      <c r="J19" s="11"/>
      <c r="K19" s="11"/>
    </row>
    <row r="20" spans="1:11" x14ac:dyDescent="0.25">
      <c r="A20"/>
      <c r="C20" s="11"/>
      <c r="D20" s="11"/>
      <c r="E20" s="11"/>
      <c r="F20" s="11"/>
      <c r="G20" s="11"/>
      <c r="H20" s="11"/>
      <c r="I20" s="11"/>
      <c r="J20" s="11"/>
      <c r="K20" s="11"/>
    </row>
    <row r="21" spans="1:11" x14ac:dyDescent="0.25">
      <c r="A21"/>
      <c r="C21" s="11"/>
      <c r="D21" s="11"/>
      <c r="E21" s="11"/>
      <c r="F21" s="11"/>
      <c r="G21" s="11"/>
      <c r="H21" s="11"/>
      <c r="I21" s="11"/>
      <c r="J21" s="11"/>
      <c r="K21" s="11"/>
    </row>
    <row r="22" spans="1:11" x14ac:dyDescent="0.25">
      <c r="A22"/>
      <c r="C22" s="11"/>
      <c r="D22" s="11"/>
      <c r="E22" s="11"/>
      <c r="F22" s="11"/>
      <c r="G22" s="11"/>
      <c r="H22" s="11"/>
      <c r="I22" s="11"/>
      <c r="J22" s="11"/>
      <c r="K22" s="11"/>
    </row>
    <row r="23" spans="1:11" x14ac:dyDescent="0.25">
      <c r="A23"/>
      <c r="C23" s="11"/>
      <c r="D23" s="11"/>
      <c r="E23" s="11"/>
      <c r="F23" s="11"/>
      <c r="G23" s="11"/>
      <c r="H23" s="11"/>
      <c r="I23" s="11"/>
      <c r="J23" s="11"/>
      <c r="K23" s="11"/>
    </row>
    <row r="24" spans="1:11" x14ac:dyDescent="0.25">
      <c r="A24"/>
      <c r="C24" s="11"/>
      <c r="D24" s="11"/>
      <c r="E24" s="11"/>
      <c r="F24" s="11"/>
      <c r="G24" s="11"/>
      <c r="H24" s="11"/>
      <c r="I24" s="11"/>
      <c r="J24" s="11"/>
      <c r="K24" s="11"/>
    </row>
    <row r="25" spans="1:11" x14ac:dyDescent="0.25">
      <c r="A25"/>
      <c r="C25" s="11"/>
      <c r="D25" s="11"/>
      <c r="E25" s="11"/>
      <c r="F25" s="11"/>
      <c r="G25" s="11"/>
      <c r="H25" s="11"/>
      <c r="I25" s="11"/>
      <c r="J25" s="11"/>
      <c r="K25" s="11"/>
    </row>
    <row r="26" spans="1:11" x14ac:dyDescent="0.25">
      <c r="A26"/>
      <c r="C26" s="11"/>
      <c r="D26" s="11"/>
      <c r="E26" s="11"/>
      <c r="F26" s="11"/>
      <c r="G26" s="11"/>
      <c r="H26" s="11"/>
      <c r="I26" s="11"/>
      <c r="J26" s="11"/>
      <c r="K26" s="11"/>
    </row>
    <row r="27" spans="1:11" x14ac:dyDescent="0.25">
      <c r="A27"/>
      <c r="C27" s="11"/>
      <c r="D27" s="11"/>
      <c r="E27" s="11"/>
      <c r="F27" s="11"/>
      <c r="G27" s="11"/>
      <c r="H27" s="11"/>
      <c r="I27" s="11"/>
      <c r="J27" s="11"/>
      <c r="K27" s="11"/>
    </row>
    <row r="28" spans="1:11" x14ac:dyDescent="0.25">
      <c r="A28"/>
      <c r="C28" s="11"/>
      <c r="D28" s="11"/>
      <c r="E28" s="11"/>
      <c r="F28" s="11"/>
      <c r="G28" s="11"/>
      <c r="H28" s="11"/>
      <c r="I28" s="11"/>
      <c r="J28" s="11"/>
      <c r="K28" s="11"/>
    </row>
    <row r="29" spans="1:11" x14ac:dyDescent="0.25">
      <c r="A29"/>
      <c r="C29" s="11"/>
      <c r="D29" s="11"/>
      <c r="E29" s="11"/>
      <c r="F29" s="11"/>
      <c r="G29" s="11"/>
      <c r="H29" s="11"/>
      <c r="I29" s="11"/>
      <c r="J29" s="11"/>
      <c r="K29" s="11"/>
    </row>
    <row r="30" spans="1:11" x14ac:dyDescent="0.25">
      <c r="A30"/>
      <c r="C30" s="11"/>
      <c r="D30" s="11"/>
      <c r="E30" s="11"/>
      <c r="F30" s="11"/>
      <c r="G30" s="11"/>
      <c r="H30" s="11"/>
      <c r="I30" s="11"/>
      <c r="J30" s="11"/>
      <c r="K30" s="11"/>
    </row>
    <row r="31" spans="1:11" x14ac:dyDescent="0.25">
      <c r="A31"/>
      <c r="C31" s="11"/>
      <c r="D31" s="11"/>
      <c r="E31" s="11"/>
      <c r="F31" s="11"/>
      <c r="G31" s="11"/>
      <c r="H31" s="11"/>
      <c r="I31" s="11"/>
      <c r="J31" s="11"/>
      <c r="K31" s="11"/>
    </row>
    <row r="32" spans="1:11" x14ac:dyDescent="0.25">
      <c r="A32"/>
      <c r="C32" s="11"/>
      <c r="D32" s="11"/>
      <c r="E32" s="11"/>
      <c r="F32" s="11"/>
      <c r="G32" s="11"/>
      <c r="H32" s="11"/>
      <c r="I32" s="11"/>
      <c r="J32" s="11"/>
      <c r="K32" s="11"/>
    </row>
    <row r="33" spans="1:11" x14ac:dyDescent="0.25">
      <c r="A33"/>
      <c r="C33" s="11"/>
      <c r="D33" s="11"/>
      <c r="E33" s="11"/>
      <c r="F33" s="11"/>
      <c r="G33" s="11"/>
      <c r="H33" s="11"/>
      <c r="I33" s="11"/>
      <c r="J33" s="11"/>
      <c r="K33" s="11"/>
    </row>
    <row r="34" spans="1:11" x14ac:dyDescent="0.25">
      <c r="A34"/>
      <c r="C34" s="11"/>
      <c r="D34" s="11"/>
      <c r="E34" s="11"/>
      <c r="F34" s="11"/>
      <c r="G34" s="11"/>
      <c r="H34" s="11"/>
      <c r="I34" s="11"/>
      <c r="J34" s="11"/>
      <c r="K34" s="11"/>
    </row>
    <row r="35" spans="1:11" x14ac:dyDescent="0.25">
      <c r="A35"/>
      <c r="C35" s="11"/>
      <c r="D35" s="11"/>
      <c r="E35" s="11"/>
      <c r="F35" s="11"/>
      <c r="G35" s="11"/>
      <c r="H35" s="11"/>
      <c r="I35" s="11"/>
      <c r="J35" s="11"/>
      <c r="K35" s="11"/>
    </row>
    <row r="36" spans="1:11" x14ac:dyDescent="0.25">
      <c r="A36"/>
      <c r="C36" s="11"/>
      <c r="D36" s="11"/>
      <c r="E36" s="11"/>
      <c r="F36" s="11"/>
      <c r="G36" s="11"/>
      <c r="H36" s="11"/>
      <c r="I36" s="11"/>
      <c r="J36" s="11"/>
      <c r="K36" s="11"/>
    </row>
    <row r="37" spans="1:11" x14ac:dyDescent="0.25">
      <c r="A37"/>
      <c r="C37" s="11"/>
      <c r="D37" s="11"/>
      <c r="E37" s="11"/>
      <c r="F37" s="11"/>
      <c r="G37" s="11"/>
      <c r="H37" s="11"/>
      <c r="I37" s="11"/>
      <c r="J37" s="11"/>
      <c r="K37" s="11"/>
    </row>
    <row r="38" spans="1:11" x14ac:dyDescent="0.25">
      <c r="A38"/>
      <c r="C38" s="11"/>
      <c r="D38" s="11"/>
      <c r="E38" s="11"/>
      <c r="F38" s="11"/>
      <c r="G38" s="11"/>
      <c r="H38" s="11"/>
      <c r="I38" s="11"/>
      <c r="J38" s="11"/>
      <c r="K38" s="11"/>
    </row>
    <row r="39" spans="1:11" x14ac:dyDescent="0.25">
      <c r="A39"/>
      <c r="C39" s="11"/>
      <c r="D39" s="11"/>
      <c r="E39" s="11"/>
      <c r="F39" s="11"/>
      <c r="G39" s="11"/>
      <c r="H39" s="11"/>
      <c r="I39" s="11"/>
      <c r="J39" s="11"/>
      <c r="K39" s="11"/>
    </row>
    <row r="40" spans="1:11" x14ac:dyDescent="0.25">
      <c r="A40"/>
      <c r="C40" s="11"/>
      <c r="D40" s="11"/>
      <c r="E40" s="11"/>
      <c r="F40" s="11"/>
      <c r="G40" s="11"/>
      <c r="H40" s="11"/>
      <c r="I40" s="11"/>
      <c r="J40" s="11"/>
      <c r="K40" s="11"/>
    </row>
    <row r="41" spans="1:11" x14ac:dyDescent="0.25">
      <c r="A41"/>
      <c r="C41" s="11"/>
      <c r="D41" s="11"/>
      <c r="E41" s="11"/>
      <c r="F41" s="11"/>
      <c r="G41" s="11"/>
      <c r="H41" s="11"/>
      <c r="I41" s="11"/>
      <c r="J41" s="11"/>
      <c r="K41" s="11"/>
    </row>
    <row r="42" spans="1:11" x14ac:dyDescent="0.25">
      <c r="A42"/>
      <c r="C42" s="11"/>
      <c r="D42" s="11"/>
      <c r="E42" s="11"/>
      <c r="F42" s="11"/>
      <c r="G42" s="11"/>
      <c r="H42" s="11"/>
      <c r="I42" s="11"/>
      <c r="J42" s="11"/>
      <c r="K42" s="11"/>
    </row>
    <row r="43" spans="1:11" x14ac:dyDescent="0.25">
      <c r="A43"/>
      <c r="C43" s="11"/>
      <c r="D43" s="11"/>
      <c r="E43" s="11"/>
      <c r="F43" s="11"/>
      <c r="G43" s="11"/>
      <c r="H43" s="11"/>
      <c r="I43" s="11"/>
      <c r="J43" s="11"/>
      <c r="K43" s="11"/>
    </row>
    <row r="44" spans="1:11" x14ac:dyDescent="0.25">
      <c r="A44"/>
      <c r="C44" s="11"/>
      <c r="D44" s="11"/>
      <c r="E44" s="11"/>
      <c r="F44" s="11"/>
      <c r="G44" s="11"/>
      <c r="H44" s="11"/>
      <c r="I44" s="11"/>
      <c r="J44" s="11"/>
      <c r="K44" s="11"/>
    </row>
    <row r="45" spans="1:11" x14ac:dyDescent="0.25">
      <c r="C45" s="11"/>
      <c r="D45" s="11"/>
      <c r="E45" s="11"/>
      <c r="F45" s="11"/>
      <c r="G45" s="11"/>
      <c r="H45" s="11"/>
      <c r="I45" s="11"/>
      <c r="J45" s="11"/>
      <c r="K45" s="11"/>
    </row>
    <row r="46" spans="1:11" x14ac:dyDescent="0.25">
      <c r="C46" s="11"/>
      <c r="D46" s="11"/>
      <c r="E46" s="11"/>
      <c r="F46" s="11"/>
      <c r="G46" s="11"/>
      <c r="H46" s="11"/>
      <c r="I46" s="11"/>
      <c r="J46" s="11"/>
      <c r="K46" s="11"/>
    </row>
    <row r="47" spans="1:11" x14ac:dyDescent="0.25">
      <c r="C47" s="11"/>
      <c r="D47" s="11"/>
      <c r="E47" s="11"/>
      <c r="F47" s="11"/>
      <c r="G47" s="11"/>
      <c r="H47" s="11"/>
      <c r="I47" s="11"/>
      <c r="J47" s="11"/>
      <c r="K47" s="11"/>
    </row>
    <row r="48" spans="1:11" x14ac:dyDescent="0.25">
      <c r="C48" s="11"/>
      <c r="D48" s="11"/>
      <c r="E48" s="11"/>
      <c r="F48" s="11"/>
      <c r="G48" s="11"/>
      <c r="H48" s="11"/>
      <c r="I48" s="11"/>
      <c r="J48" s="11"/>
      <c r="K48" s="11"/>
    </row>
    <row r="49" spans="3:11" x14ac:dyDescent="0.25">
      <c r="C49" s="11"/>
      <c r="D49" s="11"/>
      <c r="E49" s="11"/>
      <c r="F49" s="11"/>
      <c r="G49" s="11"/>
      <c r="H49" s="11"/>
      <c r="I49" s="11"/>
      <c r="J49" s="11"/>
      <c r="K49" s="11"/>
    </row>
    <row r="50" spans="3:11" x14ac:dyDescent="0.25">
      <c r="C50" s="11"/>
      <c r="D50" s="11"/>
      <c r="E50" s="11"/>
      <c r="F50" s="11"/>
      <c r="G50" s="11"/>
      <c r="H50" s="11"/>
      <c r="I50" s="11"/>
      <c r="J50" s="11"/>
      <c r="K50" s="11"/>
    </row>
    <row r="51" spans="3:11" x14ac:dyDescent="0.25">
      <c r="C51" s="11"/>
      <c r="D51" s="11"/>
      <c r="E51" s="11"/>
      <c r="F51" s="11"/>
      <c r="G51" s="11"/>
      <c r="H51" s="11"/>
      <c r="I51" s="11"/>
      <c r="J51" s="11"/>
      <c r="K51" s="11"/>
    </row>
    <row r="52" spans="3:11" x14ac:dyDescent="0.25">
      <c r="C52" s="11"/>
      <c r="D52" s="11"/>
      <c r="E52" s="11"/>
      <c r="F52" s="11"/>
      <c r="G52" s="11"/>
      <c r="H52" s="11"/>
      <c r="I52" s="11"/>
      <c r="J52" s="11"/>
      <c r="K52" s="11"/>
    </row>
    <row r="53" spans="3:11" x14ac:dyDescent="0.25">
      <c r="C53" s="11"/>
      <c r="D53" s="11"/>
      <c r="E53" s="11"/>
      <c r="F53" s="11"/>
      <c r="G53" s="11"/>
      <c r="H53" s="11"/>
      <c r="I53" s="11"/>
      <c r="J53" s="11"/>
      <c r="K53" s="11"/>
    </row>
    <row r="54" spans="3:11" x14ac:dyDescent="0.25">
      <c r="C54" s="11"/>
      <c r="D54" s="11"/>
      <c r="E54" s="11"/>
      <c r="F54" s="11"/>
      <c r="G54" s="11"/>
      <c r="H54" s="11"/>
      <c r="I54" s="11"/>
      <c r="J54" s="11"/>
      <c r="K54" s="11"/>
    </row>
    <row r="55" spans="3:11" x14ac:dyDescent="0.25">
      <c r="C55" s="11"/>
      <c r="D55" s="11"/>
      <c r="E55" s="11"/>
      <c r="F55" s="11"/>
      <c r="G55" s="11"/>
      <c r="H55" s="11"/>
      <c r="I55" s="11"/>
      <c r="J55" s="11"/>
      <c r="K55" s="11"/>
    </row>
    <row r="56" spans="3:11" x14ac:dyDescent="0.25">
      <c r="C56" s="12"/>
      <c r="D56" s="12"/>
      <c r="E56" s="12"/>
      <c r="F56" s="12"/>
      <c r="G56" s="12"/>
      <c r="H56" s="12"/>
      <c r="I56" s="12"/>
      <c r="J56" s="12"/>
      <c r="K56" s="12"/>
    </row>
    <row r="57" spans="3:11" x14ac:dyDescent="0.25">
      <c r="C57" s="12"/>
      <c r="D57" s="12"/>
      <c r="E57" s="12"/>
      <c r="F57" s="12"/>
      <c r="G57" s="12"/>
      <c r="H57" s="12"/>
      <c r="I57" s="12"/>
      <c r="J57" s="12"/>
      <c r="K57" s="12"/>
    </row>
    <row r="58" spans="3:11" x14ac:dyDescent="0.25">
      <c r="C58" s="12"/>
      <c r="D58" s="12"/>
      <c r="E58" s="12"/>
      <c r="F58" s="12"/>
      <c r="G58" s="12"/>
      <c r="H58" s="12"/>
      <c r="I58" s="12"/>
      <c r="J58" s="12"/>
      <c r="K58" s="12"/>
    </row>
    <row r="59" spans="3:11" x14ac:dyDescent="0.25">
      <c r="C59" s="12"/>
      <c r="D59" s="12"/>
      <c r="E59" s="12"/>
      <c r="F59" s="12"/>
      <c r="G59" s="12"/>
      <c r="H59" s="12"/>
      <c r="I59" s="12"/>
      <c r="J59" s="12"/>
      <c r="K59" s="12"/>
    </row>
    <row r="60" spans="3:11" x14ac:dyDescent="0.25">
      <c r="C60" s="12"/>
      <c r="D60" s="12"/>
      <c r="E60" s="12"/>
      <c r="F60" s="12"/>
      <c r="G60" s="12"/>
      <c r="H60" s="12"/>
      <c r="I60" s="12"/>
      <c r="J60" s="12"/>
      <c r="K60" s="12"/>
    </row>
    <row r="61" spans="3:11" x14ac:dyDescent="0.25">
      <c r="C61" s="12"/>
      <c r="D61" s="12"/>
      <c r="E61" s="12"/>
      <c r="F61" s="12"/>
      <c r="G61" s="12"/>
      <c r="H61" s="12"/>
      <c r="I61" s="12"/>
      <c r="J61" s="12"/>
      <c r="K61" s="12"/>
    </row>
    <row r="62" spans="3:11" x14ac:dyDescent="0.25">
      <c r="C62" s="12"/>
      <c r="D62" s="12"/>
      <c r="E62" s="12"/>
      <c r="F62" s="12"/>
      <c r="G62" s="12"/>
      <c r="H62" s="12"/>
      <c r="I62" s="12"/>
      <c r="J62" s="12"/>
      <c r="K62" s="12"/>
    </row>
    <row r="63" spans="3:11" x14ac:dyDescent="0.25">
      <c r="C63" s="12"/>
      <c r="D63" s="12"/>
      <c r="E63" s="12"/>
      <c r="F63" s="12"/>
      <c r="G63" s="12"/>
      <c r="H63" s="12"/>
      <c r="I63" s="12"/>
      <c r="J63" s="12"/>
      <c r="K63" s="12"/>
    </row>
    <row r="64" spans="3:11" x14ac:dyDescent="0.25">
      <c r="C64" s="12"/>
      <c r="D64" s="12"/>
      <c r="E64" s="12"/>
      <c r="F64" s="12"/>
      <c r="G64" s="12"/>
      <c r="H64" s="12"/>
      <c r="I64" s="12"/>
      <c r="J64" s="12"/>
      <c r="K64" s="12"/>
    </row>
    <row r="65" spans="3:11" x14ac:dyDescent="0.25">
      <c r="C65" s="12"/>
      <c r="D65" s="12"/>
      <c r="E65" s="12"/>
      <c r="F65" s="12"/>
      <c r="G65" s="12"/>
      <c r="H65" s="12"/>
      <c r="I65" s="12"/>
      <c r="J65" s="12"/>
      <c r="K65" s="12"/>
    </row>
    <row r="66" spans="3:11" x14ac:dyDescent="0.25">
      <c r="C66" s="12"/>
      <c r="D66" s="12"/>
      <c r="E66" s="12"/>
      <c r="F66" s="12"/>
      <c r="G66" s="12"/>
      <c r="H66" s="12"/>
      <c r="I66" s="12"/>
      <c r="J66" s="12"/>
      <c r="K66" s="12"/>
    </row>
    <row r="67" spans="3:11" x14ac:dyDescent="0.25">
      <c r="C67" s="12"/>
      <c r="D67" s="12"/>
      <c r="E67" s="12"/>
      <c r="F67" s="12"/>
      <c r="G67" s="12"/>
      <c r="H67" s="12"/>
      <c r="I67" s="12"/>
      <c r="J67" s="12"/>
      <c r="K67" s="12"/>
    </row>
    <row r="68" spans="3:11" x14ac:dyDescent="0.25">
      <c r="C68" s="12"/>
      <c r="D68" s="12"/>
      <c r="E68" s="12"/>
      <c r="F68" s="12"/>
      <c r="G68" s="12"/>
      <c r="H68" s="12"/>
      <c r="I68" s="12"/>
      <c r="J68" s="12"/>
      <c r="K68" s="12"/>
    </row>
    <row r="69" spans="3:11" x14ac:dyDescent="0.25">
      <c r="C69" s="12"/>
      <c r="D69" s="12"/>
      <c r="E69" s="12"/>
      <c r="F69" s="12"/>
      <c r="G69" s="12"/>
      <c r="H69" s="12"/>
      <c r="I69" s="12"/>
      <c r="J69" s="12"/>
      <c r="K69" s="12"/>
    </row>
    <row r="70" spans="3:11" x14ac:dyDescent="0.25">
      <c r="C70" s="12"/>
      <c r="D70" s="12"/>
      <c r="E70" s="12"/>
      <c r="F70" s="12"/>
      <c r="G70" s="12"/>
      <c r="H70" s="12"/>
      <c r="I70" s="12"/>
      <c r="J70" s="12"/>
      <c r="K70" s="12"/>
    </row>
    <row r="71" spans="3:11" x14ac:dyDescent="0.25">
      <c r="C71" s="12"/>
      <c r="D71" s="12"/>
      <c r="E71" s="12"/>
      <c r="F71" s="12"/>
      <c r="G71" s="12"/>
      <c r="H71" s="12"/>
      <c r="I71" s="12"/>
      <c r="J71" s="12"/>
      <c r="K71" s="12"/>
    </row>
    <row r="72" spans="3:11" x14ac:dyDescent="0.25">
      <c r="C72" s="12"/>
      <c r="D72" s="12"/>
      <c r="E72" s="12"/>
      <c r="F72" s="12"/>
      <c r="G72" s="12"/>
      <c r="H72" s="12"/>
      <c r="I72" s="12"/>
      <c r="J72" s="12"/>
      <c r="K72" s="12"/>
    </row>
    <row r="73" spans="3:11" x14ac:dyDescent="0.25">
      <c r="C73" s="12"/>
      <c r="D73" s="12"/>
      <c r="E73" s="12"/>
      <c r="F73" s="12"/>
      <c r="G73" s="12"/>
      <c r="H73" s="12"/>
      <c r="I73" s="12"/>
      <c r="J73" s="12"/>
      <c r="K73" s="12"/>
    </row>
    <row r="74" spans="3:11" x14ac:dyDescent="0.25">
      <c r="C74" s="12"/>
      <c r="D74" s="12"/>
      <c r="E74" s="12"/>
      <c r="F74" s="12"/>
      <c r="G74" s="12"/>
      <c r="H74" s="12"/>
      <c r="I74" s="12"/>
      <c r="J74" s="12"/>
      <c r="K74" s="12"/>
    </row>
    <row r="75" spans="3:11" x14ac:dyDescent="0.25">
      <c r="C75" s="12"/>
      <c r="D75" s="12"/>
      <c r="E75" s="12"/>
      <c r="F75" s="12"/>
      <c r="G75" s="12"/>
      <c r="H75" s="12"/>
      <c r="I75" s="12"/>
      <c r="J75" s="12"/>
      <c r="K75" s="12"/>
    </row>
    <row r="76" spans="3:11" x14ac:dyDescent="0.25">
      <c r="C76" s="12"/>
      <c r="D76" s="12"/>
      <c r="E76" s="12"/>
      <c r="F76" s="12"/>
      <c r="G76" s="12"/>
      <c r="H76" s="12"/>
      <c r="I76" s="12"/>
      <c r="J76" s="12"/>
      <c r="K76" s="12"/>
    </row>
    <row r="77" spans="3:11" x14ac:dyDescent="0.25">
      <c r="C77" s="12"/>
      <c r="D77" s="12"/>
      <c r="E77" s="12"/>
      <c r="F77" s="12"/>
      <c r="G77" s="12"/>
      <c r="H77" s="12"/>
      <c r="I77" s="12"/>
      <c r="J77" s="12"/>
      <c r="K77" s="12"/>
    </row>
    <row r="78" spans="3:11" x14ac:dyDescent="0.25">
      <c r="C78" s="12"/>
      <c r="D78" s="12"/>
      <c r="E78" s="12"/>
      <c r="F78" s="12"/>
      <c r="G78" s="12"/>
      <c r="H78" s="12"/>
      <c r="I78" s="12"/>
      <c r="J78" s="12"/>
      <c r="K78" s="12"/>
    </row>
    <row r="79" spans="3:11" x14ac:dyDescent="0.25">
      <c r="C79" s="12"/>
      <c r="D79" s="12"/>
      <c r="E79" s="12"/>
      <c r="F79" s="12"/>
      <c r="G79" s="12"/>
      <c r="H79" s="12"/>
      <c r="I79" s="12"/>
      <c r="J79" s="12"/>
      <c r="K79" s="12"/>
    </row>
    <row r="80" spans="3:11" x14ac:dyDescent="0.25">
      <c r="C80" s="12"/>
      <c r="D80" s="12"/>
      <c r="E80" s="12"/>
      <c r="F80" s="12"/>
      <c r="G80" s="12"/>
      <c r="H80" s="12"/>
      <c r="I80" s="12"/>
      <c r="J80" s="12"/>
      <c r="K80" s="12"/>
    </row>
    <row r="81" spans="3:11" x14ac:dyDescent="0.25">
      <c r="C81" s="12"/>
      <c r="D81" s="12"/>
      <c r="E81" s="12"/>
      <c r="F81" s="12"/>
      <c r="G81" s="12"/>
      <c r="H81" s="12"/>
      <c r="I81" s="12"/>
      <c r="J81" s="12"/>
      <c r="K81" s="12"/>
    </row>
    <row r="82" spans="3:11" x14ac:dyDescent="0.25">
      <c r="C82" s="12"/>
      <c r="D82" s="12"/>
      <c r="E82" s="12"/>
      <c r="F82" s="12"/>
      <c r="G82" s="12"/>
      <c r="H82" s="12"/>
      <c r="I82" s="12"/>
      <c r="J82" s="12"/>
      <c r="K82" s="12"/>
    </row>
    <row r="83" spans="3:11" x14ac:dyDescent="0.25">
      <c r="C83" s="12"/>
      <c r="D83" s="12"/>
      <c r="E83" s="12"/>
      <c r="F83" s="12"/>
      <c r="G83" s="12"/>
      <c r="H83" s="12"/>
      <c r="I83" s="12"/>
      <c r="J83" s="12"/>
      <c r="K83" s="12"/>
    </row>
    <row r="84" spans="3:11" x14ac:dyDescent="0.25">
      <c r="C84" s="12"/>
      <c r="D84" s="12"/>
      <c r="E84" s="12"/>
      <c r="F84" s="12"/>
      <c r="G84" s="12"/>
      <c r="H84" s="12"/>
      <c r="I84" s="12"/>
      <c r="J84" s="12"/>
      <c r="K84" s="12"/>
    </row>
    <row r="85" spans="3:11" x14ac:dyDescent="0.25">
      <c r="C85" s="12"/>
      <c r="D85" s="12"/>
      <c r="E85" s="12"/>
      <c r="F85" s="12"/>
      <c r="G85" s="12"/>
      <c r="H85" s="12"/>
      <c r="I85" s="12"/>
      <c r="J85" s="12"/>
      <c r="K85" s="12"/>
    </row>
    <row r="86" spans="3:11" x14ac:dyDescent="0.25">
      <c r="C86" s="12"/>
      <c r="D86" s="12"/>
      <c r="E86" s="12"/>
      <c r="F86" s="12"/>
      <c r="G86" s="12"/>
      <c r="H86" s="12"/>
      <c r="I86" s="12"/>
      <c r="J86" s="12"/>
      <c r="K86" s="12"/>
    </row>
    <row r="87" spans="3:11" x14ac:dyDescent="0.25">
      <c r="C87" s="12"/>
      <c r="D87" s="12"/>
      <c r="E87" s="12"/>
      <c r="F87" s="12"/>
      <c r="G87" s="12"/>
      <c r="H87" s="12"/>
      <c r="I87" s="12"/>
      <c r="J87" s="12"/>
      <c r="K87" s="12"/>
    </row>
    <row r="88" spans="3:11" x14ac:dyDescent="0.25">
      <c r="C88" s="12"/>
      <c r="D88" s="12"/>
      <c r="E88" s="12"/>
      <c r="F88" s="12"/>
      <c r="G88" s="12"/>
      <c r="H88" s="12"/>
      <c r="I88" s="12"/>
      <c r="J88" s="12"/>
      <c r="K88" s="12"/>
    </row>
    <row r="89" spans="3:11" x14ac:dyDescent="0.25">
      <c r="C89" s="12"/>
      <c r="D89" s="12"/>
      <c r="E89" s="12"/>
      <c r="F89" s="12"/>
      <c r="G89" s="12"/>
      <c r="H89" s="12"/>
      <c r="I89" s="12"/>
      <c r="J89" s="12"/>
      <c r="K89" s="12"/>
    </row>
    <row r="90" spans="3:11" x14ac:dyDescent="0.25">
      <c r="C90" s="12"/>
      <c r="D90" s="12"/>
      <c r="E90" s="12"/>
      <c r="F90" s="12"/>
      <c r="G90" s="12"/>
      <c r="H90" s="12"/>
      <c r="I90" s="12"/>
      <c r="J90" s="12"/>
      <c r="K90" s="12"/>
    </row>
    <row r="91" spans="3:11" x14ac:dyDescent="0.25">
      <c r="C91" s="12"/>
      <c r="D91" s="12"/>
      <c r="E91" s="12"/>
      <c r="F91" s="12"/>
      <c r="G91" s="12"/>
      <c r="H91" s="12"/>
      <c r="I91" s="12"/>
      <c r="J91" s="12"/>
      <c r="K91" s="12"/>
    </row>
    <row r="92" spans="3:11" x14ac:dyDescent="0.25">
      <c r="C92" s="12"/>
      <c r="D92" s="12"/>
      <c r="E92" s="12"/>
      <c r="F92" s="12"/>
      <c r="G92" s="12"/>
      <c r="H92" s="12"/>
      <c r="I92" s="12"/>
      <c r="J92" s="12"/>
      <c r="K92" s="12"/>
    </row>
    <row r="167" spans="3:11" x14ac:dyDescent="0.25">
      <c r="C167" s="11"/>
      <c r="D167" s="12"/>
      <c r="E167" s="12"/>
      <c r="F167" s="12"/>
      <c r="G167" s="12"/>
      <c r="H167" s="12"/>
      <c r="I167" s="12"/>
      <c r="J167" s="12"/>
      <c r="K167" s="12"/>
    </row>
    <row r="168" spans="3:11" x14ac:dyDescent="0.25">
      <c r="C168" s="11"/>
      <c r="D168" s="12"/>
      <c r="E168" s="12"/>
      <c r="F168" s="12"/>
      <c r="G168" s="12"/>
      <c r="H168" s="12"/>
      <c r="I168" s="12"/>
      <c r="J168" s="12"/>
      <c r="K168" s="12"/>
    </row>
    <row r="169" spans="3:11" x14ac:dyDescent="0.25">
      <c r="C169" s="11"/>
      <c r="D169" s="12"/>
      <c r="E169" s="12"/>
      <c r="F169" s="12"/>
      <c r="G169" s="12"/>
      <c r="H169" s="12"/>
      <c r="I169" s="12"/>
      <c r="J169" s="12"/>
      <c r="K169" s="12"/>
    </row>
    <row r="170" spans="3:11" x14ac:dyDescent="0.25">
      <c r="C170" s="11"/>
      <c r="D170" s="12"/>
      <c r="E170" s="12"/>
      <c r="F170" s="12"/>
      <c r="G170" s="12"/>
      <c r="H170" s="12"/>
      <c r="I170" s="12"/>
      <c r="J170" s="12"/>
      <c r="K170" s="12"/>
    </row>
    <row r="171" spans="3:11" x14ac:dyDescent="0.25">
      <c r="C171" s="11"/>
      <c r="D171" s="12"/>
      <c r="E171" s="12"/>
      <c r="F171" s="12"/>
      <c r="G171" s="12"/>
      <c r="H171" s="12"/>
      <c r="I171" s="12"/>
      <c r="J171" s="12"/>
      <c r="K171" s="12"/>
    </row>
    <row r="172" spans="3:11" x14ac:dyDescent="0.25">
      <c r="C172" s="11"/>
      <c r="D172" s="12"/>
      <c r="E172" s="12"/>
      <c r="F172" s="12"/>
      <c r="G172" s="12"/>
      <c r="H172" s="12"/>
      <c r="I172" s="12"/>
      <c r="J172" s="12"/>
      <c r="K172" s="12"/>
    </row>
    <row r="173" spans="3:11" x14ac:dyDescent="0.25">
      <c r="C173" s="11"/>
      <c r="D173" s="12"/>
      <c r="E173" s="12"/>
      <c r="F173" s="12"/>
      <c r="G173" s="12"/>
      <c r="H173" s="12"/>
      <c r="I173" s="12"/>
      <c r="J173" s="12"/>
      <c r="K173" s="12"/>
    </row>
    <row r="174" spans="3:11" x14ac:dyDescent="0.25">
      <c r="C174" s="11"/>
      <c r="D174" s="12"/>
      <c r="E174" s="12"/>
      <c r="F174" s="12"/>
      <c r="G174" s="12"/>
      <c r="H174" s="12"/>
      <c r="I174" s="12"/>
      <c r="J174" s="12"/>
      <c r="K174" s="12"/>
    </row>
    <row r="175" spans="3:11" x14ac:dyDescent="0.25">
      <c r="C175" s="11"/>
      <c r="D175" s="12"/>
      <c r="E175" s="12"/>
      <c r="F175" s="12"/>
      <c r="G175" s="12"/>
      <c r="H175" s="12"/>
      <c r="I175" s="12"/>
      <c r="J175" s="12"/>
      <c r="K175" s="12"/>
    </row>
    <row r="176" spans="3:11" x14ac:dyDescent="0.25">
      <c r="C176" s="11"/>
      <c r="D176" s="12"/>
      <c r="E176" s="12"/>
      <c r="F176" s="12"/>
      <c r="G176" s="12"/>
      <c r="H176" s="12"/>
      <c r="I176" s="12"/>
      <c r="J176" s="12"/>
      <c r="K176" s="12"/>
    </row>
    <row r="177" spans="3:11" x14ac:dyDescent="0.25">
      <c r="C177" s="11"/>
      <c r="D177" s="12"/>
      <c r="E177" s="12"/>
      <c r="F177" s="12"/>
      <c r="G177" s="12"/>
      <c r="H177" s="12"/>
      <c r="I177" s="12"/>
      <c r="J177" s="12"/>
      <c r="K177" s="12"/>
    </row>
    <row r="178" spans="3:11" x14ac:dyDescent="0.25">
      <c r="C178" s="11"/>
      <c r="D178" s="12"/>
      <c r="E178" s="12"/>
      <c r="F178" s="12"/>
      <c r="G178" s="12"/>
      <c r="H178" s="12"/>
      <c r="I178" s="12"/>
      <c r="J178" s="12"/>
      <c r="K178" s="12"/>
    </row>
    <row r="179" spans="3:11" x14ac:dyDescent="0.25">
      <c r="C179" s="11"/>
      <c r="D179" s="12"/>
      <c r="E179" s="12"/>
      <c r="F179" s="12"/>
      <c r="G179" s="12"/>
      <c r="H179" s="12"/>
      <c r="I179" s="12"/>
      <c r="J179" s="12"/>
      <c r="K179" s="12"/>
    </row>
    <row r="180" spans="3:11" x14ac:dyDescent="0.25">
      <c r="C180" s="11"/>
      <c r="D180" s="12"/>
      <c r="E180" s="12"/>
      <c r="F180" s="12"/>
      <c r="G180" s="12"/>
      <c r="H180" s="12"/>
      <c r="I180" s="12"/>
      <c r="J180" s="12"/>
      <c r="K180" s="12"/>
    </row>
    <row r="181" spans="3:11" x14ac:dyDescent="0.25">
      <c r="C181" s="11"/>
      <c r="D181" s="12"/>
      <c r="E181" s="12"/>
      <c r="F181" s="12"/>
      <c r="G181" s="12"/>
      <c r="H181" s="12"/>
      <c r="I181" s="12"/>
      <c r="J181" s="12"/>
      <c r="K181" s="12"/>
    </row>
    <row r="182" spans="3:11" x14ac:dyDescent="0.25">
      <c r="C182" s="11"/>
      <c r="D182" s="12"/>
      <c r="E182" s="12"/>
      <c r="F182" s="12"/>
      <c r="G182" s="12"/>
      <c r="H182" s="12"/>
      <c r="I182" s="12"/>
      <c r="J182" s="12"/>
      <c r="K182" s="12"/>
    </row>
    <row r="183" spans="3:11" x14ac:dyDescent="0.25">
      <c r="C183" s="11"/>
      <c r="D183" s="12"/>
      <c r="E183" s="12"/>
      <c r="F183" s="12"/>
      <c r="G183" s="12"/>
      <c r="H183" s="12"/>
      <c r="I183" s="12"/>
      <c r="J183" s="12"/>
      <c r="K183" s="12"/>
    </row>
    <row r="184" spans="3:11" x14ac:dyDescent="0.25">
      <c r="C184" s="11"/>
      <c r="D184" s="12"/>
      <c r="E184" s="12"/>
      <c r="F184" s="12"/>
      <c r="G184" s="12"/>
      <c r="H184" s="12"/>
      <c r="I184" s="12"/>
      <c r="J184" s="12"/>
      <c r="K184" s="12"/>
    </row>
    <row r="185" spans="3:11" x14ac:dyDescent="0.25">
      <c r="C185" s="11"/>
      <c r="D185" s="12"/>
      <c r="E185" s="12"/>
      <c r="F185" s="12"/>
      <c r="G185" s="12"/>
      <c r="H185" s="12"/>
      <c r="I185" s="12"/>
      <c r="J185" s="12"/>
      <c r="K185" s="12"/>
    </row>
    <row r="186" spans="3:11" x14ac:dyDescent="0.25">
      <c r="C186" s="11"/>
      <c r="D186" s="12"/>
      <c r="E186" s="12"/>
      <c r="F186" s="12"/>
      <c r="G186" s="12"/>
      <c r="H186" s="12"/>
      <c r="I186" s="12"/>
      <c r="J186" s="12"/>
      <c r="K186" s="12"/>
    </row>
    <row r="187" spans="3:11" x14ac:dyDescent="0.25">
      <c r="C187" s="11"/>
      <c r="D187" s="12"/>
      <c r="E187" s="12"/>
      <c r="F187" s="12"/>
      <c r="G187" s="12"/>
      <c r="H187" s="12"/>
      <c r="I187" s="12"/>
      <c r="J187" s="12"/>
      <c r="K187" s="12"/>
    </row>
    <row r="188" spans="3:11" x14ac:dyDescent="0.25">
      <c r="C188" s="11"/>
      <c r="D188" s="12"/>
      <c r="E188" s="12"/>
      <c r="F188" s="12"/>
      <c r="G188" s="12"/>
      <c r="H188" s="12"/>
      <c r="I188" s="12"/>
      <c r="J188" s="12"/>
      <c r="K188" s="12"/>
    </row>
    <row r="189" spans="3:11" x14ac:dyDescent="0.25">
      <c r="C189" s="11"/>
      <c r="D189" s="12"/>
      <c r="E189" s="12"/>
      <c r="F189" s="12"/>
      <c r="G189" s="12"/>
      <c r="H189" s="12"/>
      <c r="I189" s="12"/>
      <c r="J189" s="12"/>
      <c r="K189" s="12"/>
    </row>
    <row r="190" spans="3:11" x14ac:dyDescent="0.25">
      <c r="C190" s="11"/>
      <c r="D190" s="12"/>
      <c r="E190" s="12"/>
      <c r="F190" s="12"/>
      <c r="G190" s="12"/>
      <c r="H190" s="12"/>
      <c r="I190" s="12"/>
      <c r="J190" s="12"/>
      <c r="K190" s="12"/>
    </row>
    <row r="191" spans="3:11" x14ac:dyDescent="0.25">
      <c r="C191" s="11"/>
      <c r="D191" s="12"/>
      <c r="E191" s="12"/>
      <c r="F191" s="12"/>
      <c r="G191" s="12"/>
      <c r="H191" s="12"/>
      <c r="I191" s="12"/>
      <c r="J191" s="12"/>
      <c r="K191" s="12"/>
    </row>
    <row r="192" spans="3:11" x14ac:dyDescent="0.25">
      <c r="C192" s="11"/>
      <c r="D192" s="12"/>
      <c r="E192" s="12"/>
      <c r="F192" s="12"/>
      <c r="G192" s="12"/>
      <c r="H192" s="12"/>
      <c r="I192" s="12"/>
      <c r="J192" s="12"/>
      <c r="K192" s="12"/>
    </row>
    <row r="193" spans="3:11" x14ac:dyDescent="0.25">
      <c r="C193" s="11"/>
      <c r="D193" s="12"/>
      <c r="E193" s="12"/>
      <c r="F193" s="12"/>
      <c r="G193" s="12"/>
      <c r="H193" s="12"/>
      <c r="I193" s="12"/>
      <c r="J193" s="12"/>
      <c r="K193" s="12"/>
    </row>
    <row r="194" spans="3:11" x14ac:dyDescent="0.25">
      <c r="C194" s="11"/>
      <c r="D194" s="12"/>
      <c r="E194" s="12"/>
      <c r="F194" s="12"/>
      <c r="G194" s="12"/>
      <c r="H194" s="12"/>
      <c r="I194" s="12"/>
      <c r="J194" s="12"/>
      <c r="K194" s="12"/>
    </row>
    <row r="195" spans="3:11" x14ac:dyDescent="0.25">
      <c r="C195" s="11"/>
      <c r="D195" s="12"/>
      <c r="E195" s="12"/>
      <c r="F195" s="12"/>
      <c r="G195" s="12"/>
      <c r="H195" s="12"/>
      <c r="I195" s="12"/>
      <c r="J195" s="12"/>
      <c r="K195" s="12"/>
    </row>
    <row r="196" spans="3:11" x14ac:dyDescent="0.25">
      <c r="C196" s="11"/>
      <c r="D196" s="12"/>
      <c r="E196" s="12"/>
      <c r="F196" s="12"/>
      <c r="G196" s="12"/>
      <c r="H196" s="12"/>
      <c r="I196" s="12"/>
      <c r="J196" s="12"/>
      <c r="K196" s="12"/>
    </row>
    <row r="197" spans="3:11" x14ac:dyDescent="0.25">
      <c r="C197" s="11"/>
      <c r="D197" s="12"/>
      <c r="E197" s="12"/>
      <c r="F197" s="12"/>
      <c r="G197" s="12"/>
      <c r="H197" s="12"/>
      <c r="I197" s="12"/>
      <c r="J197" s="12"/>
      <c r="K197" s="12"/>
    </row>
    <row r="198" spans="3:11" x14ac:dyDescent="0.25">
      <c r="C198" s="11"/>
      <c r="D198" s="12"/>
      <c r="E198" s="12"/>
      <c r="F198" s="12"/>
      <c r="G198" s="12"/>
      <c r="H198" s="12"/>
      <c r="I198" s="12"/>
      <c r="J198" s="12"/>
      <c r="K198" s="12"/>
    </row>
    <row r="199" spans="3:11" x14ac:dyDescent="0.25">
      <c r="C199" s="11"/>
      <c r="D199" s="12"/>
      <c r="E199" s="12"/>
      <c r="F199" s="12"/>
      <c r="G199" s="12"/>
      <c r="H199" s="12"/>
      <c r="I199" s="12"/>
      <c r="J199" s="12"/>
      <c r="K199" s="12"/>
    </row>
    <row r="200" spans="3:11" x14ac:dyDescent="0.25">
      <c r="C200" s="11"/>
      <c r="D200" s="12"/>
      <c r="E200" s="12"/>
      <c r="F200" s="12"/>
      <c r="G200" s="12"/>
      <c r="H200" s="12"/>
      <c r="I200" s="12"/>
      <c r="J200" s="12"/>
      <c r="K200" s="12"/>
    </row>
    <row r="201" spans="3:11" x14ac:dyDescent="0.25">
      <c r="C201" s="11"/>
      <c r="D201" s="12"/>
      <c r="E201" s="12"/>
      <c r="F201" s="12"/>
      <c r="G201" s="12"/>
      <c r="H201" s="12"/>
      <c r="I201" s="12"/>
      <c r="J201" s="12"/>
      <c r="K201" s="12"/>
    </row>
    <row r="202" spans="3:11" x14ac:dyDescent="0.25">
      <c r="C202" s="11"/>
      <c r="D202" s="12"/>
      <c r="E202" s="12"/>
      <c r="F202" s="12"/>
      <c r="G202" s="12"/>
      <c r="H202" s="12"/>
      <c r="I202" s="12"/>
      <c r="J202" s="12"/>
      <c r="K202" s="12"/>
    </row>
    <row r="203" spans="3:11" x14ac:dyDescent="0.25">
      <c r="C203" s="11"/>
      <c r="D203" s="12"/>
      <c r="E203" s="12"/>
      <c r="F203" s="12"/>
      <c r="G203" s="12"/>
      <c r="H203" s="12"/>
      <c r="I203" s="12"/>
      <c r="J203" s="12"/>
      <c r="K203" s="12"/>
    </row>
    <row r="278" spans="3:11" x14ac:dyDescent="0.25">
      <c r="C278" s="11"/>
      <c r="D278" s="12"/>
      <c r="E278" s="12"/>
      <c r="F278" s="12"/>
      <c r="G278" s="12"/>
      <c r="H278" s="12"/>
      <c r="I278" s="12"/>
      <c r="J278" s="12"/>
      <c r="K278" s="12"/>
    </row>
    <row r="279" spans="3:11" x14ac:dyDescent="0.25">
      <c r="C279" s="11"/>
      <c r="D279" s="12"/>
      <c r="E279" s="12"/>
      <c r="F279" s="12"/>
      <c r="G279" s="12"/>
      <c r="H279" s="12"/>
      <c r="I279" s="12"/>
      <c r="J279" s="12"/>
      <c r="K279" s="12"/>
    </row>
    <row r="280" spans="3:11" x14ac:dyDescent="0.25">
      <c r="C280" s="11"/>
      <c r="D280" s="12"/>
      <c r="E280" s="12"/>
      <c r="F280" s="12"/>
      <c r="G280" s="12"/>
      <c r="H280" s="12"/>
      <c r="I280" s="12"/>
      <c r="J280" s="12"/>
      <c r="K280" s="12"/>
    </row>
    <row r="281" spans="3:11" x14ac:dyDescent="0.25">
      <c r="C281" s="11"/>
      <c r="D281" s="12"/>
      <c r="E281" s="12"/>
      <c r="F281" s="12"/>
      <c r="G281" s="12"/>
      <c r="H281" s="12"/>
      <c r="I281" s="12"/>
      <c r="J281" s="12"/>
      <c r="K281" s="12"/>
    </row>
    <row r="282" spans="3:11" x14ac:dyDescent="0.25">
      <c r="C282" s="11"/>
      <c r="D282" s="12"/>
      <c r="E282" s="12"/>
      <c r="F282" s="12"/>
      <c r="G282" s="12"/>
      <c r="H282" s="12"/>
      <c r="I282" s="12"/>
      <c r="J282" s="12"/>
      <c r="K282" s="12"/>
    </row>
    <row r="283" spans="3:11" x14ac:dyDescent="0.25">
      <c r="C283" s="11"/>
      <c r="D283" s="12"/>
      <c r="E283" s="12"/>
      <c r="F283" s="12"/>
      <c r="G283" s="12"/>
      <c r="H283" s="12"/>
      <c r="I283" s="12"/>
      <c r="J283" s="12"/>
      <c r="K283" s="12"/>
    </row>
    <row r="284" spans="3:11" x14ac:dyDescent="0.25">
      <c r="C284" s="11"/>
      <c r="D284" s="12"/>
      <c r="E284" s="12"/>
      <c r="F284" s="12"/>
      <c r="G284" s="12"/>
      <c r="H284" s="12"/>
      <c r="I284" s="12"/>
      <c r="J284" s="12"/>
      <c r="K284" s="12"/>
    </row>
    <row r="285" spans="3:11" x14ac:dyDescent="0.25">
      <c r="C285" s="11"/>
      <c r="D285" s="12"/>
      <c r="E285" s="12"/>
      <c r="F285" s="12"/>
      <c r="G285" s="12"/>
      <c r="H285" s="12"/>
      <c r="I285" s="12"/>
      <c r="J285" s="12"/>
      <c r="K285" s="12"/>
    </row>
    <row r="286" spans="3:11" x14ac:dyDescent="0.25">
      <c r="C286" s="11"/>
      <c r="D286" s="12"/>
      <c r="E286" s="12"/>
      <c r="F286" s="12"/>
      <c r="G286" s="12"/>
      <c r="H286" s="12"/>
      <c r="I286" s="12"/>
      <c r="J286" s="12"/>
      <c r="K286" s="12"/>
    </row>
    <row r="287" spans="3:11" x14ac:dyDescent="0.25">
      <c r="C287" s="11"/>
      <c r="D287" s="12"/>
      <c r="E287" s="12"/>
      <c r="F287" s="12"/>
      <c r="G287" s="12"/>
      <c r="H287" s="12"/>
      <c r="I287" s="12"/>
      <c r="J287" s="12"/>
      <c r="K287" s="12"/>
    </row>
    <row r="288" spans="3:11" x14ac:dyDescent="0.25">
      <c r="C288" s="11"/>
      <c r="D288" s="12"/>
      <c r="E288" s="12"/>
      <c r="F288" s="12"/>
      <c r="G288" s="12"/>
      <c r="H288" s="12"/>
      <c r="I288" s="12"/>
      <c r="J288" s="12"/>
      <c r="K288" s="12"/>
    </row>
    <row r="289" spans="3:11" x14ac:dyDescent="0.25">
      <c r="C289" s="11"/>
      <c r="D289" s="12"/>
      <c r="E289" s="12"/>
      <c r="F289" s="12"/>
      <c r="G289" s="12"/>
      <c r="H289" s="12"/>
      <c r="I289" s="12"/>
      <c r="J289" s="12"/>
      <c r="K289" s="12"/>
    </row>
    <row r="290" spans="3:11" x14ac:dyDescent="0.25">
      <c r="C290" s="11"/>
      <c r="D290" s="12"/>
      <c r="E290" s="12"/>
      <c r="F290" s="12"/>
      <c r="G290" s="12"/>
      <c r="H290" s="12"/>
      <c r="I290" s="12"/>
      <c r="J290" s="12"/>
      <c r="K290" s="12"/>
    </row>
    <row r="291" spans="3:11" x14ac:dyDescent="0.25">
      <c r="C291" s="11"/>
      <c r="D291" s="12"/>
      <c r="E291" s="12"/>
      <c r="F291" s="12"/>
      <c r="G291" s="12"/>
      <c r="H291" s="12"/>
      <c r="I291" s="12"/>
      <c r="J291" s="12"/>
      <c r="K291" s="12"/>
    </row>
    <row r="292" spans="3:11" x14ac:dyDescent="0.25">
      <c r="C292" s="11"/>
      <c r="D292" s="12"/>
      <c r="E292" s="12"/>
      <c r="F292" s="12"/>
      <c r="G292" s="12"/>
      <c r="H292" s="12"/>
      <c r="I292" s="12"/>
      <c r="J292" s="12"/>
      <c r="K292" s="12"/>
    </row>
    <row r="293" spans="3:11" x14ac:dyDescent="0.25">
      <c r="C293" s="11"/>
      <c r="D293" s="12"/>
      <c r="E293" s="12"/>
      <c r="F293" s="12"/>
      <c r="G293" s="12"/>
      <c r="H293" s="12"/>
      <c r="I293" s="12"/>
      <c r="J293" s="12"/>
      <c r="K293" s="12"/>
    </row>
    <row r="294" spans="3:11" x14ac:dyDescent="0.25">
      <c r="C294" s="11"/>
      <c r="D294" s="12"/>
      <c r="E294" s="12"/>
      <c r="F294" s="12"/>
      <c r="G294" s="12"/>
      <c r="H294" s="12"/>
      <c r="I294" s="12"/>
      <c r="J294" s="12"/>
      <c r="K294" s="12"/>
    </row>
    <row r="295" spans="3:11" x14ac:dyDescent="0.25">
      <c r="C295" s="11"/>
      <c r="D295" s="12"/>
      <c r="E295" s="12"/>
      <c r="F295" s="12"/>
      <c r="G295" s="12"/>
      <c r="H295" s="12"/>
      <c r="I295" s="12"/>
      <c r="J295" s="12"/>
      <c r="K295" s="12"/>
    </row>
    <row r="296" spans="3:11" x14ac:dyDescent="0.25">
      <c r="C296" s="11"/>
      <c r="D296" s="12"/>
      <c r="E296" s="12"/>
      <c r="F296" s="12"/>
      <c r="G296" s="12"/>
      <c r="H296" s="12"/>
      <c r="I296" s="12"/>
      <c r="J296" s="12"/>
      <c r="K296" s="12"/>
    </row>
    <row r="297" spans="3:11" x14ac:dyDescent="0.25">
      <c r="C297" s="11"/>
      <c r="D297" s="12"/>
      <c r="E297" s="12"/>
      <c r="F297" s="12"/>
      <c r="G297" s="12"/>
      <c r="H297" s="12"/>
      <c r="I297" s="12"/>
      <c r="J297" s="12"/>
      <c r="K297" s="12"/>
    </row>
    <row r="298" spans="3:11" x14ac:dyDescent="0.25">
      <c r="C298" s="11"/>
      <c r="D298" s="12"/>
      <c r="E298" s="12"/>
      <c r="F298" s="12"/>
      <c r="G298" s="12"/>
      <c r="H298" s="12"/>
      <c r="I298" s="12"/>
      <c r="J298" s="12"/>
      <c r="K298" s="12"/>
    </row>
    <row r="299" spans="3:11" x14ac:dyDescent="0.25">
      <c r="C299" s="11"/>
      <c r="D299" s="12"/>
      <c r="E299" s="12"/>
      <c r="F299" s="12"/>
      <c r="G299" s="12"/>
      <c r="H299" s="12"/>
      <c r="I299" s="12"/>
      <c r="J299" s="12"/>
      <c r="K299" s="12"/>
    </row>
    <row r="300" spans="3:11" x14ac:dyDescent="0.25">
      <c r="C300" s="11"/>
      <c r="D300" s="12"/>
      <c r="E300" s="12"/>
      <c r="F300" s="12"/>
      <c r="G300" s="12"/>
      <c r="H300" s="12"/>
      <c r="I300" s="12"/>
      <c r="J300" s="12"/>
      <c r="K300" s="12"/>
    </row>
    <row r="301" spans="3:11" x14ac:dyDescent="0.25">
      <c r="C301" s="11"/>
      <c r="D301" s="12"/>
      <c r="E301" s="12"/>
      <c r="F301" s="12"/>
      <c r="G301" s="12"/>
      <c r="H301" s="12"/>
      <c r="I301" s="12"/>
      <c r="J301" s="12"/>
      <c r="K301" s="12"/>
    </row>
    <row r="302" spans="3:11" x14ac:dyDescent="0.25">
      <c r="C302" s="11"/>
      <c r="D302" s="12"/>
      <c r="E302" s="12"/>
      <c r="F302" s="12"/>
      <c r="G302" s="12"/>
      <c r="H302" s="12"/>
      <c r="I302" s="12"/>
      <c r="J302" s="12"/>
      <c r="K302" s="12"/>
    </row>
    <row r="303" spans="3:11" x14ac:dyDescent="0.25">
      <c r="C303" s="11"/>
      <c r="D303" s="12"/>
      <c r="E303" s="12"/>
      <c r="F303" s="12"/>
      <c r="G303" s="12"/>
      <c r="H303" s="12"/>
      <c r="I303" s="12"/>
      <c r="J303" s="12"/>
      <c r="K303" s="12"/>
    </row>
    <row r="304" spans="3:11" x14ac:dyDescent="0.25">
      <c r="C304" s="11"/>
      <c r="D304" s="12"/>
      <c r="E304" s="12"/>
      <c r="F304" s="12"/>
      <c r="G304" s="12"/>
      <c r="H304" s="12"/>
      <c r="I304" s="12"/>
      <c r="J304" s="12"/>
      <c r="K304" s="12"/>
    </row>
    <row r="305" spans="3:11" x14ac:dyDescent="0.25">
      <c r="C305" s="11"/>
      <c r="D305" s="12"/>
      <c r="E305" s="12"/>
      <c r="F305" s="12"/>
      <c r="G305" s="12"/>
      <c r="H305" s="12"/>
      <c r="I305" s="12"/>
      <c r="J305" s="12"/>
      <c r="K305" s="12"/>
    </row>
    <row r="306" spans="3:11" x14ac:dyDescent="0.25">
      <c r="C306" s="11"/>
      <c r="D306" s="12"/>
      <c r="E306" s="12"/>
      <c r="F306" s="12"/>
      <c r="G306" s="12"/>
      <c r="H306" s="12"/>
      <c r="I306" s="12"/>
      <c r="J306" s="12"/>
      <c r="K306" s="12"/>
    </row>
    <row r="307" spans="3:11" x14ac:dyDescent="0.25">
      <c r="C307" s="11"/>
      <c r="D307" s="12"/>
      <c r="E307" s="12"/>
      <c r="F307" s="12"/>
      <c r="G307" s="12"/>
      <c r="H307" s="12"/>
      <c r="I307" s="12"/>
      <c r="J307" s="12"/>
      <c r="K307" s="12"/>
    </row>
    <row r="308" spans="3:11" x14ac:dyDescent="0.25">
      <c r="C308" s="11"/>
      <c r="D308" s="12"/>
      <c r="E308" s="12"/>
      <c r="F308" s="12"/>
      <c r="G308" s="12"/>
      <c r="H308" s="12"/>
      <c r="I308" s="12"/>
      <c r="J308" s="12"/>
      <c r="K308" s="12"/>
    </row>
    <row r="309" spans="3:11" x14ac:dyDescent="0.25">
      <c r="C309" s="11"/>
      <c r="D309" s="12"/>
      <c r="E309" s="12"/>
      <c r="F309" s="12"/>
      <c r="G309" s="12"/>
      <c r="H309" s="12"/>
      <c r="I309" s="12"/>
      <c r="J309" s="12"/>
      <c r="K309" s="12"/>
    </row>
    <row r="310" spans="3:11" x14ac:dyDescent="0.25">
      <c r="C310" s="11"/>
      <c r="D310" s="12"/>
      <c r="E310" s="12"/>
      <c r="F310" s="12"/>
      <c r="G310" s="12"/>
      <c r="H310" s="12"/>
      <c r="I310" s="12"/>
      <c r="J310" s="12"/>
      <c r="K310" s="12"/>
    </row>
    <row r="311" spans="3:11" x14ac:dyDescent="0.25">
      <c r="C311" s="11"/>
      <c r="D311" s="12"/>
      <c r="E311" s="12"/>
      <c r="F311" s="12"/>
      <c r="G311" s="12"/>
      <c r="H311" s="12"/>
      <c r="I311" s="12"/>
      <c r="J311" s="12"/>
      <c r="K311" s="12"/>
    </row>
    <row r="312" spans="3:11" x14ac:dyDescent="0.25">
      <c r="C312" s="11"/>
      <c r="D312" s="12"/>
      <c r="E312" s="12"/>
      <c r="F312" s="12"/>
      <c r="G312" s="12"/>
      <c r="H312" s="12"/>
      <c r="I312" s="12"/>
      <c r="J312" s="12"/>
      <c r="K312" s="12"/>
    </row>
    <row r="313" spans="3:11" x14ac:dyDescent="0.25">
      <c r="C313" s="11"/>
      <c r="D313" s="12"/>
      <c r="E313" s="12"/>
      <c r="F313" s="12"/>
      <c r="G313" s="12"/>
      <c r="H313" s="12"/>
      <c r="I313" s="12"/>
      <c r="J313" s="12"/>
      <c r="K313" s="12"/>
    </row>
    <row r="314" spans="3:11" x14ac:dyDescent="0.25">
      <c r="C314" s="11"/>
      <c r="D314" s="12"/>
      <c r="E314" s="12"/>
      <c r="F314" s="12"/>
      <c r="G314" s="12"/>
      <c r="H314" s="12"/>
      <c r="I314" s="12"/>
      <c r="J314" s="12"/>
      <c r="K314" s="12"/>
    </row>
    <row r="315" spans="3:11" x14ac:dyDescent="0.25">
      <c r="C315" s="13"/>
      <c r="D315" s="13"/>
      <c r="E315" s="13"/>
      <c r="F315" s="13"/>
      <c r="G315" s="13"/>
      <c r="H315" s="13"/>
      <c r="I315" s="13"/>
      <c r="J315" s="13"/>
      <c r="K315" s="13"/>
    </row>
    <row r="316" spans="3:11" x14ac:dyDescent="0.25">
      <c r="C316" s="13"/>
      <c r="D316" s="13"/>
      <c r="E316" s="13"/>
      <c r="F316" s="13"/>
      <c r="G316" s="13"/>
      <c r="H316" s="13"/>
      <c r="I316" s="13"/>
      <c r="J316" s="13"/>
      <c r="K316" s="13"/>
    </row>
    <row r="317" spans="3:11" x14ac:dyDescent="0.25">
      <c r="C317" s="13"/>
      <c r="D317" s="13"/>
      <c r="E317" s="13"/>
      <c r="F317" s="13"/>
      <c r="G317" s="13"/>
      <c r="H317" s="13"/>
      <c r="I317" s="13"/>
      <c r="J317" s="13"/>
      <c r="K317" s="13"/>
    </row>
    <row r="318" spans="3:11" x14ac:dyDescent="0.25">
      <c r="C318" s="13"/>
      <c r="D318" s="13"/>
      <c r="E318" s="13"/>
      <c r="F318" s="13"/>
      <c r="G318" s="13"/>
      <c r="H318" s="13"/>
      <c r="I318" s="13"/>
      <c r="J318" s="13"/>
      <c r="K318" s="13"/>
    </row>
    <row r="319" spans="3:11" x14ac:dyDescent="0.25">
      <c r="C319" s="13"/>
      <c r="D319" s="13"/>
      <c r="E319" s="13"/>
      <c r="F319" s="13"/>
      <c r="G319" s="13"/>
      <c r="H319" s="13"/>
      <c r="I319" s="13"/>
      <c r="J319" s="13"/>
      <c r="K319" s="13"/>
    </row>
    <row r="320" spans="3:11" x14ac:dyDescent="0.25">
      <c r="C320" s="13"/>
      <c r="D320" s="13"/>
      <c r="E320" s="13"/>
      <c r="F320" s="13"/>
      <c r="G320" s="13"/>
      <c r="H320" s="13"/>
      <c r="I320" s="13"/>
      <c r="J320" s="13"/>
      <c r="K320" s="13"/>
    </row>
    <row r="321" spans="3:11" x14ac:dyDescent="0.25">
      <c r="C321" s="13"/>
      <c r="D321" s="13"/>
      <c r="E321" s="13"/>
      <c r="F321" s="13"/>
      <c r="G321" s="13"/>
      <c r="H321" s="13"/>
      <c r="I321" s="13"/>
      <c r="J321" s="13"/>
      <c r="K321" s="13"/>
    </row>
    <row r="322" spans="3:11" x14ac:dyDescent="0.25">
      <c r="C322" s="13"/>
      <c r="D322" s="13"/>
      <c r="E322" s="13"/>
      <c r="F322" s="13"/>
      <c r="G322" s="13"/>
      <c r="H322" s="13"/>
      <c r="I322" s="13"/>
      <c r="J322" s="13"/>
      <c r="K322" s="13"/>
    </row>
    <row r="323" spans="3:11" x14ac:dyDescent="0.25">
      <c r="C323" s="13"/>
      <c r="D323" s="13"/>
      <c r="E323" s="13"/>
      <c r="F323" s="13"/>
      <c r="G323" s="13"/>
      <c r="H323" s="13"/>
      <c r="I323" s="13"/>
      <c r="J323" s="13"/>
      <c r="K323" s="13"/>
    </row>
    <row r="324" spans="3:11" x14ac:dyDescent="0.25">
      <c r="C324" s="13"/>
      <c r="D324" s="13"/>
      <c r="E324" s="13"/>
      <c r="F324" s="13"/>
      <c r="G324" s="13"/>
      <c r="H324" s="13"/>
      <c r="I324" s="13"/>
      <c r="J324" s="13"/>
      <c r="K324" s="13"/>
    </row>
    <row r="325" spans="3:11" x14ac:dyDescent="0.25">
      <c r="C325" s="13"/>
      <c r="D325" s="13"/>
      <c r="E325" s="13"/>
      <c r="F325" s="13"/>
      <c r="G325" s="13"/>
      <c r="H325" s="13"/>
      <c r="I325" s="13"/>
      <c r="J325" s="13"/>
      <c r="K325" s="13"/>
    </row>
    <row r="326" spans="3:11" x14ac:dyDescent="0.25">
      <c r="C326" s="13"/>
      <c r="D326" s="13"/>
      <c r="E326" s="13"/>
      <c r="F326" s="13"/>
      <c r="G326" s="13"/>
      <c r="H326" s="13"/>
      <c r="I326" s="13"/>
      <c r="J326" s="13"/>
      <c r="K326" s="13"/>
    </row>
    <row r="327" spans="3:11" x14ac:dyDescent="0.25">
      <c r="C327" s="13"/>
      <c r="D327" s="13"/>
      <c r="E327" s="13"/>
      <c r="F327" s="13"/>
      <c r="G327" s="13"/>
      <c r="H327" s="13"/>
      <c r="I327" s="13"/>
      <c r="J327" s="13"/>
      <c r="K327" s="13"/>
    </row>
    <row r="328" spans="3:11" x14ac:dyDescent="0.25">
      <c r="C328" s="13"/>
      <c r="D328" s="13"/>
      <c r="E328" s="13"/>
      <c r="F328" s="13"/>
      <c r="G328" s="13"/>
      <c r="H328" s="13"/>
      <c r="I328" s="13"/>
      <c r="J328" s="13"/>
      <c r="K328" s="13"/>
    </row>
    <row r="329" spans="3:11" x14ac:dyDescent="0.25">
      <c r="C329" s="13"/>
      <c r="D329" s="13"/>
      <c r="E329" s="13"/>
      <c r="F329" s="13"/>
      <c r="G329" s="13"/>
      <c r="H329" s="13"/>
      <c r="I329" s="13"/>
      <c r="J329" s="13"/>
      <c r="K329" s="13"/>
    </row>
    <row r="330" spans="3:11" x14ac:dyDescent="0.25">
      <c r="C330" s="13"/>
      <c r="D330" s="13"/>
      <c r="E330" s="13"/>
      <c r="F330" s="13"/>
      <c r="G330" s="13"/>
      <c r="H330" s="13"/>
      <c r="I330" s="13"/>
      <c r="J330" s="13"/>
      <c r="K330" s="13"/>
    </row>
    <row r="331" spans="3:11" x14ac:dyDescent="0.25">
      <c r="C331" s="13"/>
      <c r="D331" s="13"/>
      <c r="E331" s="13"/>
      <c r="F331" s="13"/>
      <c r="G331" s="13"/>
      <c r="H331" s="13"/>
      <c r="I331" s="13"/>
      <c r="J331" s="13"/>
      <c r="K331" s="13"/>
    </row>
    <row r="332" spans="3:11" x14ac:dyDescent="0.25">
      <c r="C332" s="13"/>
      <c r="D332" s="13"/>
      <c r="E332" s="13"/>
      <c r="F332" s="13"/>
      <c r="G332" s="13"/>
      <c r="H332" s="13"/>
      <c r="I332" s="13"/>
      <c r="J332" s="13"/>
      <c r="K332" s="13"/>
    </row>
    <row r="333" spans="3:11" x14ac:dyDescent="0.25">
      <c r="C333" s="13"/>
      <c r="D333" s="13"/>
      <c r="E333" s="13"/>
      <c r="F333" s="13"/>
      <c r="G333" s="13"/>
      <c r="H333" s="13"/>
      <c r="I333" s="13"/>
      <c r="J333" s="13"/>
      <c r="K333" s="13"/>
    </row>
    <row r="334" spans="3:11" x14ac:dyDescent="0.25">
      <c r="C334" s="13"/>
      <c r="D334" s="13"/>
      <c r="E334" s="13"/>
      <c r="F334" s="13"/>
      <c r="G334" s="13"/>
      <c r="H334" s="13"/>
      <c r="I334" s="13"/>
      <c r="J334" s="13"/>
      <c r="K334" s="13"/>
    </row>
    <row r="335" spans="3:11" x14ac:dyDescent="0.25">
      <c r="C335" s="13"/>
      <c r="D335" s="13"/>
      <c r="E335" s="13"/>
      <c r="F335" s="13"/>
      <c r="G335" s="13"/>
      <c r="H335" s="13"/>
      <c r="I335" s="13"/>
      <c r="J335" s="13"/>
      <c r="K335" s="13"/>
    </row>
    <row r="336" spans="3:11" x14ac:dyDescent="0.25">
      <c r="C336" s="13"/>
      <c r="D336" s="13"/>
      <c r="E336" s="13"/>
      <c r="F336" s="13"/>
      <c r="G336" s="13"/>
      <c r="H336" s="13"/>
      <c r="I336" s="13"/>
      <c r="J336" s="13"/>
      <c r="K336" s="13"/>
    </row>
    <row r="337" spans="3:11" x14ac:dyDescent="0.25">
      <c r="C337" s="13"/>
      <c r="D337" s="13"/>
      <c r="E337" s="13"/>
      <c r="F337" s="13"/>
      <c r="G337" s="13"/>
      <c r="H337" s="13"/>
      <c r="I337" s="13"/>
      <c r="J337" s="13"/>
      <c r="K337" s="13"/>
    </row>
    <row r="338" spans="3:11" x14ac:dyDescent="0.25">
      <c r="C338" s="13"/>
      <c r="D338" s="13"/>
      <c r="E338" s="13"/>
      <c r="F338" s="13"/>
      <c r="G338" s="13"/>
      <c r="H338" s="13"/>
      <c r="I338" s="13"/>
      <c r="J338" s="13"/>
      <c r="K338" s="13"/>
    </row>
    <row r="339" spans="3:11" x14ac:dyDescent="0.25">
      <c r="C339" s="13"/>
      <c r="D339" s="13"/>
      <c r="E339" s="13"/>
      <c r="F339" s="13"/>
      <c r="G339" s="13"/>
      <c r="H339" s="13"/>
      <c r="I339" s="13"/>
      <c r="J339" s="13"/>
      <c r="K339" s="13"/>
    </row>
    <row r="340" spans="3:11" x14ac:dyDescent="0.25">
      <c r="C340" s="13"/>
      <c r="D340" s="13"/>
      <c r="E340" s="13"/>
      <c r="F340" s="13"/>
      <c r="G340" s="13"/>
      <c r="H340" s="13"/>
      <c r="I340" s="13"/>
      <c r="J340" s="13"/>
      <c r="K340" s="13"/>
    </row>
    <row r="341" spans="3:11" x14ac:dyDescent="0.25">
      <c r="C341" s="13"/>
      <c r="D341" s="13"/>
      <c r="E341" s="13"/>
      <c r="F341" s="13"/>
      <c r="G341" s="13"/>
      <c r="H341" s="13"/>
      <c r="I341" s="13"/>
      <c r="J341" s="13"/>
      <c r="K341" s="13"/>
    </row>
    <row r="342" spans="3:11" x14ac:dyDescent="0.25">
      <c r="C342" s="13"/>
      <c r="D342" s="13"/>
      <c r="E342" s="13"/>
      <c r="F342" s="13"/>
      <c r="G342" s="13"/>
      <c r="H342" s="13"/>
      <c r="I342" s="13"/>
      <c r="J342" s="13"/>
      <c r="K342" s="13"/>
    </row>
    <row r="343" spans="3:11" x14ac:dyDescent="0.25">
      <c r="C343" s="13"/>
      <c r="D343" s="13"/>
      <c r="E343" s="13"/>
      <c r="F343" s="13"/>
      <c r="G343" s="13"/>
      <c r="H343" s="13"/>
      <c r="I343" s="13"/>
      <c r="J343" s="13"/>
      <c r="K343" s="13"/>
    </row>
    <row r="344" spans="3:11" x14ac:dyDescent="0.25">
      <c r="C344" s="13"/>
      <c r="D344" s="13"/>
      <c r="E344" s="13"/>
      <c r="F344" s="13"/>
      <c r="G344" s="13"/>
      <c r="H344" s="13"/>
      <c r="I344" s="13"/>
      <c r="J344" s="13"/>
      <c r="K344" s="13"/>
    </row>
    <row r="345" spans="3:11" x14ac:dyDescent="0.25">
      <c r="C345" s="13"/>
      <c r="D345" s="13"/>
      <c r="E345" s="13"/>
      <c r="F345" s="13"/>
      <c r="G345" s="13"/>
      <c r="H345" s="13"/>
      <c r="I345" s="13"/>
      <c r="J345" s="13"/>
      <c r="K345" s="13"/>
    </row>
    <row r="346" spans="3:11" x14ac:dyDescent="0.25">
      <c r="C346" s="13"/>
      <c r="D346" s="13"/>
      <c r="E346" s="13"/>
      <c r="F346" s="13"/>
      <c r="G346" s="13"/>
      <c r="H346" s="13"/>
      <c r="I346" s="13"/>
      <c r="J346" s="13"/>
      <c r="K346" s="13"/>
    </row>
    <row r="347" spans="3:11" x14ac:dyDescent="0.25">
      <c r="C347" s="13"/>
      <c r="D347" s="13"/>
      <c r="E347" s="13"/>
      <c r="F347" s="13"/>
      <c r="G347" s="13"/>
      <c r="H347" s="13"/>
      <c r="I347" s="13"/>
      <c r="J347" s="13"/>
      <c r="K347" s="13"/>
    </row>
    <row r="348" spans="3:11" x14ac:dyDescent="0.25">
      <c r="C348" s="13"/>
      <c r="D348" s="13"/>
      <c r="E348" s="13"/>
      <c r="F348" s="13"/>
      <c r="G348" s="13"/>
      <c r="H348" s="13"/>
      <c r="I348" s="13"/>
      <c r="J348" s="13"/>
      <c r="K348" s="13"/>
    </row>
    <row r="349" spans="3:11" x14ac:dyDescent="0.25">
      <c r="C349" s="13"/>
      <c r="D349" s="13"/>
      <c r="E349" s="13"/>
      <c r="F349" s="13"/>
      <c r="G349" s="13"/>
      <c r="H349" s="13"/>
      <c r="I349" s="13"/>
      <c r="J349" s="13"/>
      <c r="K349" s="13"/>
    </row>
    <row r="350" spans="3:11" x14ac:dyDescent="0.25">
      <c r="C350" s="13"/>
      <c r="D350" s="13"/>
      <c r="E350" s="13"/>
      <c r="F350" s="13"/>
      <c r="G350" s="13"/>
      <c r="H350" s="13"/>
      <c r="I350" s="13"/>
      <c r="J350" s="13"/>
      <c r="K350" s="13"/>
    </row>
    <row r="351" spans="3:11" x14ac:dyDescent="0.25">
      <c r="C351" s="13"/>
      <c r="D351" s="13"/>
      <c r="E351" s="13"/>
      <c r="F351" s="13"/>
      <c r="G351" s="13"/>
      <c r="H351" s="13"/>
      <c r="I351" s="13"/>
      <c r="J351" s="13"/>
      <c r="K351" s="13"/>
    </row>
    <row r="352" spans="3:11" x14ac:dyDescent="0.25">
      <c r="C352" s="13"/>
      <c r="D352" s="13"/>
      <c r="E352" s="13"/>
      <c r="F352" s="13"/>
      <c r="G352" s="13"/>
      <c r="H352" s="13"/>
      <c r="I352" s="13"/>
      <c r="J352" s="13"/>
      <c r="K352" s="13"/>
    </row>
    <row r="353" spans="3:11" x14ac:dyDescent="0.25">
      <c r="C353" s="13"/>
      <c r="D353" s="13"/>
      <c r="E353" s="13"/>
      <c r="F353" s="13"/>
      <c r="G353" s="13"/>
      <c r="H353" s="13"/>
      <c r="I353" s="13"/>
      <c r="J353" s="13"/>
      <c r="K353" s="13"/>
    </row>
    <row r="354" spans="3:11" x14ac:dyDescent="0.25">
      <c r="C354" s="13"/>
      <c r="D354" s="13"/>
      <c r="E354" s="13"/>
      <c r="F354" s="13"/>
      <c r="G354" s="13"/>
      <c r="H354" s="13"/>
      <c r="I354" s="13"/>
      <c r="J354" s="13"/>
      <c r="K354" s="13"/>
    </row>
    <row r="355" spans="3:11" x14ac:dyDescent="0.25">
      <c r="C355" s="13"/>
      <c r="D355" s="13"/>
      <c r="E355" s="13"/>
      <c r="F355" s="13"/>
      <c r="G355" s="13"/>
      <c r="H355" s="13"/>
      <c r="I355" s="13"/>
      <c r="J355" s="13"/>
      <c r="K355" s="13"/>
    </row>
    <row r="356" spans="3:11" x14ac:dyDescent="0.25">
      <c r="C356" s="13"/>
      <c r="D356" s="13"/>
      <c r="E356" s="13"/>
      <c r="F356" s="13"/>
      <c r="G356" s="13"/>
      <c r="H356" s="13"/>
      <c r="I356" s="13"/>
      <c r="J356" s="13"/>
      <c r="K356" s="13"/>
    </row>
    <row r="357" spans="3:11" x14ac:dyDescent="0.25">
      <c r="C357" s="13"/>
      <c r="D357" s="13"/>
      <c r="E357" s="13"/>
      <c r="F357" s="13"/>
      <c r="G357" s="13"/>
      <c r="H357" s="13"/>
      <c r="I357" s="13"/>
      <c r="J357" s="13"/>
      <c r="K357" s="13"/>
    </row>
    <row r="358" spans="3:11" x14ac:dyDescent="0.25">
      <c r="C358" s="13"/>
      <c r="D358" s="13"/>
      <c r="E358" s="13"/>
      <c r="F358" s="13"/>
      <c r="G358" s="13"/>
      <c r="H358" s="13"/>
      <c r="I358" s="13"/>
      <c r="J358" s="13"/>
      <c r="K358" s="13"/>
    </row>
    <row r="359" spans="3:11" x14ac:dyDescent="0.25">
      <c r="C359" s="13"/>
      <c r="D359" s="13"/>
      <c r="E359" s="13"/>
      <c r="F359" s="13"/>
      <c r="G359" s="13"/>
      <c r="H359" s="13"/>
      <c r="I359" s="13"/>
      <c r="J359" s="13"/>
      <c r="K359" s="13"/>
    </row>
    <row r="360" spans="3:11" x14ac:dyDescent="0.25">
      <c r="C360" s="13"/>
      <c r="D360" s="13"/>
      <c r="E360" s="13"/>
      <c r="F360" s="13"/>
      <c r="G360" s="13"/>
      <c r="H360" s="13"/>
      <c r="I360" s="13"/>
      <c r="J360" s="13"/>
      <c r="K360" s="13"/>
    </row>
    <row r="361" spans="3:11" x14ac:dyDescent="0.25">
      <c r="C361" s="13"/>
      <c r="D361" s="13"/>
      <c r="E361" s="13"/>
      <c r="F361" s="13"/>
      <c r="G361" s="13"/>
      <c r="H361" s="13"/>
      <c r="I361" s="13"/>
      <c r="J361" s="13"/>
      <c r="K361" s="13"/>
    </row>
    <row r="362" spans="3:11" x14ac:dyDescent="0.25">
      <c r="C362" s="13"/>
      <c r="D362" s="13"/>
      <c r="E362" s="13"/>
      <c r="F362" s="13"/>
      <c r="G362" s="13"/>
      <c r="H362" s="13"/>
      <c r="I362" s="13"/>
      <c r="J362" s="13"/>
      <c r="K362" s="13"/>
    </row>
    <row r="363" spans="3:11" x14ac:dyDescent="0.25">
      <c r="C363" s="13"/>
      <c r="D363" s="13"/>
      <c r="E363" s="13"/>
      <c r="F363" s="13"/>
      <c r="G363" s="13"/>
      <c r="H363" s="13"/>
      <c r="I363" s="13"/>
      <c r="J363" s="13"/>
      <c r="K363" s="13"/>
    </row>
    <row r="364" spans="3:11" x14ac:dyDescent="0.25">
      <c r="C364" s="13"/>
      <c r="D364" s="13"/>
      <c r="E364" s="13"/>
      <c r="F364" s="13"/>
      <c r="G364" s="13"/>
      <c r="H364" s="13"/>
      <c r="I364" s="13"/>
      <c r="J364" s="13"/>
      <c r="K364" s="13"/>
    </row>
    <row r="365" spans="3:11" x14ac:dyDescent="0.25">
      <c r="C365" s="13"/>
      <c r="D365" s="13"/>
      <c r="E365" s="13"/>
      <c r="F365" s="13"/>
      <c r="G365" s="13"/>
      <c r="H365" s="13"/>
      <c r="I365" s="13"/>
      <c r="J365" s="13"/>
      <c r="K365" s="13"/>
    </row>
    <row r="366" spans="3:11" x14ac:dyDescent="0.25">
      <c r="C366" s="13"/>
      <c r="D366" s="13"/>
      <c r="E366" s="13"/>
      <c r="F366" s="13"/>
      <c r="G366" s="13"/>
      <c r="H366" s="13"/>
      <c r="I366" s="13"/>
      <c r="J366" s="13"/>
      <c r="K366" s="13"/>
    </row>
    <row r="367" spans="3:11" x14ac:dyDescent="0.25">
      <c r="C367" s="13"/>
      <c r="D367" s="13"/>
      <c r="E367" s="13"/>
      <c r="F367" s="13"/>
      <c r="G367" s="13"/>
      <c r="H367" s="13"/>
      <c r="I367" s="13"/>
      <c r="J367" s="13"/>
      <c r="K367" s="13"/>
    </row>
    <row r="368" spans="3:11" x14ac:dyDescent="0.25">
      <c r="C368" s="13"/>
      <c r="D368" s="13"/>
      <c r="E368" s="13"/>
      <c r="F368" s="13"/>
      <c r="G368" s="13"/>
      <c r="H368" s="13"/>
      <c r="I368" s="13"/>
      <c r="J368" s="13"/>
      <c r="K368" s="13"/>
    </row>
    <row r="369" spans="3:11" x14ac:dyDescent="0.25">
      <c r="C369" s="13"/>
      <c r="D369" s="13"/>
      <c r="E369" s="13"/>
      <c r="F369" s="13"/>
      <c r="G369" s="13"/>
      <c r="H369" s="13"/>
      <c r="I369" s="13"/>
      <c r="J369" s="13"/>
      <c r="K369" s="13"/>
    </row>
    <row r="370" spans="3:11" x14ac:dyDescent="0.25">
      <c r="C370" s="13"/>
      <c r="D370" s="13"/>
      <c r="E370" s="13"/>
      <c r="F370" s="13"/>
      <c r="G370" s="13"/>
      <c r="H370" s="13"/>
      <c r="I370" s="13"/>
      <c r="J370" s="13"/>
      <c r="K370" s="13"/>
    </row>
    <row r="371" spans="3:11" x14ac:dyDescent="0.25">
      <c r="C371" s="13"/>
      <c r="D371" s="13"/>
      <c r="E371" s="13"/>
      <c r="F371" s="13"/>
      <c r="G371" s="13"/>
      <c r="H371" s="13"/>
      <c r="I371" s="13"/>
      <c r="J371" s="13"/>
      <c r="K371" s="13"/>
    </row>
    <row r="372" spans="3:11" x14ac:dyDescent="0.25">
      <c r="C372" s="13"/>
      <c r="D372" s="13"/>
      <c r="E372" s="13"/>
      <c r="F372" s="13"/>
      <c r="G372" s="13"/>
      <c r="H372" s="13"/>
      <c r="I372" s="13"/>
      <c r="J372" s="13"/>
      <c r="K372" s="13"/>
    </row>
    <row r="373" spans="3:11" x14ac:dyDescent="0.25">
      <c r="C373" s="13"/>
      <c r="D373" s="13"/>
      <c r="E373" s="13"/>
      <c r="F373" s="13"/>
      <c r="G373" s="13"/>
      <c r="H373" s="13"/>
      <c r="I373" s="13"/>
      <c r="J373" s="13"/>
      <c r="K373" s="13"/>
    </row>
    <row r="374" spans="3:11" x14ac:dyDescent="0.25">
      <c r="C374" s="13"/>
      <c r="D374" s="13"/>
      <c r="E374" s="13"/>
      <c r="F374" s="13"/>
      <c r="G374" s="13"/>
      <c r="H374" s="13"/>
      <c r="I374" s="13"/>
      <c r="J374" s="13"/>
      <c r="K374" s="13"/>
    </row>
    <row r="375" spans="3:11" x14ac:dyDescent="0.25">
      <c r="C375" s="13"/>
      <c r="D375" s="13"/>
      <c r="E375" s="13"/>
      <c r="F375" s="13"/>
      <c r="G375" s="13"/>
      <c r="H375" s="13"/>
      <c r="I375" s="13"/>
      <c r="J375" s="13"/>
      <c r="K375" s="13"/>
    </row>
    <row r="376" spans="3:11" x14ac:dyDescent="0.25">
      <c r="C376" s="13"/>
      <c r="D376" s="13"/>
      <c r="E376" s="13"/>
      <c r="F376" s="13"/>
      <c r="G376" s="13"/>
      <c r="H376" s="13"/>
      <c r="I376" s="13"/>
      <c r="J376" s="13"/>
      <c r="K376" s="13"/>
    </row>
    <row r="377" spans="3:11" x14ac:dyDescent="0.25">
      <c r="C377" s="13"/>
      <c r="D377" s="13"/>
      <c r="E377" s="13"/>
      <c r="F377" s="13"/>
      <c r="G377" s="13"/>
      <c r="H377" s="13"/>
      <c r="I377" s="13"/>
      <c r="J377" s="13"/>
      <c r="K377" s="13"/>
    </row>
    <row r="378" spans="3:11" x14ac:dyDescent="0.25">
      <c r="C378" s="13"/>
      <c r="D378" s="13"/>
      <c r="E378" s="13"/>
      <c r="F378" s="13"/>
      <c r="G378" s="13"/>
      <c r="H378" s="13"/>
      <c r="I378" s="13"/>
      <c r="J378" s="13"/>
      <c r="K378" s="13"/>
    </row>
    <row r="379" spans="3:11" x14ac:dyDescent="0.25">
      <c r="C379" s="13"/>
      <c r="D379" s="13"/>
      <c r="E379" s="13"/>
      <c r="F379" s="13"/>
      <c r="G379" s="13"/>
      <c r="H379" s="13"/>
      <c r="I379" s="13"/>
      <c r="J379" s="13"/>
      <c r="K379" s="13"/>
    </row>
    <row r="380" spans="3:11" x14ac:dyDescent="0.25">
      <c r="C380" s="13"/>
      <c r="D380" s="13"/>
      <c r="E380" s="13"/>
      <c r="F380" s="13"/>
      <c r="G380" s="13"/>
      <c r="H380" s="13"/>
      <c r="I380" s="13"/>
      <c r="J380" s="13"/>
      <c r="K380" s="13"/>
    </row>
    <row r="381" spans="3:11" x14ac:dyDescent="0.25">
      <c r="C381" s="13"/>
      <c r="D381" s="13"/>
      <c r="E381" s="13"/>
      <c r="F381" s="13"/>
      <c r="G381" s="13"/>
      <c r="H381" s="13"/>
      <c r="I381" s="13"/>
      <c r="J381" s="13"/>
      <c r="K381" s="13"/>
    </row>
    <row r="382" spans="3:11" x14ac:dyDescent="0.25">
      <c r="C382" s="13"/>
      <c r="D382" s="13"/>
      <c r="E382" s="13"/>
      <c r="F382" s="13"/>
      <c r="G382" s="13"/>
      <c r="H382" s="13"/>
      <c r="I382" s="13"/>
      <c r="J382" s="13"/>
      <c r="K382" s="13"/>
    </row>
    <row r="383" spans="3:11" x14ac:dyDescent="0.25">
      <c r="C383" s="13"/>
      <c r="D383" s="13"/>
      <c r="E383" s="13"/>
      <c r="F383" s="13"/>
      <c r="G383" s="13"/>
      <c r="H383" s="13"/>
      <c r="I383" s="13"/>
      <c r="J383" s="13"/>
      <c r="K383" s="13"/>
    </row>
    <row r="384" spans="3:11" x14ac:dyDescent="0.25">
      <c r="C384" s="13"/>
      <c r="D384" s="13"/>
      <c r="E384" s="13"/>
      <c r="F384" s="13"/>
      <c r="G384" s="13"/>
      <c r="H384" s="13"/>
      <c r="I384" s="13"/>
      <c r="J384" s="13"/>
      <c r="K384" s="13"/>
    </row>
    <row r="385" spans="3:11" x14ac:dyDescent="0.25">
      <c r="C385" s="13"/>
      <c r="D385" s="13"/>
      <c r="E385" s="13"/>
      <c r="F385" s="13"/>
      <c r="G385" s="13"/>
      <c r="H385" s="13"/>
      <c r="I385" s="13"/>
      <c r="J385" s="13"/>
      <c r="K385" s="13"/>
    </row>
    <row r="386" spans="3:11" x14ac:dyDescent="0.25">
      <c r="C386" s="13"/>
      <c r="D386" s="13"/>
      <c r="E386" s="13"/>
      <c r="F386" s="13"/>
      <c r="G386" s="13"/>
      <c r="H386" s="13"/>
      <c r="I386" s="13"/>
      <c r="J386" s="13"/>
      <c r="K386" s="13"/>
    </row>
    <row r="387" spans="3:11" x14ac:dyDescent="0.25">
      <c r="C387" s="13"/>
      <c r="D387" s="13"/>
      <c r="E387" s="13"/>
      <c r="F387" s="13"/>
      <c r="G387" s="13"/>
      <c r="H387" s="13"/>
      <c r="I387" s="13"/>
      <c r="J387" s="13"/>
      <c r="K387" s="13"/>
    </row>
    <row r="388" spans="3:11" x14ac:dyDescent="0.25">
      <c r="C388" s="13"/>
      <c r="D388" s="13"/>
      <c r="E388" s="13"/>
      <c r="F388" s="13"/>
      <c r="G388" s="13"/>
      <c r="H388" s="13"/>
      <c r="I388" s="13"/>
      <c r="J388" s="13"/>
      <c r="K388" s="13"/>
    </row>
    <row r="389" spans="3:11" x14ac:dyDescent="0.25">
      <c r="C389" s="13"/>
      <c r="D389" s="13"/>
      <c r="E389" s="13"/>
      <c r="F389" s="13"/>
      <c r="G389" s="13"/>
      <c r="H389" s="13"/>
      <c r="I389" s="13"/>
      <c r="J389" s="13"/>
      <c r="K389" s="13"/>
    </row>
    <row r="390" spans="3:11" x14ac:dyDescent="0.25">
      <c r="C390" s="13"/>
      <c r="D390" s="13"/>
      <c r="E390" s="13"/>
      <c r="F390" s="13"/>
      <c r="G390" s="13"/>
      <c r="H390" s="13"/>
      <c r="I390" s="13"/>
      <c r="J390" s="13"/>
      <c r="K390" s="13"/>
    </row>
    <row r="391" spans="3:11" x14ac:dyDescent="0.25">
      <c r="C391" s="13"/>
      <c r="D391" s="13"/>
      <c r="E391" s="13"/>
      <c r="F391" s="13"/>
      <c r="G391" s="13"/>
      <c r="H391" s="13"/>
      <c r="I391" s="13"/>
      <c r="J391" s="13"/>
      <c r="K391" s="13"/>
    </row>
    <row r="392" spans="3:11" x14ac:dyDescent="0.25">
      <c r="C392" s="13"/>
      <c r="D392" s="13"/>
      <c r="E392" s="13"/>
      <c r="F392" s="13"/>
      <c r="G392" s="13"/>
      <c r="H392" s="13"/>
      <c r="I392" s="13"/>
      <c r="J392" s="13"/>
      <c r="K392" s="13"/>
    </row>
    <row r="393" spans="3:11" x14ac:dyDescent="0.25">
      <c r="C393" s="13"/>
      <c r="D393" s="13"/>
      <c r="E393" s="13"/>
      <c r="F393" s="13"/>
      <c r="G393" s="13"/>
      <c r="H393" s="13"/>
      <c r="I393" s="13"/>
      <c r="J393" s="13"/>
      <c r="K393" s="13"/>
    </row>
    <row r="394" spans="3:11" x14ac:dyDescent="0.25">
      <c r="C394" s="13"/>
      <c r="D394" s="13"/>
      <c r="E394" s="13"/>
      <c r="F394" s="13"/>
      <c r="G394" s="13"/>
      <c r="H394" s="13"/>
      <c r="I394" s="13"/>
      <c r="J394" s="13"/>
      <c r="K394" s="13"/>
    </row>
    <row r="395" spans="3:11" x14ac:dyDescent="0.25">
      <c r="C395" s="13"/>
      <c r="D395" s="13"/>
      <c r="E395" s="13"/>
      <c r="F395" s="13"/>
      <c r="G395" s="13"/>
      <c r="H395" s="13"/>
      <c r="I395" s="13"/>
      <c r="J395" s="13"/>
      <c r="K395" s="13"/>
    </row>
    <row r="396" spans="3:11" x14ac:dyDescent="0.25">
      <c r="C396" s="13"/>
      <c r="D396" s="13"/>
      <c r="E396" s="13"/>
      <c r="F396" s="13"/>
      <c r="G396" s="13"/>
      <c r="H396" s="13"/>
      <c r="I396" s="13"/>
      <c r="J396" s="13"/>
      <c r="K396" s="13"/>
    </row>
    <row r="397" spans="3:11" x14ac:dyDescent="0.25">
      <c r="C397" s="13"/>
      <c r="D397" s="13"/>
      <c r="E397" s="13"/>
      <c r="F397" s="13"/>
      <c r="G397" s="13"/>
      <c r="H397" s="13"/>
      <c r="I397" s="13"/>
      <c r="J397" s="13"/>
      <c r="K397" s="13"/>
    </row>
    <row r="398" spans="3:11" x14ac:dyDescent="0.25">
      <c r="C398" s="13"/>
      <c r="D398" s="13"/>
      <c r="E398" s="13"/>
      <c r="F398" s="13"/>
      <c r="G398" s="13"/>
      <c r="H398" s="13"/>
      <c r="I398" s="13"/>
      <c r="J398" s="13"/>
      <c r="K398" s="13"/>
    </row>
    <row r="399" spans="3:11" x14ac:dyDescent="0.25">
      <c r="C399" s="13"/>
      <c r="D399" s="13"/>
      <c r="E399" s="13"/>
      <c r="F399" s="13"/>
      <c r="G399" s="13"/>
      <c r="H399" s="13"/>
      <c r="I399" s="13"/>
      <c r="J399" s="13"/>
      <c r="K399" s="13"/>
    </row>
    <row r="400" spans="3:11" x14ac:dyDescent="0.25">
      <c r="C400" s="13"/>
      <c r="D400" s="13"/>
      <c r="E400" s="13"/>
      <c r="F400" s="13"/>
      <c r="G400" s="13"/>
      <c r="H400" s="13"/>
      <c r="I400" s="13"/>
      <c r="J400" s="13"/>
      <c r="K400" s="13"/>
    </row>
    <row r="401" spans="3:11" x14ac:dyDescent="0.25">
      <c r="C401" s="13"/>
      <c r="D401" s="13"/>
      <c r="E401" s="13"/>
      <c r="F401" s="13"/>
      <c r="G401" s="13"/>
      <c r="H401" s="13"/>
      <c r="I401" s="13"/>
      <c r="J401" s="13"/>
      <c r="K401" s="13"/>
    </row>
    <row r="402" spans="3:11" x14ac:dyDescent="0.25">
      <c r="C402" s="13"/>
      <c r="D402" s="13"/>
      <c r="E402" s="13"/>
      <c r="F402" s="13"/>
      <c r="G402" s="13"/>
      <c r="H402" s="13"/>
      <c r="I402" s="13"/>
      <c r="J402" s="13"/>
      <c r="K402" s="13"/>
    </row>
    <row r="403" spans="3:11" x14ac:dyDescent="0.25">
      <c r="C403" s="13"/>
      <c r="D403" s="13"/>
      <c r="E403" s="13"/>
      <c r="F403" s="13"/>
      <c r="G403" s="13"/>
      <c r="H403" s="13"/>
      <c r="I403" s="13"/>
      <c r="J403" s="13"/>
      <c r="K403" s="13"/>
    </row>
    <row r="404" spans="3:11" x14ac:dyDescent="0.25">
      <c r="C404" s="13"/>
      <c r="D404" s="13"/>
      <c r="E404" s="13"/>
      <c r="F404" s="13"/>
      <c r="G404" s="13"/>
      <c r="H404" s="13"/>
      <c r="I404" s="13"/>
      <c r="J404" s="13"/>
      <c r="K404" s="13"/>
    </row>
    <row r="405" spans="3:11" x14ac:dyDescent="0.25">
      <c r="C405" s="13"/>
      <c r="D405" s="13"/>
      <c r="E405" s="13"/>
      <c r="F405" s="13"/>
      <c r="G405" s="13"/>
      <c r="H405" s="13"/>
      <c r="I405" s="13"/>
      <c r="J405" s="13"/>
      <c r="K405" s="13"/>
    </row>
    <row r="406" spans="3:11" x14ac:dyDescent="0.25">
      <c r="C406" s="13"/>
      <c r="D406" s="13"/>
      <c r="E406" s="13"/>
      <c r="F406" s="13"/>
      <c r="G406" s="13"/>
      <c r="H406" s="13"/>
      <c r="I406" s="13"/>
      <c r="J406" s="13"/>
      <c r="K406" s="13"/>
    </row>
    <row r="407" spans="3:11" x14ac:dyDescent="0.25">
      <c r="C407" s="13"/>
      <c r="D407" s="13"/>
      <c r="E407" s="13"/>
      <c r="F407" s="13"/>
      <c r="G407" s="13"/>
      <c r="H407" s="13"/>
      <c r="I407" s="13"/>
      <c r="J407" s="13"/>
      <c r="K407" s="13"/>
    </row>
    <row r="408" spans="3:11" x14ac:dyDescent="0.25">
      <c r="C408" s="13"/>
      <c r="D408" s="13"/>
      <c r="E408" s="13"/>
      <c r="F408" s="13"/>
      <c r="G408" s="13"/>
      <c r="H408" s="13"/>
      <c r="I408" s="13"/>
      <c r="J408" s="13"/>
      <c r="K408" s="13"/>
    </row>
    <row r="409" spans="3:11" x14ac:dyDescent="0.25">
      <c r="C409" s="13"/>
      <c r="D409" s="13"/>
      <c r="E409" s="13"/>
      <c r="F409" s="13"/>
      <c r="G409" s="13"/>
      <c r="H409" s="13"/>
      <c r="I409" s="13"/>
      <c r="J409" s="13"/>
      <c r="K409" s="13"/>
    </row>
    <row r="410" spans="3:11" x14ac:dyDescent="0.25">
      <c r="C410" s="13"/>
      <c r="D410" s="13"/>
      <c r="E410" s="13"/>
      <c r="F410" s="13"/>
      <c r="G410" s="13"/>
      <c r="H410" s="13"/>
      <c r="I410" s="13"/>
      <c r="J410" s="13"/>
      <c r="K410" s="13"/>
    </row>
    <row r="411" spans="3:11" x14ac:dyDescent="0.25">
      <c r="C411" s="13"/>
      <c r="D411" s="13"/>
      <c r="E411" s="13"/>
      <c r="F411" s="13"/>
      <c r="G411" s="13"/>
      <c r="H411" s="13"/>
      <c r="I411" s="13"/>
      <c r="J411" s="13"/>
      <c r="K411" s="13"/>
    </row>
    <row r="412" spans="3:11" x14ac:dyDescent="0.25">
      <c r="C412" s="13"/>
      <c r="D412" s="13"/>
      <c r="E412" s="13"/>
      <c r="F412" s="13"/>
      <c r="G412" s="13"/>
      <c r="H412" s="13"/>
      <c r="I412" s="13"/>
      <c r="J412" s="13"/>
      <c r="K412" s="13"/>
    </row>
    <row r="413" spans="3:11" x14ac:dyDescent="0.25">
      <c r="C413" s="13"/>
      <c r="D413" s="13"/>
      <c r="E413" s="13"/>
      <c r="F413" s="13"/>
      <c r="G413" s="13"/>
      <c r="H413" s="13"/>
      <c r="I413" s="13"/>
      <c r="J413" s="13"/>
      <c r="K413" s="13"/>
    </row>
    <row r="414" spans="3:11" x14ac:dyDescent="0.25">
      <c r="C414" s="13"/>
      <c r="D414" s="13"/>
      <c r="E414" s="13"/>
      <c r="F414" s="13"/>
      <c r="G414" s="13"/>
      <c r="H414" s="13"/>
      <c r="I414" s="13"/>
      <c r="J414" s="13"/>
      <c r="K414" s="13"/>
    </row>
    <row r="415" spans="3:11" x14ac:dyDescent="0.25">
      <c r="C415" s="13"/>
      <c r="D415" s="13"/>
      <c r="E415" s="13"/>
      <c r="F415" s="13"/>
      <c r="G415" s="13"/>
      <c r="H415" s="13"/>
      <c r="I415" s="13"/>
      <c r="J415" s="13"/>
      <c r="K415" s="13"/>
    </row>
    <row r="416" spans="3:11" x14ac:dyDescent="0.25">
      <c r="C416" s="13"/>
      <c r="D416" s="13"/>
      <c r="E416" s="13"/>
      <c r="F416" s="13"/>
      <c r="G416" s="13"/>
      <c r="H416" s="13"/>
      <c r="I416" s="13"/>
      <c r="J416" s="13"/>
      <c r="K416" s="13"/>
    </row>
    <row r="417" spans="3:11" x14ac:dyDescent="0.25">
      <c r="C417" s="13"/>
      <c r="D417" s="13"/>
      <c r="E417" s="13"/>
      <c r="F417" s="13"/>
      <c r="G417" s="13"/>
      <c r="H417" s="13"/>
      <c r="I417" s="13"/>
      <c r="J417" s="13"/>
      <c r="K417" s="13"/>
    </row>
    <row r="418" spans="3:11" x14ac:dyDescent="0.25">
      <c r="C418" s="13"/>
      <c r="D418" s="13"/>
      <c r="E418" s="13"/>
      <c r="F418" s="13"/>
      <c r="G418" s="13"/>
      <c r="H418" s="13"/>
      <c r="I418" s="13"/>
      <c r="J418" s="13"/>
      <c r="K418" s="13"/>
    </row>
    <row r="419" spans="3:11" x14ac:dyDescent="0.25">
      <c r="C419" s="13"/>
      <c r="D419" s="13"/>
      <c r="E419" s="13"/>
      <c r="F419" s="13"/>
      <c r="G419" s="13"/>
      <c r="H419" s="13"/>
      <c r="I419" s="13"/>
      <c r="J419" s="13"/>
      <c r="K419" s="13"/>
    </row>
    <row r="420" spans="3:11" x14ac:dyDescent="0.25">
      <c r="C420" s="13"/>
      <c r="D420" s="13"/>
      <c r="E420" s="13"/>
      <c r="F420" s="13"/>
      <c r="G420" s="13"/>
      <c r="H420" s="13"/>
      <c r="I420" s="13"/>
      <c r="J420" s="13"/>
      <c r="K420" s="13"/>
    </row>
    <row r="421" spans="3:11" x14ac:dyDescent="0.25">
      <c r="C421" s="13"/>
      <c r="D421" s="13"/>
      <c r="E421" s="13"/>
      <c r="F421" s="13"/>
      <c r="G421" s="13"/>
      <c r="H421" s="13"/>
      <c r="I421" s="13"/>
      <c r="J421" s="13"/>
      <c r="K421" s="13"/>
    </row>
    <row r="422" spans="3:11" x14ac:dyDescent="0.25">
      <c r="C422" s="13"/>
      <c r="D422" s="13"/>
      <c r="E422" s="13"/>
      <c r="F422" s="13"/>
      <c r="G422" s="13"/>
      <c r="H422" s="13"/>
      <c r="I422" s="13"/>
      <c r="J422" s="13"/>
      <c r="K422" s="13"/>
    </row>
    <row r="423" spans="3:11" x14ac:dyDescent="0.25">
      <c r="C423" s="13"/>
      <c r="D423" s="13"/>
      <c r="E423" s="13"/>
      <c r="F423" s="13"/>
      <c r="G423" s="13"/>
      <c r="H423" s="13"/>
      <c r="I423" s="13"/>
      <c r="J423" s="13"/>
      <c r="K423" s="13"/>
    </row>
    <row r="424" spans="3:11" x14ac:dyDescent="0.25">
      <c r="C424" s="13"/>
      <c r="D424" s="13"/>
      <c r="E424" s="13"/>
      <c r="F424" s="13"/>
      <c r="G424" s="13"/>
      <c r="H424" s="13"/>
      <c r="I424" s="13"/>
      <c r="J424" s="13"/>
      <c r="K424" s="13"/>
    </row>
    <row r="425" spans="3:11" x14ac:dyDescent="0.25">
      <c r="C425" s="13"/>
      <c r="D425" s="13"/>
      <c r="E425" s="13"/>
      <c r="F425" s="13"/>
      <c r="G425" s="13"/>
      <c r="H425" s="13"/>
      <c r="I425" s="13"/>
      <c r="J425" s="13"/>
      <c r="K425" s="13"/>
    </row>
    <row r="426" spans="3:11" x14ac:dyDescent="0.25">
      <c r="C426"/>
      <c r="D426"/>
      <c r="E426"/>
      <c r="F426"/>
      <c r="G426"/>
      <c r="H426"/>
      <c r="I426"/>
      <c r="J426"/>
      <c r="K426"/>
    </row>
    <row r="427" spans="3:11" x14ac:dyDescent="0.25">
      <c r="C427"/>
      <c r="D427"/>
      <c r="E427"/>
      <c r="F427"/>
      <c r="G427"/>
      <c r="H427"/>
      <c r="I427"/>
      <c r="J427"/>
      <c r="K427"/>
    </row>
    <row r="428" spans="3:11" x14ac:dyDescent="0.25">
      <c r="C428"/>
      <c r="D428"/>
      <c r="E428"/>
      <c r="F428"/>
      <c r="G428"/>
      <c r="H428"/>
      <c r="I428"/>
      <c r="J428"/>
      <c r="K428"/>
    </row>
    <row r="429" spans="3:11" x14ac:dyDescent="0.25">
      <c r="C429"/>
      <c r="D429"/>
      <c r="E429"/>
      <c r="F429"/>
      <c r="G429"/>
      <c r="H429"/>
      <c r="I429"/>
      <c r="J429"/>
      <c r="K429"/>
    </row>
    <row r="430" spans="3:11" x14ac:dyDescent="0.25">
      <c r="C430"/>
      <c r="D430"/>
      <c r="E430"/>
      <c r="F430"/>
      <c r="G430"/>
      <c r="H430"/>
      <c r="I430"/>
      <c r="J430"/>
      <c r="K430"/>
    </row>
    <row r="431" spans="3:11" x14ac:dyDescent="0.25">
      <c r="C431"/>
      <c r="D431"/>
      <c r="E431"/>
      <c r="F431"/>
      <c r="G431"/>
      <c r="H431"/>
      <c r="I431"/>
      <c r="J431"/>
      <c r="K431"/>
    </row>
    <row r="432" spans="3:11" x14ac:dyDescent="0.25">
      <c r="C432"/>
      <c r="D432"/>
      <c r="E432"/>
      <c r="F432"/>
      <c r="G432"/>
      <c r="H432"/>
      <c r="I432"/>
      <c r="J432"/>
      <c r="K432"/>
    </row>
    <row r="433" spans="3:11" x14ac:dyDescent="0.25">
      <c r="C433"/>
      <c r="D433"/>
      <c r="E433"/>
      <c r="F433"/>
      <c r="G433"/>
      <c r="H433"/>
      <c r="I433"/>
      <c r="J433"/>
      <c r="K433"/>
    </row>
    <row r="434" spans="3:11" x14ac:dyDescent="0.25">
      <c r="C434"/>
      <c r="D434"/>
      <c r="E434"/>
      <c r="F434"/>
      <c r="G434"/>
      <c r="H434"/>
      <c r="I434"/>
      <c r="J434"/>
      <c r="K434"/>
    </row>
    <row r="435" spans="3:11" x14ac:dyDescent="0.25">
      <c r="C435"/>
      <c r="D435"/>
      <c r="E435"/>
      <c r="F435"/>
      <c r="G435"/>
      <c r="H435"/>
      <c r="I435"/>
      <c r="J435"/>
      <c r="K435"/>
    </row>
    <row r="436" spans="3:11" x14ac:dyDescent="0.25">
      <c r="C436"/>
      <c r="D436"/>
      <c r="E436"/>
      <c r="F436"/>
      <c r="G436"/>
      <c r="H436"/>
      <c r="I436"/>
      <c r="J436"/>
      <c r="K436"/>
    </row>
    <row r="437" spans="3:11" x14ac:dyDescent="0.25">
      <c r="C437"/>
      <c r="D437"/>
      <c r="E437"/>
      <c r="F437"/>
      <c r="G437"/>
      <c r="H437"/>
      <c r="I437"/>
      <c r="J437"/>
      <c r="K437"/>
    </row>
    <row r="438" spans="3:11" x14ac:dyDescent="0.25">
      <c r="C438"/>
      <c r="D438"/>
      <c r="E438"/>
      <c r="F438"/>
      <c r="G438"/>
      <c r="H438"/>
      <c r="I438"/>
      <c r="J438"/>
      <c r="K438"/>
    </row>
    <row r="439" spans="3:11" x14ac:dyDescent="0.25">
      <c r="C439"/>
      <c r="D439"/>
      <c r="E439"/>
      <c r="F439"/>
      <c r="G439"/>
      <c r="H439"/>
      <c r="I439"/>
      <c r="J439"/>
      <c r="K439"/>
    </row>
    <row r="440" spans="3:11" x14ac:dyDescent="0.25">
      <c r="C440"/>
      <c r="D440"/>
      <c r="E440"/>
      <c r="F440"/>
      <c r="G440"/>
      <c r="H440"/>
      <c r="I440"/>
      <c r="J440"/>
      <c r="K440"/>
    </row>
    <row r="441" spans="3:11" x14ac:dyDescent="0.25">
      <c r="C441"/>
      <c r="D441"/>
      <c r="E441"/>
      <c r="F441"/>
      <c r="G441"/>
      <c r="H441"/>
      <c r="I441"/>
      <c r="J441"/>
      <c r="K441"/>
    </row>
    <row r="442" spans="3:11" x14ac:dyDescent="0.25">
      <c r="C442"/>
      <c r="D442"/>
      <c r="E442"/>
      <c r="F442"/>
      <c r="G442"/>
      <c r="H442"/>
      <c r="I442"/>
      <c r="J442"/>
      <c r="K442"/>
    </row>
    <row r="443" spans="3:11" x14ac:dyDescent="0.25">
      <c r="C443"/>
      <c r="D443"/>
      <c r="E443"/>
      <c r="F443"/>
      <c r="G443"/>
      <c r="H443"/>
      <c r="I443"/>
      <c r="J443"/>
      <c r="K443"/>
    </row>
    <row r="444" spans="3:11" x14ac:dyDescent="0.25">
      <c r="C444"/>
      <c r="D444"/>
      <c r="E444"/>
      <c r="F444"/>
      <c r="G444"/>
      <c r="H444"/>
      <c r="I444"/>
      <c r="J444"/>
      <c r="K444"/>
    </row>
    <row r="445" spans="3:11" x14ac:dyDescent="0.25">
      <c r="C445"/>
      <c r="D445"/>
      <c r="E445"/>
      <c r="F445"/>
      <c r="G445"/>
      <c r="H445"/>
      <c r="I445"/>
      <c r="J445"/>
      <c r="K445"/>
    </row>
    <row r="446" spans="3:11" x14ac:dyDescent="0.25">
      <c r="C446"/>
      <c r="D446"/>
      <c r="E446"/>
      <c r="F446"/>
      <c r="G446"/>
      <c r="H446"/>
      <c r="I446"/>
      <c r="J446"/>
      <c r="K446"/>
    </row>
    <row r="447" spans="3:11" x14ac:dyDescent="0.25">
      <c r="C447"/>
      <c r="D447"/>
      <c r="E447"/>
      <c r="F447"/>
      <c r="G447"/>
      <c r="H447"/>
      <c r="I447"/>
      <c r="J447"/>
      <c r="K447"/>
    </row>
    <row r="448" spans="3:11" x14ac:dyDescent="0.25">
      <c r="C448"/>
      <c r="D448"/>
      <c r="E448"/>
      <c r="F448"/>
      <c r="G448"/>
      <c r="H448"/>
      <c r="I448"/>
      <c r="J448"/>
      <c r="K448"/>
    </row>
    <row r="449" spans="3:11" x14ac:dyDescent="0.25">
      <c r="C449"/>
      <c r="D449"/>
      <c r="E449"/>
      <c r="F449"/>
      <c r="G449"/>
      <c r="H449"/>
      <c r="I449"/>
      <c r="J449"/>
      <c r="K449"/>
    </row>
    <row r="450" spans="3:11" x14ac:dyDescent="0.25">
      <c r="C450"/>
      <c r="D450"/>
      <c r="E450"/>
      <c r="F450"/>
      <c r="G450"/>
      <c r="H450"/>
      <c r="I450"/>
      <c r="J450"/>
      <c r="K450"/>
    </row>
    <row r="451" spans="3:11" x14ac:dyDescent="0.25">
      <c r="C451"/>
      <c r="D451"/>
      <c r="E451"/>
      <c r="F451"/>
      <c r="G451"/>
      <c r="H451"/>
      <c r="I451"/>
      <c r="J451"/>
      <c r="K451"/>
    </row>
    <row r="452" spans="3:11" x14ac:dyDescent="0.25">
      <c r="C452"/>
      <c r="D452"/>
      <c r="E452"/>
      <c r="F452"/>
      <c r="G452"/>
      <c r="H452"/>
      <c r="I452"/>
      <c r="J452"/>
      <c r="K452"/>
    </row>
    <row r="453" spans="3:11" x14ac:dyDescent="0.25">
      <c r="C453"/>
      <c r="D453"/>
      <c r="E453"/>
      <c r="F453"/>
      <c r="G453"/>
      <c r="H453"/>
      <c r="I453"/>
      <c r="J453"/>
      <c r="K453"/>
    </row>
    <row r="454" spans="3:11" x14ac:dyDescent="0.25">
      <c r="C454"/>
      <c r="D454"/>
      <c r="E454"/>
      <c r="F454"/>
      <c r="G454"/>
      <c r="H454"/>
      <c r="I454"/>
      <c r="J454"/>
      <c r="K454"/>
    </row>
    <row r="455" spans="3:11" x14ac:dyDescent="0.25">
      <c r="C455"/>
      <c r="D455"/>
      <c r="E455"/>
      <c r="F455"/>
      <c r="G455"/>
      <c r="H455"/>
      <c r="I455"/>
      <c r="J455"/>
      <c r="K455"/>
    </row>
    <row r="456" spans="3:11" x14ac:dyDescent="0.25">
      <c r="C456"/>
      <c r="D456"/>
      <c r="E456"/>
      <c r="F456"/>
      <c r="G456"/>
      <c r="H456"/>
      <c r="I456"/>
      <c r="J456"/>
      <c r="K456"/>
    </row>
    <row r="457" spans="3:11" x14ac:dyDescent="0.25">
      <c r="C457"/>
      <c r="D457"/>
      <c r="E457"/>
      <c r="F457"/>
      <c r="G457"/>
      <c r="H457"/>
      <c r="I457"/>
      <c r="J457"/>
      <c r="K457"/>
    </row>
    <row r="458" spans="3:11" x14ac:dyDescent="0.25">
      <c r="C458"/>
      <c r="D458"/>
      <c r="E458"/>
      <c r="F458"/>
      <c r="G458"/>
      <c r="H458"/>
      <c r="I458"/>
      <c r="J458"/>
      <c r="K458"/>
    </row>
    <row r="459" spans="3:11" x14ac:dyDescent="0.25">
      <c r="C459"/>
      <c r="D459"/>
      <c r="E459"/>
      <c r="F459"/>
      <c r="G459"/>
      <c r="H459"/>
      <c r="I459"/>
      <c r="J459"/>
      <c r="K459"/>
    </row>
    <row r="460" spans="3:11" x14ac:dyDescent="0.25">
      <c r="C460"/>
      <c r="D460"/>
      <c r="E460"/>
      <c r="F460"/>
      <c r="G460"/>
      <c r="H460"/>
      <c r="I460"/>
      <c r="J460"/>
      <c r="K460"/>
    </row>
    <row r="461" spans="3:11" x14ac:dyDescent="0.25">
      <c r="C461"/>
      <c r="D461"/>
      <c r="E461"/>
      <c r="F461"/>
      <c r="G461"/>
      <c r="H461"/>
      <c r="I461"/>
      <c r="J461"/>
      <c r="K461"/>
    </row>
    <row r="463" spans="3:11" x14ac:dyDescent="0.25">
      <c r="C463"/>
      <c r="D463"/>
      <c r="E463"/>
      <c r="F463"/>
      <c r="G463"/>
      <c r="H463"/>
      <c r="I463"/>
      <c r="J463"/>
      <c r="K463"/>
    </row>
    <row r="464" spans="3:11" x14ac:dyDescent="0.25">
      <c r="C464"/>
      <c r="D464"/>
      <c r="E464"/>
      <c r="F464"/>
      <c r="G464"/>
      <c r="H464"/>
      <c r="I464"/>
      <c r="J464"/>
      <c r="K464"/>
    </row>
    <row r="465" spans="3:11" x14ac:dyDescent="0.25">
      <c r="C465"/>
      <c r="D465"/>
      <c r="E465"/>
      <c r="F465"/>
      <c r="G465"/>
      <c r="H465"/>
      <c r="I465"/>
      <c r="J465"/>
      <c r="K465"/>
    </row>
    <row r="466" spans="3:11" x14ac:dyDescent="0.25">
      <c r="C466"/>
      <c r="D466"/>
      <c r="E466"/>
      <c r="F466"/>
      <c r="G466"/>
      <c r="H466"/>
      <c r="I466"/>
      <c r="J466"/>
      <c r="K466"/>
    </row>
    <row r="467" spans="3:11" x14ac:dyDescent="0.25">
      <c r="C467"/>
      <c r="D467"/>
      <c r="E467"/>
      <c r="F467"/>
      <c r="G467"/>
      <c r="H467"/>
      <c r="I467"/>
      <c r="J467"/>
      <c r="K467"/>
    </row>
    <row r="468" spans="3:11" x14ac:dyDescent="0.25">
      <c r="C468"/>
      <c r="D468"/>
      <c r="E468"/>
      <c r="F468"/>
      <c r="G468"/>
      <c r="H468"/>
      <c r="I468"/>
      <c r="J468"/>
      <c r="K468"/>
    </row>
    <row r="469" spans="3:11" x14ac:dyDescent="0.25">
      <c r="C469"/>
      <c r="D469"/>
      <c r="E469"/>
      <c r="F469"/>
      <c r="G469"/>
      <c r="H469"/>
      <c r="I469"/>
      <c r="J469"/>
      <c r="K469"/>
    </row>
    <row r="470" spans="3:11" x14ac:dyDescent="0.25">
      <c r="C470"/>
      <c r="D470"/>
      <c r="E470"/>
      <c r="F470"/>
      <c r="G470"/>
      <c r="H470"/>
      <c r="I470"/>
      <c r="J470"/>
      <c r="K470"/>
    </row>
    <row r="471" spans="3:11" x14ac:dyDescent="0.25">
      <c r="C471"/>
      <c r="D471"/>
      <c r="E471"/>
      <c r="F471"/>
      <c r="G471"/>
      <c r="H471"/>
      <c r="I471"/>
      <c r="J471"/>
      <c r="K471"/>
    </row>
    <row r="472" spans="3:11" x14ac:dyDescent="0.25">
      <c r="C472"/>
      <c r="D472"/>
      <c r="E472"/>
      <c r="F472"/>
      <c r="G472"/>
      <c r="H472"/>
      <c r="I472"/>
      <c r="J472"/>
      <c r="K472"/>
    </row>
    <row r="473" spans="3:11" x14ac:dyDescent="0.25">
      <c r="C473"/>
      <c r="D473"/>
      <c r="E473"/>
      <c r="F473"/>
      <c r="G473"/>
      <c r="H473"/>
      <c r="I473"/>
      <c r="J473"/>
      <c r="K473"/>
    </row>
    <row r="474" spans="3:11" x14ac:dyDescent="0.25">
      <c r="C474"/>
      <c r="D474"/>
      <c r="E474"/>
      <c r="F474"/>
      <c r="G474"/>
      <c r="H474"/>
      <c r="I474"/>
      <c r="J474"/>
      <c r="K474"/>
    </row>
    <row r="475" spans="3:11" x14ac:dyDescent="0.25">
      <c r="C475"/>
      <c r="D475"/>
      <c r="E475"/>
      <c r="F475"/>
      <c r="G475"/>
      <c r="H475"/>
      <c r="I475"/>
      <c r="J475"/>
      <c r="K475"/>
    </row>
    <row r="476" spans="3:11" x14ac:dyDescent="0.25">
      <c r="C476"/>
      <c r="D476"/>
      <c r="E476"/>
      <c r="F476"/>
      <c r="G476"/>
      <c r="H476"/>
      <c r="I476"/>
      <c r="J476"/>
      <c r="K476"/>
    </row>
    <row r="477" spans="3:11" x14ac:dyDescent="0.25">
      <c r="C477"/>
      <c r="D477"/>
      <c r="E477"/>
      <c r="F477"/>
      <c r="G477"/>
      <c r="H477"/>
      <c r="I477"/>
      <c r="J477"/>
      <c r="K477"/>
    </row>
    <row r="478" spans="3:11" x14ac:dyDescent="0.25">
      <c r="C478"/>
      <c r="D478"/>
      <c r="E478"/>
      <c r="F478"/>
      <c r="G478"/>
      <c r="H478"/>
      <c r="I478"/>
      <c r="J478"/>
      <c r="K478"/>
    </row>
    <row r="479" spans="3:11" x14ac:dyDescent="0.25">
      <c r="C479"/>
      <c r="D479"/>
      <c r="E479"/>
      <c r="F479"/>
      <c r="G479"/>
      <c r="H479"/>
      <c r="I479"/>
      <c r="J479"/>
      <c r="K479"/>
    </row>
    <row r="480" spans="3:11" x14ac:dyDescent="0.25">
      <c r="C480"/>
      <c r="D480"/>
      <c r="E480"/>
      <c r="F480"/>
      <c r="G480"/>
      <c r="H480"/>
      <c r="I480"/>
      <c r="J480"/>
      <c r="K480"/>
    </row>
    <row r="481" spans="3:11" x14ac:dyDescent="0.25">
      <c r="C481"/>
      <c r="D481"/>
      <c r="E481"/>
      <c r="F481"/>
      <c r="G481"/>
      <c r="H481"/>
      <c r="I481"/>
      <c r="J481"/>
      <c r="K481"/>
    </row>
    <row r="482" spans="3:11" x14ac:dyDescent="0.25">
      <c r="C482"/>
      <c r="D482"/>
      <c r="E482"/>
      <c r="F482"/>
      <c r="G482"/>
      <c r="H482"/>
      <c r="I482"/>
      <c r="J482"/>
      <c r="K482"/>
    </row>
    <row r="483" spans="3:11" x14ac:dyDescent="0.25">
      <c r="C483"/>
      <c r="D483"/>
      <c r="E483"/>
      <c r="F483"/>
      <c r="G483"/>
      <c r="H483"/>
      <c r="I483"/>
      <c r="J483"/>
      <c r="K483"/>
    </row>
    <row r="484" spans="3:11" x14ac:dyDescent="0.25">
      <c r="C484"/>
      <c r="D484"/>
      <c r="E484"/>
      <c r="F484"/>
      <c r="G484"/>
      <c r="H484"/>
      <c r="I484"/>
      <c r="J484"/>
      <c r="K484"/>
    </row>
    <row r="485" spans="3:11" x14ac:dyDescent="0.25">
      <c r="C485"/>
      <c r="D485"/>
      <c r="E485"/>
      <c r="F485"/>
      <c r="G485"/>
      <c r="H485"/>
      <c r="I485"/>
      <c r="J485"/>
      <c r="K485"/>
    </row>
    <row r="486" spans="3:11" x14ac:dyDescent="0.25">
      <c r="C486"/>
      <c r="D486"/>
      <c r="E486"/>
      <c r="F486"/>
      <c r="G486"/>
      <c r="H486"/>
      <c r="I486"/>
      <c r="J486"/>
      <c r="K486"/>
    </row>
    <row r="487" spans="3:11" x14ac:dyDescent="0.25">
      <c r="C487"/>
      <c r="D487"/>
      <c r="E487"/>
      <c r="F487"/>
      <c r="G487"/>
      <c r="H487"/>
      <c r="I487"/>
      <c r="J487"/>
      <c r="K487"/>
    </row>
    <row r="488" spans="3:11" x14ac:dyDescent="0.25">
      <c r="C488"/>
      <c r="D488"/>
      <c r="E488"/>
      <c r="F488"/>
      <c r="G488"/>
      <c r="H488"/>
      <c r="I488"/>
      <c r="J488"/>
      <c r="K488"/>
    </row>
    <row r="489" spans="3:11" x14ac:dyDescent="0.25">
      <c r="C489"/>
      <c r="D489"/>
      <c r="E489"/>
      <c r="F489"/>
      <c r="G489"/>
      <c r="H489"/>
      <c r="I489"/>
      <c r="J489"/>
      <c r="K489"/>
    </row>
    <row r="490" spans="3:11" x14ac:dyDescent="0.25">
      <c r="C490"/>
      <c r="D490"/>
      <c r="E490"/>
      <c r="F490"/>
      <c r="G490"/>
      <c r="H490"/>
      <c r="I490"/>
      <c r="J490"/>
      <c r="K490"/>
    </row>
    <row r="491" spans="3:11" x14ac:dyDescent="0.25">
      <c r="C491"/>
      <c r="D491"/>
      <c r="E491"/>
      <c r="F491"/>
      <c r="G491"/>
      <c r="H491"/>
      <c r="I491"/>
      <c r="J491"/>
      <c r="K491"/>
    </row>
    <row r="492" spans="3:11" x14ac:dyDescent="0.25">
      <c r="C492"/>
      <c r="D492"/>
      <c r="E492"/>
      <c r="F492"/>
      <c r="G492"/>
      <c r="H492"/>
      <c r="I492"/>
      <c r="J492"/>
      <c r="K492"/>
    </row>
    <row r="493" spans="3:11" x14ac:dyDescent="0.25">
      <c r="C493"/>
      <c r="D493"/>
      <c r="E493"/>
      <c r="F493"/>
      <c r="G493"/>
      <c r="H493"/>
      <c r="I493"/>
      <c r="J493"/>
      <c r="K493"/>
    </row>
    <row r="494" spans="3:11" x14ac:dyDescent="0.25">
      <c r="C494"/>
      <c r="D494"/>
      <c r="E494"/>
      <c r="F494"/>
      <c r="G494"/>
      <c r="H494"/>
      <c r="I494"/>
      <c r="J494"/>
      <c r="K494"/>
    </row>
    <row r="495" spans="3:11" x14ac:dyDescent="0.25">
      <c r="C495"/>
      <c r="D495"/>
      <c r="E495"/>
      <c r="F495"/>
      <c r="G495"/>
      <c r="H495"/>
      <c r="I495"/>
      <c r="J495"/>
      <c r="K495"/>
    </row>
    <row r="496" spans="3:11" x14ac:dyDescent="0.25">
      <c r="C496"/>
      <c r="D496"/>
      <c r="E496"/>
      <c r="F496"/>
      <c r="G496"/>
      <c r="H496"/>
      <c r="I496"/>
      <c r="J496"/>
      <c r="K496"/>
    </row>
    <row r="497" spans="3:11" x14ac:dyDescent="0.25">
      <c r="C497"/>
      <c r="D497"/>
      <c r="E497"/>
      <c r="F497"/>
      <c r="G497"/>
      <c r="H497"/>
      <c r="I497"/>
      <c r="J497"/>
      <c r="K497"/>
    </row>
    <row r="498" spans="3:11" x14ac:dyDescent="0.25">
      <c r="C498"/>
      <c r="D498"/>
      <c r="E498"/>
      <c r="F498"/>
      <c r="G498"/>
      <c r="H498"/>
      <c r="I498"/>
      <c r="J498"/>
      <c r="K498"/>
    </row>
    <row r="499" spans="3:11" x14ac:dyDescent="0.25">
      <c r="C499"/>
      <c r="D499"/>
      <c r="E499"/>
      <c r="F499"/>
      <c r="G499"/>
      <c r="H499"/>
      <c r="I499"/>
      <c r="J499"/>
      <c r="K499"/>
    </row>
    <row r="500" spans="3:11" x14ac:dyDescent="0.25">
      <c r="C500"/>
      <c r="D500"/>
      <c r="E500"/>
      <c r="F500"/>
      <c r="G500"/>
      <c r="H500"/>
      <c r="I500"/>
      <c r="J500"/>
      <c r="K500"/>
    </row>
    <row r="501" spans="3:11" x14ac:dyDescent="0.25">
      <c r="C501"/>
      <c r="D501"/>
      <c r="E501"/>
      <c r="F501"/>
      <c r="G501"/>
      <c r="H501"/>
      <c r="I501"/>
      <c r="J501"/>
      <c r="K501"/>
    </row>
    <row r="502" spans="3:11" x14ac:dyDescent="0.25">
      <c r="C502"/>
      <c r="D502"/>
      <c r="E502"/>
      <c r="F502"/>
      <c r="G502"/>
      <c r="H502"/>
      <c r="I502"/>
      <c r="J502"/>
      <c r="K502"/>
    </row>
    <row r="503" spans="3:11" x14ac:dyDescent="0.25">
      <c r="C503"/>
      <c r="D503"/>
      <c r="E503"/>
      <c r="F503"/>
      <c r="G503"/>
      <c r="H503"/>
      <c r="I503"/>
      <c r="J503"/>
      <c r="K503"/>
    </row>
    <row r="504" spans="3:11" x14ac:dyDescent="0.25">
      <c r="C504"/>
      <c r="D504"/>
      <c r="E504"/>
      <c r="F504"/>
      <c r="G504"/>
      <c r="H504"/>
      <c r="I504"/>
      <c r="J504"/>
      <c r="K504"/>
    </row>
    <row r="505" spans="3:11" x14ac:dyDescent="0.25">
      <c r="C505"/>
      <c r="D505"/>
      <c r="E505"/>
      <c r="F505"/>
      <c r="G505"/>
      <c r="H505"/>
      <c r="I505"/>
      <c r="J505"/>
      <c r="K505"/>
    </row>
    <row r="506" spans="3:11" x14ac:dyDescent="0.25">
      <c r="C506"/>
      <c r="D506"/>
      <c r="E506"/>
      <c r="F506"/>
      <c r="G506"/>
      <c r="H506"/>
      <c r="I506"/>
      <c r="J506"/>
      <c r="K506"/>
    </row>
    <row r="507" spans="3:11" x14ac:dyDescent="0.25">
      <c r="C507"/>
      <c r="D507"/>
      <c r="E507"/>
      <c r="F507"/>
      <c r="G507"/>
      <c r="H507"/>
      <c r="I507"/>
      <c r="J507"/>
      <c r="K507"/>
    </row>
    <row r="508" spans="3:11" x14ac:dyDescent="0.25">
      <c r="C508"/>
      <c r="D508"/>
      <c r="E508"/>
      <c r="F508"/>
      <c r="G508"/>
      <c r="H508"/>
      <c r="I508"/>
      <c r="J508"/>
      <c r="K508"/>
    </row>
    <row r="509" spans="3:11" x14ac:dyDescent="0.25">
      <c r="C509"/>
      <c r="D509"/>
      <c r="E509"/>
      <c r="F509"/>
      <c r="G509"/>
      <c r="H509"/>
      <c r="I509"/>
      <c r="J509"/>
      <c r="K509"/>
    </row>
    <row r="510" spans="3:11" x14ac:dyDescent="0.25">
      <c r="C510"/>
      <c r="D510"/>
      <c r="E510"/>
      <c r="F510"/>
      <c r="G510"/>
      <c r="H510"/>
      <c r="I510"/>
      <c r="J510"/>
      <c r="K510"/>
    </row>
    <row r="511" spans="3:11" x14ac:dyDescent="0.25">
      <c r="C511"/>
      <c r="D511"/>
      <c r="E511"/>
      <c r="F511"/>
      <c r="G511"/>
      <c r="H511"/>
      <c r="I511"/>
      <c r="J511"/>
      <c r="K511"/>
    </row>
    <row r="512" spans="3:11" x14ac:dyDescent="0.25">
      <c r="C512"/>
      <c r="D512"/>
      <c r="E512"/>
      <c r="F512"/>
      <c r="G512"/>
      <c r="H512"/>
      <c r="I512"/>
      <c r="J512"/>
      <c r="K512"/>
    </row>
    <row r="513" spans="3:11" x14ac:dyDescent="0.25">
      <c r="C513"/>
      <c r="D513"/>
      <c r="E513"/>
      <c r="F513"/>
      <c r="G513"/>
      <c r="H513"/>
      <c r="I513"/>
      <c r="J513"/>
      <c r="K513"/>
    </row>
    <row r="514" spans="3:11" x14ac:dyDescent="0.25">
      <c r="C514"/>
      <c r="D514"/>
      <c r="E514"/>
      <c r="F514"/>
      <c r="G514"/>
      <c r="H514"/>
      <c r="I514"/>
      <c r="J514"/>
      <c r="K514"/>
    </row>
    <row r="515" spans="3:11" x14ac:dyDescent="0.25">
      <c r="C515"/>
      <c r="D515"/>
      <c r="E515"/>
      <c r="F515"/>
      <c r="G515"/>
      <c r="H515"/>
      <c r="I515"/>
      <c r="J515"/>
      <c r="K515"/>
    </row>
    <row r="516" spans="3:11" x14ac:dyDescent="0.25">
      <c r="C516"/>
      <c r="D516"/>
      <c r="E516"/>
      <c r="F516"/>
      <c r="G516"/>
      <c r="H516"/>
      <c r="I516"/>
      <c r="J516"/>
      <c r="K516"/>
    </row>
    <row r="517" spans="3:11" x14ac:dyDescent="0.25">
      <c r="C517"/>
      <c r="D517"/>
      <c r="E517"/>
      <c r="F517"/>
      <c r="G517"/>
      <c r="H517"/>
      <c r="I517"/>
      <c r="J517"/>
      <c r="K517"/>
    </row>
    <row r="518" spans="3:11" x14ac:dyDescent="0.25">
      <c r="C518"/>
      <c r="D518"/>
      <c r="E518"/>
      <c r="F518"/>
      <c r="G518"/>
      <c r="H518"/>
      <c r="I518"/>
      <c r="J518"/>
      <c r="K518"/>
    </row>
    <row r="519" spans="3:11" x14ac:dyDescent="0.25">
      <c r="C519"/>
      <c r="D519"/>
      <c r="E519"/>
      <c r="F519"/>
      <c r="G519"/>
      <c r="H519"/>
      <c r="I519"/>
      <c r="J519"/>
      <c r="K519"/>
    </row>
    <row r="520" spans="3:11" x14ac:dyDescent="0.25">
      <c r="C520"/>
      <c r="D520"/>
      <c r="E520"/>
      <c r="F520"/>
      <c r="G520"/>
      <c r="H520"/>
      <c r="I520"/>
      <c r="J520"/>
      <c r="K520"/>
    </row>
    <row r="521" spans="3:11" x14ac:dyDescent="0.25">
      <c r="C521"/>
      <c r="D521"/>
      <c r="E521"/>
      <c r="F521"/>
      <c r="G521"/>
      <c r="H521"/>
      <c r="I521"/>
      <c r="J521"/>
      <c r="K521"/>
    </row>
    <row r="522" spans="3:11" x14ac:dyDescent="0.25">
      <c r="C522"/>
      <c r="D522"/>
      <c r="E522"/>
      <c r="F522"/>
      <c r="G522"/>
      <c r="H522"/>
      <c r="I522"/>
      <c r="J522"/>
      <c r="K522"/>
    </row>
    <row r="523" spans="3:11" x14ac:dyDescent="0.25">
      <c r="C523"/>
      <c r="D523"/>
      <c r="E523"/>
      <c r="F523"/>
      <c r="G523"/>
      <c r="H523"/>
      <c r="I523"/>
      <c r="J523"/>
      <c r="K523"/>
    </row>
    <row r="524" spans="3:11" x14ac:dyDescent="0.25">
      <c r="C524"/>
      <c r="D524"/>
      <c r="E524"/>
      <c r="F524"/>
      <c r="G524"/>
      <c r="H524"/>
      <c r="I524"/>
      <c r="J524"/>
      <c r="K524"/>
    </row>
    <row r="525" spans="3:11" x14ac:dyDescent="0.25">
      <c r="C525"/>
      <c r="D525"/>
      <c r="E525"/>
      <c r="F525"/>
      <c r="G525"/>
      <c r="H525"/>
      <c r="I525"/>
      <c r="J525"/>
      <c r="K525"/>
    </row>
    <row r="526" spans="3:11" x14ac:dyDescent="0.25">
      <c r="C526"/>
      <c r="D526"/>
      <c r="E526"/>
      <c r="F526"/>
      <c r="G526"/>
      <c r="H526"/>
      <c r="I526"/>
      <c r="J526"/>
      <c r="K526"/>
    </row>
    <row r="527" spans="3:11" x14ac:dyDescent="0.25">
      <c r="C527"/>
      <c r="D527"/>
      <c r="E527"/>
      <c r="F527"/>
      <c r="G527"/>
      <c r="H527"/>
      <c r="I527"/>
      <c r="J527"/>
      <c r="K527"/>
    </row>
    <row r="528" spans="3:11" x14ac:dyDescent="0.25">
      <c r="C528"/>
      <c r="D528"/>
      <c r="E528"/>
      <c r="F528"/>
      <c r="G528"/>
      <c r="H528"/>
      <c r="I528"/>
      <c r="J528"/>
      <c r="K528"/>
    </row>
    <row r="529" spans="3:11" x14ac:dyDescent="0.25">
      <c r="C529"/>
      <c r="D529"/>
      <c r="E529"/>
      <c r="F529"/>
      <c r="G529"/>
      <c r="H529"/>
      <c r="I529"/>
      <c r="J529"/>
      <c r="K529"/>
    </row>
    <row r="530" spans="3:11" x14ac:dyDescent="0.25">
      <c r="C530"/>
      <c r="D530"/>
      <c r="E530"/>
      <c r="F530"/>
      <c r="G530"/>
      <c r="H530"/>
      <c r="I530"/>
      <c r="J530"/>
      <c r="K530"/>
    </row>
    <row r="531" spans="3:11" x14ac:dyDescent="0.25">
      <c r="C531"/>
      <c r="D531"/>
      <c r="E531"/>
      <c r="F531"/>
      <c r="G531"/>
      <c r="H531"/>
      <c r="I531"/>
      <c r="J531"/>
      <c r="K531"/>
    </row>
    <row r="532" spans="3:11" x14ac:dyDescent="0.25">
      <c r="C532"/>
      <c r="D532"/>
      <c r="E532"/>
      <c r="F532"/>
      <c r="G532"/>
      <c r="H532"/>
      <c r="I532"/>
      <c r="J532"/>
      <c r="K532"/>
    </row>
    <row r="533" spans="3:11" x14ac:dyDescent="0.25">
      <c r="C533"/>
      <c r="D533"/>
      <c r="E533"/>
      <c r="F533"/>
      <c r="G533"/>
      <c r="H533"/>
      <c r="I533"/>
      <c r="J533"/>
      <c r="K533"/>
    </row>
    <row r="534" spans="3:11" x14ac:dyDescent="0.25">
      <c r="C534"/>
      <c r="D534"/>
      <c r="E534"/>
      <c r="F534"/>
      <c r="G534"/>
      <c r="H534"/>
      <c r="I534"/>
      <c r="J534"/>
      <c r="K534"/>
    </row>
    <row r="535" spans="3:11" x14ac:dyDescent="0.25">
      <c r="C535"/>
      <c r="D535"/>
      <c r="E535"/>
      <c r="F535"/>
      <c r="G535"/>
      <c r="H535"/>
      <c r="I535"/>
      <c r="J535"/>
      <c r="K535"/>
    </row>
    <row r="536" spans="3:11" x14ac:dyDescent="0.25">
      <c r="C536"/>
      <c r="D536"/>
      <c r="E536"/>
      <c r="F536"/>
      <c r="G536"/>
      <c r="H536"/>
      <c r="I536"/>
      <c r="J536"/>
      <c r="K536"/>
    </row>
    <row r="537" spans="3:11" x14ac:dyDescent="0.25">
      <c r="C537"/>
      <c r="D537"/>
      <c r="E537"/>
      <c r="F537"/>
      <c r="G537"/>
      <c r="H537"/>
      <c r="I537"/>
      <c r="J537"/>
      <c r="K537"/>
    </row>
    <row r="538" spans="3:11" x14ac:dyDescent="0.25">
      <c r="C538"/>
      <c r="D538"/>
      <c r="E538"/>
      <c r="F538"/>
      <c r="G538"/>
      <c r="H538"/>
      <c r="I538"/>
      <c r="J538"/>
      <c r="K538"/>
    </row>
    <row r="539" spans="3:11" x14ac:dyDescent="0.25">
      <c r="C539"/>
      <c r="D539"/>
      <c r="E539"/>
      <c r="F539"/>
      <c r="G539"/>
      <c r="H539"/>
      <c r="I539"/>
      <c r="J539"/>
      <c r="K539"/>
    </row>
    <row r="540" spans="3:11" x14ac:dyDescent="0.25">
      <c r="C540"/>
      <c r="D540"/>
      <c r="E540"/>
      <c r="F540"/>
      <c r="G540"/>
      <c r="H540"/>
      <c r="I540"/>
      <c r="J540"/>
      <c r="K540"/>
    </row>
    <row r="541" spans="3:11" x14ac:dyDescent="0.25">
      <c r="C541"/>
      <c r="D541"/>
      <c r="E541"/>
      <c r="F541"/>
      <c r="G541"/>
      <c r="H541"/>
      <c r="I541"/>
      <c r="J541"/>
      <c r="K541"/>
    </row>
    <row r="542" spans="3:11" x14ac:dyDescent="0.25">
      <c r="C542"/>
      <c r="D542"/>
      <c r="E542"/>
      <c r="F542"/>
      <c r="G542"/>
      <c r="H542"/>
      <c r="I542"/>
      <c r="J542"/>
      <c r="K542"/>
    </row>
    <row r="543" spans="3:11" x14ac:dyDescent="0.25">
      <c r="C543"/>
      <c r="D543"/>
      <c r="E543"/>
      <c r="F543"/>
      <c r="G543"/>
      <c r="H543"/>
      <c r="I543"/>
      <c r="J543"/>
      <c r="K543"/>
    </row>
    <row r="544" spans="3:11" x14ac:dyDescent="0.25">
      <c r="C544"/>
      <c r="D544"/>
      <c r="E544"/>
      <c r="F544"/>
      <c r="G544"/>
      <c r="H544"/>
      <c r="I544"/>
      <c r="J544"/>
      <c r="K544"/>
    </row>
    <row r="545" spans="3:11" x14ac:dyDescent="0.25">
      <c r="C545"/>
      <c r="D545"/>
      <c r="E545"/>
      <c r="F545"/>
      <c r="G545"/>
      <c r="H545"/>
      <c r="I545"/>
      <c r="J545"/>
      <c r="K545"/>
    </row>
    <row r="546" spans="3:11" x14ac:dyDescent="0.25">
      <c r="C546"/>
      <c r="D546"/>
      <c r="E546"/>
      <c r="F546"/>
      <c r="G546"/>
      <c r="H546"/>
      <c r="I546"/>
      <c r="J546"/>
      <c r="K546"/>
    </row>
    <row r="547" spans="3:11" x14ac:dyDescent="0.25">
      <c r="C547"/>
      <c r="D547"/>
      <c r="E547"/>
      <c r="F547"/>
      <c r="G547"/>
      <c r="H547"/>
      <c r="I547"/>
      <c r="J547"/>
      <c r="K547"/>
    </row>
    <row r="548" spans="3:11" x14ac:dyDescent="0.25">
      <c r="C548"/>
      <c r="D548"/>
      <c r="E548"/>
      <c r="F548"/>
      <c r="G548"/>
      <c r="H548"/>
      <c r="I548"/>
      <c r="J548"/>
      <c r="K548"/>
    </row>
    <row r="549" spans="3:11" x14ac:dyDescent="0.25">
      <c r="C549"/>
      <c r="D549"/>
      <c r="E549"/>
      <c r="F549"/>
      <c r="G549"/>
      <c r="H549"/>
      <c r="I549"/>
      <c r="J549"/>
      <c r="K549"/>
    </row>
    <row r="550" spans="3:11" x14ac:dyDescent="0.25">
      <c r="C550"/>
      <c r="D550"/>
      <c r="E550"/>
      <c r="F550"/>
      <c r="G550"/>
      <c r="H550"/>
      <c r="I550"/>
      <c r="J550"/>
      <c r="K550"/>
    </row>
    <row r="551" spans="3:11" x14ac:dyDescent="0.25">
      <c r="C551"/>
      <c r="D551"/>
      <c r="E551"/>
      <c r="F551"/>
      <c r="G551"/>
      <c r="H551"/>
      <c r="I551"/>
      <c r="J551"/>
      <c r="K551"/>
    </row>
    <row r="552" spans="3:11" x14ac:dyDescent="0.25">
      <c r="C552"/>
      <c r="D552"/>
      <c r="E552"/>
      <c r="F552"/>
      <c r="G552"/>
      <c r="H552"/>
      <c r="I552"/>
      <c r="J552"/>
      <c r="K552"/>
    </row>
    <row r="553" spans="3:11" x14ac:dyDescent="0.25">
      <c r="C553"/>
      <c r="D553"/>
      <c r="E553"/>
      <c r="F553"/>
      <c r="G553"/>
      <c r="H553"/>
      <c r="I553"/>
      <c r="J553"/>
      <c r="K553"/>
    </row>
    <row r="554" spans="3:11" x14ac:dyDescent="0.25">
      <c r="C554"/>
      <c r="D554"/>
      <c r="E554"/>
      <c r="F554"/>
      <c r="G554"/>
      <c r="H554"/>
      <c r="I554"/>
      <c r="J554"/>
      <c r="K554"/>
    </row>
    <row r="555" spans="3:11" x14ac:dyDescent="0.25">
      <c r="C555"/>
      <c r="D555"/>
      <c r="E555"/>
      <c r="F555"/>
      <c r="G555"/>
      <c r="H555"/>
      <c r="I555"/>
      <c r="J555"/>
      <c r="K555"/>
    </row>
    <row r="556" spans="3:11" x14ac:dyDescent="0.25">
      <c r="C556"/>
      <c r="D556"/>
      <c r="E556"/>
      <c r="F556"/>
      <c r="G556"/>
      <c r="H556"/>
      <c r="I556"/>
      <c r="J556"/>
      <c r="K556"/>
    </row>
    <row r="557" spans="3:11" x14ac:dyDescent="0.25">
      <c r="C557"/>
      <c r="D557"/>
      <c r="E557"/>
      <c r="F557"/>
      <c r="G557"/>
      <c r="H557"/>
      <c r="I557"/>
      <c r="J557"/>
      <c r="K557"/>
    </row>
    <row r="558" spans="3:11" x14ac:dyDescent="0.25">
      <c r="C558"/>
      <c r="D558"/>
      <c r="E558"/>
      <c r="F558"/>
      <c r="G558"/>
      <c r="H558"/>
      <c r="I558"/>
      <c r="J558"/>
      <c r="K558"/>
    </row>
    <row r="559" spans="3:11" x14ac:dyDescent="0.25">
      <c r="C559"/>
      <c r="D559"/>
      <c r="E559"/>
      <c r="F559"/>
      <c r="G559"/>
      <c r="H559"/>
      <c r="I559"/>
      <c r="J559"/>
      <c r="K559"/>
    </row>
    <row r="560" spans="3:11" x14ac:dyDescent="0.25">
      <c r="C560"/>
      <c r="D560"/>
      <c r="E560"/>
      <c r="F560"/>
      <c r="G560"/>
      <c r="H560"/>
      <c r="I560"/>
      <c r="J560"/>
      <c r="K560"/>
    </row>
    <row r="561" spans="3:11" x14ac:dyDescent="0.25">
      <c r="C561"/>
      <c r="D561"/>
      <c r="E561"/>
      <c r="F561"/>
      <c r="G561"/>
      <c r="H561"/>
      <c r="I561"/>
      <c r="J561"/>
      <c r="K561"/>
    </row>
    <row r="562" spans="3:11" x14ac:dyDescent="0.25">
      <c r="C562"/>
      <c r="D562"/>
      <c r="E562"/>
      <c r="F562"/>
      <c r="G562"/>
      <c r="H562"/>
      <c r="I562"/>
      <c r="J562"/>
      <c r="K562"/>
    </row>
    <row r="563" spans="3:11" x14ac:dyDescent="0.25">
      <c r="C563"/>
      <c r="D563"/>
      <c r="E563"/>
      <c r="F563"/>
      <c r="G563"/>
      <c r="H563"/>
      <c r="I563"/>
      <c r="J563"/>
      <c r="K563"/>
    </row>
    <row r="564" spans="3:11" x14ac:dyDescent="0.25">
      <c r="C564"/>
      <c r="D564"/>
      <c r="E564"/>
      <c r="F564"/>
      <c r="G564"/>
      <c r="H564"/>
      <c r="I564"/>
      <c r="J564"/>
      <c r="K564"/>
    </row>
    <row r="565" spans="3:11" x14ac:dyDescent="0.25">
      <c r="C565"/>
      <c r="D565"/>
      <c r="E565"/>
      <c r="F565"/>
      <c r="G565"/>
      <c r="H565"/>
      <c r="I565"/>
      <c r="J565"/>
      <c r="K565"/>
    </row>
    <row r="566" spans="3:11" x14ac:dyDescent="0.25">
      <c r="C566"/>
      <c r="D566"/>
      <c r="E566"/>
      <c r="F566"/>
      <c r="G566"/>
      <c r="H566"/>
      <c r="I566"/>
      <c r="J566"/>
      <c r="K566"/>
    </row>
    <row r="567" spans="3:11" x14ac:dyDescent="0.25">
      <c r="C567"/>
      <c r="D567"/>
      <c r="E567"/>
      <c r="F567"/>
      <c r="G567"/>
      <c r="H567"/>
      <c r="I567"/>
      <c r="J567"/>
      <c r="K567"/>
    </row>
    <row r="568" spans="3:11" x14ac:dyDescent="0.25">
      <c r="C568"/>
      <c r="D568"/>
      <c r="E568"/>
      <c r="F568"/>
      <c r="G568"/>
      <c r="H568"/>
      <c r="I568"/>
      <c r="J568"/>
      <c r="K568"/>
    </row>
    <row r="569" spans="3:11" x14ac:dyDescent="0.25">
      <c r="C569"/>
      <c r="D569"/>
      <c r="E569"/>
      <c r="F569"/>
      <c r="G569"/>
      <c r="H569"/>
      <c r="I569"/>
      <c r="J569"/>
      <c r="K569"/>
    </row>
    <row r="570" spans="3:11" x14ac:dyDescent="0.25">
      <c r="C570"/>
      <c r="D570"/>
      <c r="E570"/>
      <c r="F570"/>
      <c r="G570"/>
      <c r="H570"/>
      <c r="I570"/>
      <c r="J570"/>
      <c r="K570"/>
    </row>
    <row r="571" spans="3:11" x14ac:dyDescent="0.25">
      <c r="C571"/>
      <c r="D571"/>
      <c r="E571"/>
      <c r="F571"/>
      <c r="G571"/>
      <c r="H571"/>
      <c r="I571"/>
      <c r="J571"/>
      <c r="K571"/>
    </row>
    <row r="572" spans="3:11" x14ac:dyDescent="0.25">
      <c r="C572"/>
      <c r="D572"/>
      <c r="E572"/>
      <c r="F572"/>
      <c r="G572"/>
      <c r="H572"/>
      <c r="I572"/>
      <c r="J572"/>
      <c r="K572"/>
    </row>
    <row r="573" spans="3:11" x14ac:dyDescent="0.25">
      <c r="C573"/>
      <c r="D573"/>
      <c r="E573"/>
      <c r="F573"/>
      <c r="G573"/>
      <c r="H573"/>
      <c r="I573"/>
      <c r="J573"/>
      <c r="K573"/>
    </row>
    <row r="574" spans="3:11" x14ac:dyDescent="0.25">
      <c r="C574"/>
      <c r="D574"/>
      <c r="E574"/>
      <c r="F574"/>
      <c r="G574"/>
      <c r="H574"/>
      <c r="I574"/>
      <c r="J574"/>
      <c r="K574"/>
    </row>
    <row r="575" spans="3:11" x14ac:dyDescent="0.25">
      <c r="C575"/>
      <c r="D575"/>
      <c r="E575"/>
      <c r="F575"/>
      <c r="G575"/>
      <c r="H575"/>
      <c r="I575"/>
      <c r="J575"/>
      <c r="K575"/>
    </row>
    <row r="576" spans="3:11" x14ac:dyDescent="0.25">
      <c r="C576"/>
      <c r="D576"/>
      <c r="E576"/>
      <c r="F576"/>
      <c r="G576"/>
      <c r="H576"/>
      <c r="I576"/>
      <c r="J576"/>
      <c r="K576"/>
    </row>
    <row r="577" spans="3:11" x14ac:dyDescent="0.25">
      <c r="C577"/>
      <c r="D577"/>
      <c r="E577"/>
      <c r="F577"/>
      <c r="G577"/>
      <c r="H577"/>
      <c r="I577"/>
      <c r="J577"/>
      <c r="K577"/>
    </row>
    <row r="578" spans="3:11" x14ac:dyDescent="0.25">
      <c r="C578"/>
      <c r="D578"/>
      <c r="E578"/>
      <c r="F578"/>
      <c r="G578"/>
      <c r="H578"/>
      <c r="I578"/>
      <c r="J578"/>
      <c r="K578"/>
    </row>
    <row r="579" spans="3:11" x14ac:dyDescent="0.25">
      <c r="C579"/>
      <c r="D579"/>
      <c r="E579"/>
      <c r="F579"/>
      <c r="G579"/>
      <c r="H579"/>
      <c r="I579"/>
      <c r="J579"/>
      <c r="K579"/>
    </row>
    <row r="580" spans="3:11" x14ac:dyDescent="0.25">
      <c r="C580"/>
      <c r="D580"/>
      <c r="E580"/>
      <c r="F580"/>
      <c r="G580"/>
      <c r="H580"/>
      <c r="I580"/>
      <c r="J580"/>
      <c r="K580"/>
    </row>
    <row r="581" spans="3:11" x14ac:dyDescent="0.25">
      <c r="C581"/>
      <c r="D581"/>
      <c r="E581"/>
      <c r="F581"/>
      <c r="G581"/>
      <c r="H581"/>
      <c r="I581"/>
      <c r="J581"/>
      <c r="K581"/>
    </row>
    <row r="582" spans="3:11" x14ac:dyDescent="0.25">
      <c r="C582"/>
      <c r="D582"/>
      <c r="E582"/>
      <c r="F582"/>
      <c r="G582"/>
      <c r="H582"/>
      <c r="I582"/>
      <c r="J582"/>
      <c r="K582"/>
    </row>
    <row r="583" spans="3:11" x14ac:dyDescent="0.25">
      <c r="C583"/>
      <c r="D583"/>
      <c r="E583"/>
      <c r="F583"/>
      <c r="G583"/>
      <c r="H583"/>
      <c r="I583"/>
      <c r="J583"/>
      <c r="K583"/>
    </row>
    <row r="584" spans="3:11" x14ac:dyDescent="0.25">
      <c r="C584"/>
      <c r="D584"/>
      <c r="E584"/>
      <c r="F584"/>
      <c r="G584"/>
      <c r="H584"/>
      <c r="I584"/>
      <c r="J584"/>
      <c r="K584"/>
    </row>
    <row r="585" spans="3:11" x14ac:dyDescent="0.25">
      <c r="C585"/>
      <c r="D585"/>
      <c r="E585"/>
      <c r="F585"/>
      <c r="G585"/>
      <c r="H585"/>
      <c r="I585"/>
      <c r="J585"/>
      <c r="K585"/>
    </row>
    <row r="586" spans="3:11" x14ac:dyDescent="0.25">
      <c r="C586"/>
      <c r="D586"/>
      <c r="E586"/>
      <c r="F586"/>
      <c r="G586"/>
      <c r="H586"/>
      <c r="I586"/>
      <c r="J586"/>
      <c r="K586"/>
    </row>
    <row r="587" spans="3:11" x14ac:dyDescent="0.25">
      <c r="C587"/>
      <c r="D587"/>
      <c r="E587"/>
      <c r="F587"/>
      <c r="G587"/>
      <c r="H587"/>
      <c r="I587"/>
      <c r="J587"/>
      <c r="K587"/>
    </row>
    <row r="588" spans="3:11" x14ac:dyDescent="0.25">
      <c r="C588"/>
      <c r="D588"/>
      <c r="E588"/>
      <c r="F588"/>
      <c r="G588"/>
      <c r="H588"/>
      <c r="I588"/>
      <c r="J588"/>
      <c r="K588"/>
    </row>
    <row r="589" spans="3:11" x14ac:dyDescent="0.25">
      <c r="C589"/>
      <c r="D589"/>
      <c r="E589"/>
      <c r="F589"/>
      <c r="G589"/>
      <c r="H589"/>
      <c r="I589"/>
      <c r="J589"/>
      <c r="K589"/>
    </row>
    <row r="590" spans="3:11" x14ac:dyDescent="0.25">
      <c r="C590"/>
      <c r="D590"/>
      <c r="E590"/>
      <c r="F590"/>
      <c r="G590"/>
      <c r="H590"/>
      <c r="I590"/>
      <c r="J590"/>
      <c r="K590"/>
    </row>
    <row r="591" spans="3:11" x14ac:dyDescent="0.25">
      <c r="C591"/>
      <c r="D591"/>
      <c r="E591"/>
      <c r="F591"/>
      <c r="G591"/>
      <c r="H591"/>
      <c r="I591"/>
      <c r="J591"/>
      <c r="K591"/>
    </row>
    <row r="592" spans="3:11" x14ac:dyDescent="0.25">
      <c r="C592"/>
      <c r="D592"/>
      <c r="E592"/>
      <c r="F592"/>
      <c r="G592"/>
      <c r="H592"/>
      <c r="I592"/>
      <c r="J592"/>
      <c r="K592"/>
    </row>
    <row r="593" spans="3:11" x14ac:dyDescent="0.25">
      <c r="C593"/>
      <c r="D593"/>
      <c r="E593"/>
      <c r="F593"/>
      <c r="G593"/>
      <c r="H593"/>
      <c r="I593"/>
      <c r="J593"/>
      <c r="K593"/>
    </row>
    <row r="594" spans="3:11" x14ac:dyDescent="0.25">
      <c r="C594"/>
      <c r="D594"/>
      <c r="E594"/>
      <c r="F594"/>
      <c r="G594"/>
      <c r="H594"/>
      <c r="I594"/>
      <c r="J594"/>
      <c r="K594"/>
    </row>
    <row r="595" spans="3:11" x14ac:dyDescent="0.25">
      <c r="C595"/>
      <c r="D595"/>
      <c r="E595"/>
      <c r="F595"/>
      <c r="G595"/>
      <c r="H595"/>
      <c r="I595"/>
      <c r="J595"/>
      <c r="K595"/>
    </row>
    <row r="596" spans="3:11" x14ac:dyDescent="0.25">
      <c r="C596"/>
      <c r="D596"/>
      <c r="E596"/>
      <c r="F596"/>
      <c r="G596"/>
      <c r="H596"/>
      <c r="I596"/>
      <c r="J596"/>
      <c r="K596"/>
    </row>
    <row r="597" spans="3:11" x14ac:dyDescent="0.25">
      <c r="C597"/>
      <c r="D597"/>
      <c r="E597"/>
      <c r="F597"/>
      <c r="G597"/>
      <c r="H597"/>
      <c r="I597"/>
      <c r="J597"/>
      <c r="K597"/>
    </row>
    <row r="598" spans="3:11" x14ac:dyDescent="0.25">
      <c r="C598"/>
      <c r="D598"/>
      <c r="E598"/>
      <c r="F598"/>
      <c r="G598"/>
      <c r="H598"/>
      <c r="I598"/>
      <c r="J598"/>
      <c r="K598"/>
    </row>
    <row r="599" spans="3:11" x14ac:dyDescent="0.25">
      <c r="C599"/>
      <c r="D599"/>
      <c r="E599"/>
      <c r="F599"/>
      <c r="G599"/>
      <c r="H599"/>
      <c r="I599"/>
      <c r="J599"/>
      <c r="K599"/>
    </row>
    <row r="600" spans="3:11" x14ac:dyDescent="0.25">
      <c r="C600"/>
      <c r="D600"/>
      <c r="E600"/>
      <c r="F600"/>
      <c r="G600"/>
      <c r="H600"/>
      <c r="I600"/>
      <c r="J600"/>
      <c r="K600"/>
    </row>
    <row r="601" spans="3:11" x14ac:dyDescent="0.25">
      <c r="C601"/>
      <c r="D601"/>
      <c r="E601"/>
      <c r="F601"/>
      <c r="G601"/>
      <c r="H601"/>
      <c r="I601"/>
      <c r="J601"/>
      <c r="K601"/>
    </row>
    <row r="602" spans="3:11" x14ac:dyDescent="0.25">
      <c r="C602"/>
      <c r="D602"/>
      <c r="E602"/>
      <c r="F602"/>
      <c r="G602"/>
      <c r="H602"/>
      <c r="I602"/>
      <c r="J602"/>
      <c r="K602"/>
    </row>
    <row r="603" spans="3:11" x14ac:dyDescent="0.25">
      <c r="C603"/>
      <c r="D603"/>
      <c r="E603"/>
      <c r="F603"/>
      <c r="G603"/>
      <c r="H603"/>
      <c r="I603"/>
      <c r="J603"/>
      <c r="K603"/>
    </row>
    <row r="604" spans="3:11" x14ac:dyDescent="0.25">
      <c r="C604"/>
      <c r="D604"/>
      <c r="E604"/>
      <c r="F604"/>
      <c r="G604"/>
      <c r="H604"/>
      <c r="I604"/>
      <c r="J604"/>
      <c r="K604"/>
    </row>
    <row r="605" spans="3:11" x14ac:dyDescent="0.25">
      <c r="C605"/>
      <c r="D605"/>
      <c r="E605"/>
      <c r="F605"/>
      <c r="G605"/>
      <c r="H605"/>
      <c r="I605"/>
      <c r="J605"/>
      <c r="K605"/>
    </row>
    <row r="606" spans="3:11" x14ac:dyDescent="0.25">
      <c r="C606"/>
      <c r="D606"/>
      <c r="E606"/>
      <c r="F606"/>
      <c r="G606"/>
      <c r="H606"/>
      <c r="I606"/>
      <c r="J606"/>
      <c r="K606"/>
    </row>
    <row r="607" spans="3:11" x14ac:dyDescent="0.25">
      <c r="C607"/>
      <c r="D607"/>
      <c r="E607"/>
      <c r="F607"/>
      <c r="G607"/>
      <c r="H607"/>
      <c r="I607"/>
      <c r="J607"/>
      <c r="K607"/>
    </row>
    <row r="608" spans="3:11" x14ac:dyDescent="0.25">
      <c r="C608"/>
      <c r="D608"/>
      <c r="E608"/>
      <c r="F608"/>
      <c r="G608"/>
      <c r="H608"/>
      <c r="I608"/>
      <c r="J608"/>
      <c r="K608"/>
    </row>
    <row r="609" spans="3:11" x14ac:dyDescent="0.25">
      <c r="C609"/>
      <c r="D609"/>
      <c r="E609"/>
      <c r="F609"/>
      <c r="G609"/>
      <c r="H609"/>
      <c r="I609"/>
      <c r="J609"/>
      <c r="K609"/>
    </row>
    <row r="610" spans="3:11" x14ac:dyDescent="0.25">
      <c r="C610"/>
      <c r="D610"/>
      <c r="E610"/>
      <c r="F610"/>
      <c r="G610"/>
      <c r="H610"/>
      <c r="I610"/>
      <c r="J610"/>
      <c r="K610"/>
    </row>
    <row r="611" spans="3:11" x14ac:dyDescent="0.25">
      <c r="C611"/>
      <c r="D611"/>
      <c r="E611"/>
      <c r="F611"/>
      <c r="G611"/>
      <c r="H611"/>
      <c r="I611"/>
      <c r="J611"/>
      <c r="K611"/>
    </row>
    <row r="612" spans="3:11" x14ac:dyDescent="0.25">
      <c r="C612"/>
      <c r="D612"/>
      <c r="E612"/>
      <c r="F612"/>
      <c r="G612"/>
      <c r="H612"/>
      <c r="I612"/>
      <c r="J612"/>
      <c r="K612"/>
    </row>
    <row r="613" spans="3:11" x14ac:dyDescent="0.25">
      <c r="C613"/>
      <c r="D613"/>
      <c r="E613"/>
      <c r="F613"/>
      <c r="G613"/>
      <c r="H613"/>
      <c r="I613"/>
      <c r="J613"/>
      <c r="K613"/>
    </row>
    <row r="614" spans="3:11" x14ac:dyDescent="0.25">
      <c r="C614"/>
      <c r="D614"/>
      <c r="E614"/>
      <c r="F614"/>
      <c r="G614"/>
      <c r="H614"/>
      <c r="I614"/>
      <c r="J614"/>
      <c r="K614"/>
    </row>
    <row r="615" spans="3:11" x14ac:dyDescent="0.25">
      <c r="C615"/>
      <c r="D615"/>
      <c r="E615"/>
      <c r="F615"/>
      <c r="G615"/>
      <c r="H615"/>
      <c r="I615"/>
      <c r="J615"/>
      <c r="K615"/>
    </row>
    <row r="616" spans="3:11" x14ac:dyDescent="0.25">
      <c r="C616"/>
      <c r="D616"/>
      <c r="E616"/>
      <c r="F616"/>
      <c r="G616"/>
      <c r="H616"/>
      <c r="I616"/>
      <c r="J616"/>
      <c r="K616"/>
    </row>
    <row r="617" spans="3:11" x14ac:dyDescent="0.25">
      <c r="C617"/>
      <c r="D617"/>
      <c r="E617"/>
      <c r="F617"/>
      <c r="G617"/>
      <c r="H617"/>
      <c r="I617"/>
      <c r="J617"/>
      <c r="K617"/>
    </row>
    <row r="618" spans="3:11" x14ac:dyDescent="0.25">
      <c r="C618"/>
      <c r="D618"/>
      <c r="E618"/>
      <c r="F618"/>
      <c r="G618"/>
      <c r="H618"/>
      <c r="I618"/>
      <c r="J618"/>
      <c r="K618"/>
    </row>
    <row r="619" spans="3:11" x14ac:dyDescent="0.25">
      <c r="C619"/>
      <c r="D619"/>
      <c r="E619"/>
      <c r="F619"/>
      <c r="G619"/>
      <c r="H619"/>
      <c r="I619"/>
      <c r="J619"/>
      <c r="K619"/>
    </row>
    <row r="620" spans="3:11" x14ac:dyDescent="0.25">
      <c r="C620"/>
      <c r="D620"/>
      <c r="E620"/>
      <c r="F620"/>
      <c r="G620"/>
      <c r="H620"/>
      <c r="I620"/>
      <c r="J620"/>
      <c r="K620"/>
    </row>
    <row r="621" spans="3:11" x14ac:dyDescent="0.25">
      <c r="C621"/>
      <c r="D621"/>
      <c r="E621"/>
      <c r="F621"/>
      <c r="G621"/>
      <c r="H621"/>
      <c r="I621"/>
      <c r="J621"/>
      <c r="K621"/>
    </row>
    <row r="622" spans="3:11" x14ac:dyDescent="0.25">
      <c r="C622"/>
      <c r="D622"/>
      <c r="E622"/>
      <c r="F622"/>
      <c r="G622"/>
      <c r="H622"/>
      <c r="I622"/>
      <c r="J622"/>
      <c r="K622"/>
    </row>
    <row r="623" spans="3:11" x14ac:dyDescent="0.25">
      <c r="C623"/>
      <c r="D623"/>
      <c r="E623"/>
      <c r="F623"/>
      <c r="G623"/>
      <c r="H623"/>
      <c r="I623"/>
      <c r="J623"/>
      <c r="K623"/>
    </row>
    <row r="624" spans="3:11" x14ac:dyDescent="0.25">
      <c r="C624"/>
      <c r="D624"/>
      <c r="E624"/>
      <c r="F624"/>
      <c r="G624"/>
      <c r="H624"/>
      <c r="I624"/>
      <c r="J624"/>
      <c r="K624"/>
    </row>
    <row r="625" spans="3:11" x14ac:dyDescent="0.25">
      <c r="C625"/>
      <c r="D625"/>
      <c r="E625"/>
      <c r="F625"/>
      <c r="G625"/>
      <c r="H625"/>
      <c r="I625"/>
      <c r="J625"/>
      <c r="K625"/>
    </row>
    <row r="626" spans="3:11" x14ac:dyDescent="0.25">
      <c r="C626"/>
      <c r="D626"/>
      <c r="E626"/>
      <c r="F626"/>
      <c r="G626"/>
      <c r="H626"/>
      <c r="I626"/>
      <c r="J626"/>
      <c r="K626"/>
    </row>
    <row r="627" spans="3:11" x14ac:dyDescent="0.25">
      <c r="C627"/>
      <c r="D627"/>
      <c r="E627"/>
      <c r="F627"/>
      <c r="G627"/>
      <c r="H627"/>
      <c r="I627"/>
      <c r="J627"/>
      <c r="K627"/>
    </row>
    <row r="628" spans="3:11" x14ac:dyDescent="0.25">
      <c r="C628"/>
      <c r="D628"/>
      <c r="E628"/>
      <c r="F628"/>
      <c r="G628"/>
      <c r="H628"/>
      <c r="I628"/>
      <c r="J628"/>
      <c r="K628"/>
    </row>
    <row r="629" spans="3:11" x14ac:dyDescent="0.25">
      <c r="C629"/>
      <c r="D629"/>
      <c r="E629"/>
      <c r="F629"/>
      <c r="G629"/>
      <c r="H629"/>
      <c r="I629"/>
      <c r="J629"/>
      <c r="K629"/>
    </row>
    <row r="630" spans="3:11" x14ac:dyDescent="0.25">
      <c r="C630"/>
      <c r="D630"/>
      <c r="E630"/>
      <c r="F630"/>
      <c r="G630"/>
      <c r="H630"/>
      <c r="I630"/>
      <c r="J630"/>
      <c r="K630"/>
    </row>
    <row r="631" spans="3:11" x14ac:dyDescent="0.25">
      <c r="C631"/>
      <c r="D631"/>
      <c r="E631"/>
      <c r="F631"/>
      <c r="G631"/>
      <c r="H631"/>
      <c r="I631"/>
      <c r="J631"/>
      <c r="K631"/>
    </row>
    <row r="632" spans="3:11" x14ac:dyDescent="0.25">
      <c r="C632"/>
      <c r="D632"/>
      <c r="E632"/>
      <c r="F632"/>
      <c r="G632"/>
      <c r="H632"/>
      <c r="I632"/>
      <c r="J632"/>
      <c r="K632"/>
    </row>
    <row r="633" spans="3:11" x14ac:dyDescent="0.25">
      <c r="C633"/>
      <c r="D633"/>
      <c r="E633"/>
      <c r="F633"/>
      <c r="G633"/>
      <c r="H633"/>
      <c r="I633"/>
      <c r="J633"/>
      <c r="K633"/>
    </row>
    <row r="634" spans="3:11" x14ac:dyDescent="0.25">
      <c r="C634"/>
      <c r="D634"/>
      <c r="E634"/>
      <c r="F634"/>
      <c r="G634"/>
      <c r="H634"/>
      <c r="I634"/>
      <c r="J634"/>
      <c r="K634"/>
    </row>
    <row r="635" spans="3:11" x14ac:dyDescent="0.25">
      <c r="C635"/>
      <c r="D635"/>
      <c r="E635"/>
      <c r="F635"/>
      <c r="G635"/>
      <c r="H635"/>
      <c r="I635"/>
      <c r="J635"/>
      <c r="K635"/>
    </row>
    <row r="636" spans="3:11" x14ac:dyDescent="0.25">
      <c r="C636"/>
      <c r="D636"/>
      <c r="E636"/>
      <c r="F636"/>
      <c r="G636"/>
      <c r="H636"/>
      <c r="I636"/>
      <c r="J636"/>
      <c r="K636"/>
    </row>
    <row r="637" spans="3:11" x14ac:dyDescent="0.25">
      <c r="C637"/>
      <c r="D637"/>
      <c r="E637"/>
      <c r="F637"/>
      <c r="G637"/>
      <c r="H637"/>
      <c r="I637"/>
      <c r="J637"/>
      <c r="K637"/>
    </row>
    <row r="638" spans="3:11" x14ac:dyDescent="0.25">
      <c r="C638"/>
      <c r="D638"/>
      <c r="E638"/>
      <c r="F638"/>
      <c r="G638"/>
      <c r="H638"/>
      <c r="I638"/>
      <c r="J638"/>
      <c r="K638"/>
    </row>
    <row r="639" spans="3:11" x14ac:dyDescent="0.25">
      <c r="C639"/>
      <c r="D639"/>
      <c r="E639"/>
      <c r="F639"/>
      <c r="G639"/>
      <c r="H639"/>
      <c r="I639"/>
      <c r="J639"/>
      <c r="K639"/>
    </row>
    <row r="640" spans="3:11" x14ac:dyDescent="0.25">
      <c r="C640"/>
      <c r="D640"/>
      <c r="E640"/>
      <c r="F640"/>
      <c r="G640"/>
      <c r="H640"/>
      <c r="I640"/>
      <c r="J640"/>
      <c r="K640"/>
    </row>
    <row r="641" spans="3:11" x14ac:dyDescent="0.25">
      <c r="C641"/>
      <c r="D641"/>
      <c r="E641"/>
      <c r="F641"/>
      <c r="G641"/>
      <c r="H641"/>
      <c r="I641"/>
      <c r="J641"/>
      <c r="K641"/>
    </row>
    <row r="642" spans="3:11" x14ac:dyDescent="0.25">
      <c r="C642"/>
      <c r="D642"/>
      <c r="E642"/>
      <c r="F642"/>
      <c r="G642"/>
      <c r="H642"/>
      <c r="I642"/>
      <c r="J642"/>
      <c r="K642"/>
    </row>
    <row r="643" spans="3:11" x14ac:dyDescent="0.25">
      <c r="C643"/>
      <c r="D643"/>
      <c r="E643"/>
      <c r="F643"/>
      <c r="G643"/>
      <c r="H643"/>
      <c r="I643"/>
      <c r="J643"/>
      <c r="K643"/>
    </row>
    <row r="644" spans="3:11" x14ac:dyDescent="0.25">
      <c r="C644"/>
      <c r="D644"/>
      <c r="E644"/>
      <c r="F644"/>
      <c r="G644"/>
      <c r="H644"/>
      <c r="I644"/>
      <c r="J644"/>
      <c r="K644"/>
    </row>
    <row r="645" spans="3:11" x14ac:dyDescent="0.25">
      <c r="C645"/>
      <c r="D645"/>
      <c r="E645"/>
      <c r="F645"/>
      <c r="G645"/>
      <c r="H645"/>
      <c r="I645"/>
      <c r="J645"/>
      <c r="K645"/>
    </row>
    <row r="646" spans="3:11" x14ac:dyDescent="0.25">
      <c r="C646"/>
      <c r="D646"/>
      <c r="E646"/>
      <c r="F646"/>
      <c r="G646"/>
      <c r="H646"/>
      <c r="I646"/>
      <c r="J646"/>
      <c r="K646"/>
    </row>
    <row r="647" spans="3:11" x14ac:dyDescent="0.25">
      <c r="C647"/>
      <c r="D647"/>
      <c r="E647"/>
      <c r="F647"/>
      <c r="G647"/>
      <c r="H647"/>
      <c r="I647"/>
      <c r="J647"/>
      <c r="K647"/>
    </row>
  </sheetData>
  <autoFilter ref="A1:K11"/>
  <dataConsolidate function="average"/>
  <conditionalFormatting sqref="B2:K11">
    <cfRule type="cellIs" dxfId="19" priority="1" operator="equal">
      <formula>1</formula>
    </cfRule>
  </conditionalFormatting>
  <hyperlinks>
    <hyperlink ref="C14"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647"/>
  <sheetViews>
    <sheetView zoomScaleNormal="100" workbookViewId="0">
      <pane xSplit="1" ySplit="1" topLeftCell="B2" activePane="bottomRight" state="frozen"/>
      <selection activeCell="G33" sqref="G33"/>
      <selection pane="topRight" activeCell="G33" sqref="G33"/>
      <selection pane="bottomLeft" activeCell="G33" sqref="G33"/>
      <selection pane="bottomRight" activeCell="D2" sqref="D2"/>
    </sheetView>
  </sheetViews>
  <sheetFormatPr baseColWidth="10" defaultColWidth="9" defaultRowHeight="15.75" x14ac:dyDescent="0.25"/>
  <cols>
    <col min="1" max="1" width="13.875" style="9" bestFit="1" customWidth="1"/>
    <col min="2" max="11" width="8.375" style="9" customWidth="1"/>
  </cols>
  <sheetData>
    <row r="1" spans="1:12" s="1" customFormat="1" x14ac:dyDescent="0.25">
      <c r="A1" s="3"/>
      <c r="B1" s="15">
        <v>2005</v>
      </c>
      <c r="C1" s="16">
        <v>2011</v>
      </c>
      <c r="D1" s="17">
        <v>2015</v>
      </c>
      <c r="E1" s="17">
        <v>2020</v>
      </c>
      <c r="F1" s="17">
        <v>2025</v>
      </c>
      <c r="G1" s="16">
        <v>2030</v>
      </c>
      <c r="H1" s="16">
        <v>2035</v>
      </c>
      <c r="I1" s="16">
        <v>2040</v>
      </c>
      <c r="J1" s="17">
        <v>2045</v>
      </c>
      <c r="K1" s="17">
        <v>2050</v>
      </c>
    </row>
    <row r="2" spans="1:12" x14ac:dyDescent="0.25">
      <c r="A2" t="s">
        <v>12</v>
      </c>
      <c r="B2" s="60">
        <f>'Total web'!C3/'Total web'!C13</f>
        <v>1</v>
      </c>
      <c r="C2" s="60">
        <f>'Total web'!D3/'Total web'!D13</f>
        <v>1</v>
      </c>
      <c r="D2" s="60">
        <f>'Total web'!E3/'Total web'!E13</f>
        <v>0.97222222222222221</v>
      </c>
      <c r="E2" s="60">
        <f>'Total web'!F3/'Total web'!F13</f>
        <v>0.92105263157894735</v>
      </c>
      <c r="F2" s="60">
        <f>'Total web'!G3/'Total web'!G13</f>
        <v>0.82051282051282048</v>
      </c>
      <c r="G2" s="60">
        <f>'Total web'!H3/'Total web'!H13</f>
        <v>0.71794871794871795</v>
      </c>
      <c r="H2" s="60">
        <f>'Total web'!I3/'Total web'!I13</f>
        <v>0.57499999999999996</v>
      </c>
      <c r="I2" s="60">
        <f>'Total web'!J3/'Total web'!J13</f>
        <v>0.48780487804878048</v>
      </c>
      <c r="J2" s="60">
        <f>'Total web'!K3/'Total web'!K13</f>
        <v>0.41463414634146339</v>
      </c>
      <c r="K2" s="60">
        <f>'Total web'!L3/'Total web'!L13</f>
        <v>0.36585365853658536</v>
      </c>
      <c r="L2" s="4"/>
    </row>
    <row r="3" spans="1:12" x14ac:dyDescent="0.25">
      <c r="A3" t="s">
        <v>13</v>
      </c>
      <c r="B3" s="60">
        <f>'Total web'!C4/'Total web'!C14</f>
        <v>1</v>
      </c>
      <c r="C3" s="60">
        <f>'Total web'!D4/'Total web'!D14</f>
        <v>1</v>
      </c>
      <c r="D3" s="60">
        <f>'Total web'!E4/'Total web'!E14</f>
        <v>0.98795180722891562</v>
      </c>
      <c r="E3" s="60">
        <f>'Total web'!F4/'Total web'!F14</f>
        <v>0.89528795811518325</v>
      </c>
      <c r="F3" s="60">
        <f>'Total web'!G4/'Total web'!G14</f>
        <v>0.79906542056074759</v>
      </c>
      <c r="G3" s="60">
        <f>'Total web'!H4/'Total web'!H14</f>
        <v>0.69037656903765687</v>
      </c>
      <c r="H3" s="60">
        <f>'Total web'!I4/'Total web'!I14</f>
        <v>0.59845559845559848</v>
      </c>
      <c r="I3" s="60">
        <f>'Total web'!J4/'Total web'!J14</f>
        <v>0.49275362318840588</v>
      </c>
      <c r="J3" s="60">
        <f>'Total web'!K4/'Total web'!K14</f>
        <v>0.42372881355932202</v>
      </c>
      <c r="K3" s="60">
        <f>'Total web'!L4/'Total web'!L14</f>
        <v>0.35350318471337583</v>
      </c>
      <c r="L3" s="4"/>
    </row>
    <row r="4" spans="1:12" x14ac:dyDescent="0.25">
      <c r="A4" t="s">
        <v>14</v>
      </c>
      <c r="B4" s="60">
        <f>'Total web'!C5/'Total web'!C15</f>
        <v>1</v>
      </c>
      <c r="C4" s="60">
        <f>'Total web'!D5/'Total web'!D15</f>
        <v>1</v>
      </c>
      <c r="D4" s="60">
        <f>'Total web'!E5/'Total web'!E15</f>
        <v>0.92857142857142849</v>
      </c>
      <c r="E4" s="60">
        <f>'Total web'!F5/'Total web'!F15</f>
        <v>0.83606557377049184</v>
      </c>
      <c r="F4" s="60">
        <f>'Total web'!G5/'Total web'!G15</f>
        <v>0.765625</v>
      </c>
      <c r="G4" s="60">
        <f>'Total web'!H5/'Total web'!H15</f>
        <v>0.69230769230769229</v>
      </c>
      <c r="H4" s="60">
        <f>'Total web'!I5/'Total web'!I15</f>
        <v>0.61194029850746257</v>
      </c>
      <c r="I4" s="60">
        <f>'Total web'!J5/'Total web'!J15</f>
        <v>0.56521739130434789</v>
      </c>
      <c r="J4" s="60">
        <f>'Total web'!K5/'Total web'!K15</f>
        <v>0.52857142857142858</v>
      </c>
      <c r="K4" s="60">
        <f>'Total web'!L5/'Total web'!L15</f>
        <v>0.4861111111111111</v>
      </c>
      <c r="L4" s="4"/>
    </row>
    <row r="5" spans="1:12" x14ac:dyDescent="0.25">
      <c r="A5" s="9" t="s">
        <v>15</v>
      </c>
      <c r="B5" s="60">
        <f>'Total web'!C6/'Total web'!C16</f>
        <v>1</v>
      </c>
      <c r="C5" s="60">
        <f>'Total web'!D6/'Total web'!D16</f>
        <v>1</v>
      </c>
      <c r="D5" s="60">
        <f>'Total web'!E6/'Total web'!E16</f>
        <v>1</v>
      </c>
      <c r="E5" s="60">
        <f>'Total web'!F6/'Total web'!F16</f>
        <v>1</v>
      </c>
      <c r="F5" s="60">
        <f>'Total web'!G6/'Total web'!G16</f>
        <v>0.83333333333333337</v>
      </c>
      <c r="G5" s="60">
        <f>'Total web'!H6/'Total web'!H16</f>
        <v>0.7533333333333333</v>
      </c>
      <c r="H5" s="60">
        <f>'Total web'!I6/'Total web'!I16</f>
        <v>0.61916666666666664</v>
      </c>
      <c r="I5" s="60">
        <f>'Total web'!J6/'Total web'!J16</f>
        <v>0.49</v>
      </c>
      <c r="J5" s="60">
        <f>'Total web'!K6/'Total web'!K16</f>
        <v>0.45272727272727276</v>
      </c>
      <c r="K5" s="60">
        <f>'Total web'!L6/'Total web'!L16</f>
        <v>0.43600000000000005</v>
      </c>
      <c r="L5" s="4"/>
    </row>
    <row r="6" spans="1:12" x14ac:dyDescent="0.25">
      <c r="A6" s="9" t="s">
        <v>16</v>
      </c>
      <c r="B6" s="60">
        <f>'Total web'!C7/'Total web'!C17</f>
        <v>1</v>
      </c>
      <c r="C6" s="60">
        <f>'Total web'!D7/'Total web'!D17</f>
        <v>1</v>
      </c>
      <c r="D6" s="60">
        <f>'Total web'!E7/'Total web'!E17</f>
        <v>0.98290598290598286</v>
      </c>
      <c r="E6" s="60">
        <f>'Total web'!F7/'Total web'!F17</f>
        <v>0.90636704119850187</v>
      </c>
      <c r="F6" s="60">
        <f>'Total web'!G7/'Total web'!G17</f>
        <v>0.76100628930817604</v>
      </c>
      <c r="G6" s="60">
        <f>'Total web'!H7/'Total web'!H17</f>
        <v>0.64577656675749318</v>
      </c>
      <c r="H6" s="60">
        <f>'Total web'!I7/'Total web'!I17</f>
        <v>0.52195121951219525</v>
      </c>
      <c r="I6" s="60">
        <f>'Total web'!J7/'Total web'!J17</f>
        <v>0.43555555555555553</v>
      </c>
      <c r="J6" s="60">
        <f>'Total web'!K7/'Total web'!K17</f>
        <v>0.38289205702647655</v>
      </c>
      <c r="K6" s="60">
        <f>'Total web'!L7/'Total web'!L17</f>
        <v>0.34608030592734224</v>
      </c>
      <c r="L6" s="4"/>
    </row>
    <row r="7" spans="1:12" x14ac:dyDescent="0.25">
      <c r="A7" s="9" t="s">
        <v>17</v>
      </c>
      <c r="B7" s="60">
        <f>'Total web'!C8/'Total web'!C18</f>
        <v>1</v>
      </c>
      <c r="C7" s="60">
        <f>'Total web'!D8/'Total web'!D18</f>
        <v>1</v>
      </c>
      <c r="D7" s="60">
        <f>'Total web'!E8/'Total web'!E18</f>
        <v>0.98333333333333328</v>
      </c>
      <c r="E7" s="60">
        <f>'Total web'!F8/'Total web'!F18</f>
        <v>0.92045454545454553</v>
      </c>
      <c r="F7" s="60">
        <f>'Total web'!G8/'Total web'!G18</f>
        <v>0.78333333333333321</v>
      </c>
      <c r="G7" s="60">
        <f>'Total web'!H8/'Total web'!H18</f>
        <v>0.63428571428571434</v>
      </c>
      <c r="H7" s="60">
        <f>'Total web'!I8/'Total web'!I18</f>
        <v>0.45142857142857146</v>
      </c>
      <c r="I7" s="60">
        <f>'Total web'!J8/'Total web'!J18</f>
        <v>0.36470588235294116</v>
      </c>
      <c r="J7" s="60">
        <f>'Total web'!K8/'Total web'!K18</f>
        <v>0.29761904761904762</v>
      </c>
      <c r="K7" s="60">
        <f>'Total web'!L8/'Total web'!L18</f>
        <v>0.26249999999999996</v>
      </c>
      <c r="L7" s="4"/>
    </row>
    <row r="8" spans="1:12" x14ac:dyDescent="0.25">
      <c r="A8" s="9" t="s">
        <v>18</v>
      </c>
      <c r="B8" s="60">
        <f>'Total web'!C9/'Total web'!C19</f>
        <v>1</v>
      </c>
      <c r="C8" s="60">
        <f>'Total web'!D9/'Total web'!D19</f>
        <v>1</v>
      </c>
      <c r="D8" s="60">
        <f>'Total web'!E9/'Total web'!E19</f>
        <v>0.95918367346938771</v>
      </c>
      <c r="E8" s="60">
        <f>'Total web'!F9/'Total web'!F19</f>
        <v>0.93877551020408168</v>
      </c>
      <c r="F8" s="60">
        <f>'Total web'!G9/'Total web'!G19</f>
        <v>0.87755102040816324</v>
      </c>
      <c r="G8" s="60">
        <f>'Total web'!H9/'Total web'!H19</f>
        <v>0.75510204081632648</v>
      </c>
      <c r="H8" s="60">
        <f>'Total web'!I9/'Total web'!I19</f>
        <v>0.62</v>
      </c>
      <c r="I8" s="60">
        <f>'Total web'!J9/'Total web'!J19</f>
        <v>0.54</v>
      </c>
      <c r="J8" s="60">
        <f>'Total web'!K9/'Total web'!K19</f>
        <v>0.45833333333333337</v>
      </c>
      <c r="K8" s="60">
        <f>'Total web'!L9/'Total web'!L19</f>
        <v>0.39130434782608692</v>
      </c>
      <c r="L8" s="4"/>
    </row>
    <row r="9" spans="1:12" x14ac:dyDescent="0.25">
      <c r="A9" s="9" t="s">
        <v>19</v>
      </c>
      <c r="B9" s="60">
        <f>'Total web'!C10/'Total web'!C20</f>
        <v>1</v>
      </c>
      <c r="C9" s="60">
        <f>'Total web'!D10/'Total web'!D20</f>
        <v>1</v>
      </c>
      <c r="D9" s="60">
        <f>'Total web'!E10/'Total web'!E20</f>
        <v>0.97916666666666663</v>
      </c>
      <c r="E9" s="60">
        <f>'Total web'!F10/'Total web'!F20</f>
        <v>0.94</v>
      </c>
      <c r="F9" s="60">
        <f>'Total web'!G10/'Total web'!G20</f>
        <v>0.84</v>
      </c>
      <c r="G9" s="60">
        <f>'Total web'!H10/'Total web'!H20</f>
        <v>0.64</v>
      </c>
      <c r="H9" s="60">
        <f>'Total web'!I10/'Total web'!I20</f>
        <v>0.42</v>
      </c>
      <c r="I9" s="60">
        <f>'Total web'!J10/'Total web'!J20</f>
        <v>0.28000000000000003</v>
      </c>
      <c r="J9" s="60">
        <f>'Total web'!K10/'Total web'!K20</f>
        <v>0.23529411764705882</v>
      </c>
      <c r="K9" s="60">
        <f>'Total web'!L10/'Total web'!L20</f>
        <v>0.19230769230769232</v>
      </c>
      <c r="L9" s="4"/>
    </row>
    <row r="10" spans="1:12" x14ac:dyDescent="0.25">
      <c r="A10" s="9" t="s">
        <v>20</v>
      </c>
      <c r="B10" s="60">
        <f>'Total web'!C11/'Total web'!C21</f>
        <v>1</v>
      </c>
      <c r="C10" s="60">
        <f>'Total web'!D11/'Total web'!D21</f>
        <v>1</v>
      </c>
      <c r="D10" s="60">
        <f>'Total web'!E11/'Total web'!E21</f>
        <v>0.98558558558558562</v>
      </c>
      <c r="E10" s="60">
        <f>'Total web'!F11/'Total web'!F21</f>
        <v>0.9236363636363637</v>
      </c>
      <c r="F10" s="60">
        <f>'Total web'!G11/'Total web'!G21</f>
        <v>0.80303030303030298</v>
      </c>
      <c r="G10" s="60">
        <f>'Total web'!H11/'Total web'!H21</f>
        <v>0.65909090909090906</v>
      </c>
      <c r="H10" s="60">
        <f>'Total web'!I11/'Total web'!I21</f>
        <v>0.54285714285714293</v>
      </c>
      <c r="I10" s="60">
        <f>'Total web'!J11/'Total web'!J21</f>
        <v>0.43636363636363629</v>
      </c>
      <c r="J10" s="60">
        <f>'Total web'!K11/'Total web'!K21</f>
        <v>0.30963302752293576</v>
      </c>
      <c r="K10" s="60">
        <f>'Total web'!L11/'Total web'!L21</f>
        <v>0.25986078886310909</v>
      </c>
      <c r="L10" s="4"/>
    </row>
    <row r="11" spans="1:12" x14ac:dyDescent="0.25">
      <c r="A11" s="9" t="s">
        <v>21</v>
      </c>
      <c r="B11" s="60">
        <f>'Total web'!C12/'Total web'!C22</f>
        <v>1</v>
      </c>
      <c r="C11" s="60">
        <f>'Total web'!D12/'Total web'!D22</f>
        <v>1</v>
      </c>
      <c r="D11" s="60">
        <f>'Total web'!E12/'Total web'!E22</f>
        <v>0.98461538461538456</v>
      </c>
      <c r="E11" s="60">
        <f>'Total web'!F12/'Total web'!F22</f>
        <v>0.94475138121546953</v>
      </c>
      <c r="F11" s="60">
        <f>'Total web'!G12/'Total web'!G22</f>
        <v>0.8299120234604106</v>
      </c>
      <c r="G11" s="60">
        <f>'Total web'!H12/'Total web'!H22</f>
        <v>0.71076923076923082</v>
      </c>
      <c r="H11" s="60">
        <f>'Total web'!I12/'Total web'!I22</f>
        <v>0.6019417475728156</v>
      </c>
      <c r="I11" s="60">
        <f>'Total web'!J12/'Total web'!J22</f>
        <v>0.55102040816326536</v>
      </c>
      <c r="J11" s="60">
        <f>'Total web'!K12/'Total web'!K22</f>
        <v>0.49647887323943662</v>
      </c>
      <c r="K11" s="60">
        <f>'Total web'!L12/'Total web'!L22</f>
        <v>0.46125461254612549</v>
      </c>
      <c r="L11" s="4"/>
    </row>
    <row r="12" spans="1:12" x14ac:dyDescent="0.25">
      <c r="A12"/>
      <c r="C12" s="11"/>
      <c r="D12" s="11"/>
      <c r="E12" s="11"/>
      <c r="F12" s="11"/>
      <c r="G12" s="11"/>
      <c r="H12" s="11"/>
      <c r="I12" s="11"/>
      <c r="J12" s="11"/>
      <c r="K12" s="11"/>
    </row>
    <row r="13" spans="1:12" x14ac:dyDescent="0.25">
      <c r="A13"/>
      <c r="B13" s="27" t="s">
        <v>46</v>
      </c>
      <c r="C13" s="28"/>
      <c r="D13" s="28"/>
      <c r="E13" s="28"/>
      <c r="F13" s="28"/>
      <c r="G13" s="28"/>
      <c r="H13" s="28"/>
      <c r="I13" s="28"/>
      <c r="J13" s="28"/>
      <c r="K13" s="28"/>
    </row>
    <row r="14" spans="1:12" x14ac:dyDescent="0.25">
      <c r="A14"/>
      <c r="B14" s="9" t="s">
        <v>43</v>
      </c>
      <c r="C14" s="26" t="s">
        <v>44</v>
      </c>
      <c r="D14" s="11"/>
      <c r="E14" s="11"/>
      <c r="F14" s="11"/>
      <c r="G14" s="11"/>
      <c r="H14" s="11"/>
      <c r="I14" s="11"/>
      <c r="J14" s="11"/>
      <c r="K14" s="11"/>
    </row>
    <row r="15" spans="1:12" x14ac:dyDescent="0.25">
      <c r="A15"/>
      <c r="C15" s="11"/>
      <c r="D15" s="11"/>
      <c r="E15" s="11"/>
      <c r="F15" s="11"/>
      <c r="G15" s="11"/>
      <c r="H15" s="11"/>
      <c r="I15" s="11"/>
      <c r="J15" s="11"/>
      <c r="K15" s="11"/>
    </row>
    <row r="16" spans="1:12" x14ac:dyDescent="0.25">
      <c r="A16"/>
      <c r="C16" s="11"/>
      <c r="D16" s="11"/>
      <c r="E16" s="11"/>
      <c r="F16" s="11"/>
      <c r="G16" s="11"/>
      <c r="H16" s="11"/>
      <c r="I16" s="11"/>
      <c r="J16" s="11"/>
      <c r="K16" s="11"/>
    </row>
    <row r="17" spans="1:11" x14ac:dyDescent="0.25">
      <c r="A17"/>
      <c r="C17" s="11"/>
      <c r="D17" s="11"/>
      <c r="E17" s="11"/>
      <c r="F17" s="11"/>
      <c r="G17" s="11"/>
      <c r="H17" s="11"/>
      <c r="I17" s="11"/>
      <c r="J17" s="11"/>
      <c r="K17" s="11"/>
    </row>
    <row r="18" spans="1:11" x14ac:dyDescent="0.25">
      <c r="A18"/>
      <c r="C18" s="11"/>
      <c r="D18" s="11"/>
      <c r="E18" s="11"/>
      <c r="F18" s="11"/>
      <c r="G18" s="11"/>
      <c r="H18" s="11"/>
      <c r="I18" s="11"/>
      <c r="J18" s="11"/>
      <c r="K18" s="11"/>
    </row>
    <row r="19" spans="1:11" x14ac:dyDescent="0.25">
      <c r="A19"/>
      <c r="C19" s="11"/>
      <c r="D19" s="11"/>
      <c r="E19" s="11"/>
      <c r="F19" s="11"/>
      <c r="G19" s="11"/>
      <c r="H19" s="11"/>
      <c r="I19" s="11"/>
      <c r="J19" s="11"/>
      <c r="K19" s="11"/>
    </row>
    <row r="20" spans="1:11" x14ac:dyDescent="0.25">
      <c r="A20"/>
      <c r="C20" s="11"/>
      <c r="D20" s="11"/>
      <c r="E20" s="11"/>
      <c r="F20" s="11"/>
      <c r="G20" s="11"/>
      <c r="H20" s="11"/>
      <c r="I20" s="11"/>
      <c r="J20" s="11"/>
      <c r="K20" s="11"/>
    </row>
    <row r="21" spans="1:11" x14ac:dyDescent="0.25">
      <c r="A21"/>
      <c r="C21" s="11"/>
      <c r="D21" s="11"/>
      <c r="E21" s="11"/>
      <c r="F21" s="11"/>
      <c r="G21" s="11"/>
      <c r="H21" s="11"/>
      <c r="I21" s="11"/>
      <c r="J21" s="11"/>
      <c r="K21" s="11"/>
    </row>
    <row r="22" spans="1:11" x14ac:dyDescent="0.25">
      <c r="A22"/>
      <c r="C22" s="11"/>
      <c r="D22" s="11"/>
      <c r="E22" s="11"/>
      <c r="F22" s="11"/>
      <c r="G22" s="11"/>
      <c r="H22" s="11"/>
      <c r="I22" s="11"/>
      <c r="J22" s="11"/>
      <c r="K22" s="11"/>
    </row>
    <row r="23" spans="1:11" x14ac:dyDescent="0.25">
      <c r="A23"/>
      <c r="C23" s="11"/>
      <c r="D23" s="11"/>
      <c r="E23" s="11"/>
      <c r="F23" s="11"/>
      <c r="G23" s="11"/>
      <c r="H23" s="11"/>
      <c r="I23" s="11"/>
      <c r="J23" s="11"/>
      <c r="K23" s="11"/>
    </row>
    <row r="24" spans="1:11" x14ac:dyDescent="0.25">
      <c r="A24"/>
      <c r="C24" s="11"/>
      <c r="D24" s="11"/>
      <c r="E24" s="11"/>
      <c r="F24" s="11"/>
      <c r="G24" s="11"/>
      <c r="H24" s="11"/>
      <c r="I24" s="11"/>
      <c r="J24" s="11"/>
      <c r="K24" s="11"/>
    </row>
    <row r="25" spans="1:11" x14ac:dyDescent="0.25">
      <c r="A25"/>
      <c r="C25" s="11"/>
      <c r="D25" s="11"/>
      <c r="E25" s="11"/>
      <c r="F25" s="11"/>
      <c r="G25" s="11"/>
      <c r="H25" s="11"/>
      <c r="I25" s="11"/>
      <c r="J25" s="11"/>
      <c r="K25" s="11"/>
    </row>
    <row r="26" spans="1:11" x14ac:dyDescent="0.25">
      <c r="A26"/>
      <c r="C26" s="11"/>
      <c r="D26" s="11"/>
      <c r="E26" s="11"/>
      <c r="F26" s="11"/>
      <c r="G26" s="11"/>
      <c r="H26" s="11"/>
      <c r="I26" s="11"/>
      <c r="J26" s="11"/>
      <c r="K26" s="11"/>
    </row>
    <row r="27" spans="1:11" x14ac:dyDescent="0.25">
      <c r="A27"/>
      <c r="C27" s="11"/>
      <c r="D27" s="11"/>
      <c r="E27" s="11"/>
      <c r="F27" s="11"/>
      <c r="G27" s="11"/>
      <c r="H27" s="11"/>
      <c r="I27" s="11"/>
      <c r="J27" s="11"/>
      <c r="K27" s="11"/>
    </row>
    <row r="28" spans="1:11" x14ac:dyDescent="0.25">
      <c r="A28"/>
      <c r="C28" s="11"/>
      <c r="D28" s="11"/>
      <c r="E28" s="11"/>
      <c r="F28" s="11"/>
      <c r="G28" s="11"/>
      <c r="H28" s="11"/>
      <c r="I28" s="11"/>
      <c r="J28" s="11"/>
      <c r="K28" s="11"/>
    </row>
    <row r="29" spans="1:11" x14ac:dyDescent="0.25">
      <c r="A29"/>
      <c r="C29" s="11"/>
      <c r="D29" s="11"/>
      <c r="E29" s="11"/>
      <c r="F29" s="11"/>
      <c r="G29" s="11"/>
      <c r="H29" s="11"/>
      <c r="I29" s="11"/>
      <c r="J29" s="11"/>
      <c r="K29" s="11"/>
    </row>
    <row r="30" spans="1:11" x14ac:dyDescent="0.25">
      <c r="A30"/>
      <c r="C30" s="11"/>
      <c r="D30" s="11"/>
      <c r="E30" s="11"/>
      <c r="F30" s="11"/>
      <c r="G30" s="11"/>
      <c r="H30" s="11"/>
      <c r="I30" s="11"/>
      <c r="J30" s="11"/>
      <c r="K30" s="11"/>
    </row>
    <row r="31" spans="1:11" x14ac:dyDescent="0.25">
      <c r="A31"/>
      <c r="C31" s="11"/>
      <c r="D31" s="11"/>
      <c r="E31" s="11"/>
      <c r="F31" s="11"/>
      <c r="G31" s="11"/>
      <c r="H31" s="11"/>
      <c r="I31" s="11"/>
      <c r="J31" s="11"/>
      <c r="K31" s="11"/>
    </row>
    <row r="32" spans="1:11" x14ac:dyDescent="0.25">
      <c r="A32"/>
      <c r="C32" s="11"/>
      <c r="D32" s="11"/>
      <c r="E32" s="11"/>
      <c r="F32" s="11"/>
      <c r="G32" s="11"/>
      <c r="H32" s="11"/>
      <c r="I32" s="11"/>
      <c r="J32" s="11"/>
      <c r="K32" s="11"/>
    </row>
    <row r="33" spans="1:11" x14ac:dyDescent="0.25">
      <c r="A33"/>
      <c r="C33" s="11"/>
      <c r="D33" s="11"/>
      <c r="E33" s="11"/>
      <c r="F33" s="11"/>
      <c r="G33" s="11"/>
      <c r="H33" s="11"/>
      <c r="I33" s="11"/>
      <c r="J33" s="11"/>
      <c r="K33" s="11"/>
    </row>
    <row r="34" spans="1:11" x14ac:dyDescent="0.25">
      <c r="A34"/>
      <c r="C34" s="11"/>
      <c r="D34" s="11"/>
      <c r="E34" s="11"/>
      <c r="F34" s="11"/>
      <c r="G34" s="11"/>
      <c r="H34" s="11"/>
      <c r="I34" s="11"/>
      <c r="J34" s="11"/>
      <c r="K34" s="11"/>
    </row>
    <row r="35" spans="1:11" x14ac:dyDescent="0.25">
      <c r="A35"/>
      <c r="C35" s="11"/>
      <c r="D35" s="11"/>
      <c r="E35" s="11"/>
      <c r="F35" s="11"/>
      <c r="G35" s="11"/>
      <c r="H35" s="11"/>
      <c r="I35" s="11"/>
      <c r="J35" s="11"/>
      <c r="K35" s="11"/>
    </row>
    <row r="36" spans="1:11" x14ac:dyDescent="0.25">
      <c r="A36"/>
      <c r="C36" s="11"/>
      <c r="D36" s="11"/>
      <c r="E36" s="11"/>
      <c r="F36" s="11"/>
      <c r="G36" s="11"/>
      <c r="H36" s="11"/>
      <c r="I36" s="11"/>
      <c r="J36" s="11"/>
      <c r="K36" s="11"/>
    </row>
    <row r="37" spans="1:11" x14ac:dyDescent="0.25">
      <c r="A37"/>
      <c r="C37" s="11"/>
      <c r="D37" s="11"/>
      <c r="E37" s="11"/>
      <c r="F37" s="11"/>
      <c r="G37" s="11"/>
      <c r="H37" s="11"/>
      <c r="I37" s="11"/>
      <c r="J37" s="11"/>
      <c r="K37" s="11"/>
    </row>
    <row r="38" spans="1:11" x14ac:dyDescent="0.25">
      <c r="A38"/>
      <c r="C38" s="11"/>
      <c r="D38" s="11"/>
      <c r="E38" s="11"/>
      <c r="F38" s="11"/>
      <c r="G38" s="11"/>
      <c r="H38" s="11"/>
      <c r="I38" s="11"/>
      <c r="J38" s="11"/>
      <c r="K38" s="11"/>
    </row>
    <row r="39" spans="1:11" x14ac:dyDescent="0.25">
      <c r="A39"/>
      <c r="C39" s="11"/>
      <c r="D39" s="11"/>
      <c r="E39" s="11"/>
      <c r="F39" s="11"/>
      <c r="G39" s="11"/>
      <c r="H39" s="11"/>
      <c r="I39" s="11"/>
      <c r="J39" s="11"/>
      <c r="K39" s="11"/>
    </row>
    <row r="40" spans="1:11" x14ac:dyDescent="0.25">
      <c r="A40"/>
      <c r="C40" s="11"/>
      <c r="D40" s="11"/>
      <c r="E40" s="11"/>
      <c r="F40" s="11"/>
      <c r="G40" s="11"/>
      <c r="H40" s="11"/>
      <c r="I40" s="11"/>
      <c r="J40" s="11"/>
      <c r="K40" s="11"/>
    </row>
    <row r="41" spans="1:11" x14ac:dyDescent="0.25">
      <c r="A41"/>
      <c r="C41" s="11"/>
      <c r="D41" s="11"/>
      <c r="E41" s="11"/>
      <c r="F41" s="11"/>
      <c r="G41" s="11"/>
      <c r="H41" s="11"/>
      <c r="I41" s="11"/>
      <c r="J41" s="11"/>
      <c r="K41" s="11"/>
    </row>
    <row r="42" spans="1:11" x14ac:dyDescent="0.25">
      <c r="A42"/>
      <c r="C42" s="11"/>
      <c r="D42" s="11"/>
      <c r="E42" s="11"/>
      <c r="F42" s="11"/>
      <c r="G42" s="11"/>
      <c r="H42" s="11"/>
      <c r="I42" s="11"/>
      <c r="J42" s="11"/>
      <c r="K42" s="11"/>
    </row>
    <row r="43" spans="1:11" x14ac:dyDescent="0.25">
      <c r="A43"/>
      <c r="C43" s="11"/>
      <c r="D43" s="11"/>
      <c r="E43" s="11"/>
      <c r="F43" s="11"/>
      <c r="G43" s="11"/>
      <c r="H43" s="11"/>
      <c r="I43" s="11"/>
      <c r="J43" s="11"/>
      <c r="K43" s="11"/>
    </row>
    <row r="44" spans="1:11" x14ac:dyDescent="0.25">
      <c r="A44"/>
      <c r="C44" s="11"/>
      <c r="D44" s="11"/>
      <c r="E44" s="11"/>
      <c r="F44" s="11"/>
      <c r="G44" s="11"/>
      <c r="H44" s="11"/>
      <c r="I44" s="11"/>
      <c r="J44" s="11"/>
      <c r="K44" s="11"/>
    </row>
    <row r="45" spans="1:11" x14ac:dyDescent="0.25">
      <c r="C45" s="11"/>
      <c r="D45" s="11"/>
      <c r="E45" s="11"/>
      <c r="F45" s="11"/>
      <c r="G45" s="11"/>
      <c r="H45" s="11"/>
      <c r="I45" s="11"/>
      <c r="J45" s="11"/>
      <c r="K45" s="11"/>
    </row>
    <row r="46" spans="1:11" x14ac:dyDescent="0.25">
      <c r="C46" s="11"/>
      <c r="D46" s="11"/>
      <c r="E46" s="11"/>
      <c r="F46" s="11"/>
      <c r="G46" s="11"/>
      <c r="H46" s="11"/>
      <c r="I46" s="11"/>
      <c r="J46" s="11"/>
      <c r="K46" s="11"/>
    </row>
    <row r="47" spans="1:11" x14ac:dyDescent="0.25">
      <c r="C47" s="11"/>
      <c r="D47" s="11"/>
      <c r="E47" s="11"/>
      <c r="F47" s="11"/>
      <c r="G47" s="11"/>
      <c r="H47" s="11"/>
      <c r="I47" s="11"/>
      <c r="J47" s="11"/>
      <c r="K47" s="11"/>
    </row>
    <row r="48" spans="1:11" x14ac:dyDescent="0.25">
      <c r="C48" s="11"/>
      <c r="D48" s="11"/>
      <c r="E48" s="11"/>
      <c r="F48" s="11"/>
      <c r="G48" s="11"/>
      <c r="H48" s="11"/>
      <c r="I48" s="11"/>
      <c r="J48" s="11"/>
      <c r="K48" s="11"/>
    </row>
    <row r="49" spans="3:11" x14ac:dyDescent="0.25">
      <c r="C49" s="11"/>
      <c r="D49" s="11"/>
      <c r="E49" s="11"/>
      <c r="F49" s="11"/>
      <c r="G49" s="11"/>
      <c r="H49" s="11"/>
      <c r="I49" s="11"/>
      <c r="J49" s="11"/>
      <c r="K49" s="11"/>
    </row>
    <row r="50" spans="3:11" x14ac:dyDescent="0.25">
      <c r="C50" s="11"/>
      <c r="D50" s="11"/>
      <c r="E50" s="11"/>
      <c r="F50" s="11"/>
      <c r="G50" s="11"/>
      <c r="H50" s="11"/>
      <c r="I50" s="11"/>
      <c r="J50" s="11"/>
      <c r="K50" s="11"/>
    </row>
    <row r="51" spans="3:11" x14ac:dyDescent="0.25">
      <c r="C51" s="11"/>
      <c r="D51" s="11"/>
      <c r="E51" s="11"/>
      <c r="F51" s="11"/>
      <c r="G51" s="11"/>
      <c r="H51" s="11"/>
      <c r="I51" s="11"/>
      <c r="J51" s="11"/>
      <c r="K51" s="11"/>
    </row>
    <row r="52" spans="3:11" x14ac:dyDescent="0.25">
      <c r="C52" s="11"/>
      <c r="D52" s="11"/>
      <c r="E52" s="11"/>
      <c r="F52" s="11"/>
      <c r="G52" s="11"/>
      <c r="H52" s="11"/>
      <c r="I52" s="11"/>
      <c r="J52" s="11"/>
      <c r="K52" s="11"/>
    </row>
    <row r="53" spans="3:11" x14ac:dyDescent="0.25">
      <c r="C53" s="11"/>
      <c r="D53" s="11"/>
      <c r="E53" s="11"/>
      <c r="F53" s="11"/>
      <c r="G53" s="11"/>
      <c r="H53" s="11"/>
      <c r="I53" s="11"/>
      <c r="J53" s="11"/>
      <c r="K53" s="11"/>
    </row>
    <row r="54" spans="3:11" x14ac:dyDescent="0.25">
      <c r="C54" s="11"/>
      <c r="D54" s="11"/>
      <c r="E54" s="11"/>
      <c r="F54" s="11"/>
      <c r="G54" s="11"/>
      <c r="H54" s="11"/>
      <c r="I54" s="11"/>
      <c r="J54" s="11"/>
      <c r="K54" s="11"/>
    </row>
    <row r="55" spans="3:11" x14ac:dyDescent="0.25">
      <c r="C55" s="11"/>
      <c r="D55" s="11"/>
      <c r="E55" s="11"/>
      <c r="F55" s="11"/>
      <c r="G55" s="11"/>
      <c r="H55" s="11"/>
      <c r="I55" s="11"/>
      <c r="J55" s="11"/>
      <c r="K55" s="11"/>
    </row>
    <row r="56" spans="3:11" x14ac:dyDescent="0.25">
      <c r="C56" s="12"/>
      <c r="D56" s="12"/>
      <c r="E56" s="12"/>
      <c r="F56" s="12"/>
      <c r="G56" s="12"/>
      <c r="H56" s="12"/>
      <c r="I56" s="12"/>
      <c r="J56" s="12"/>
      <c r="K56" s="12"/>
    </row>
    <row r="57" spans="3:11" x14ac:dyDescent="0.25">
      <c r="C57" s="12"/>
      <c r="D57" s="12"/>
      <c r="E57" s="12"/>
      <c r="F57" s="12"/>
      <c r="G57" s="12"/>
      <c r="H57" s="12"/>
      <c r="I57" s="12"/>
      <c r="J57" s="12"/>
      <c r="K57" s="12"/>
    </row>
    <row r="58" spans="3:11" x14ac:dyDescent="0.25">
      <c r="C58" s="12"/>
      <c r="D58" s="12"/>
      <c r="E58" s="12"/>
      <c r="F58" s="12"/>
      <c r="G58" s="12"/>
      <c r="H58" s="12"/>
      <c r="I58" s="12"/>
      <c r="J58" s="12"/>
      <c r="K58" s="12"/>
    </row>
    <row r="59" spans="3:11" x14ac:dyDescent="0.25">
      <c r="C59" s="12"/>
      <c r="D59" s="12"/>
      <c r="E59" s="12"/>
      <c r="F59" s="12"/>
      <c r="G59" s="12"/>
      <c r="H59" s="12"/>
      <c r="I59" s="12"/>
      <c r="J59" s="12"/>
      <c r="K59" s="12"/>
    </row>
    <row r="60" spans="3:11" x14ac:dyDescent="0.25">
      <c r="C60" s="12"/>
      <c r="D60" s="12"/>
      <c r="E60" s="12"/>
      <c r="F60" s="12"/>
      <c r="G60" s="12"/>
      <c r="H60" s="12"/>
      <c r="I60" s="12"/>
      <c r="J60" s="12"/>
      <c r="K60" s="12"/>
    </row>
    <row r="61" spans="3:11" x14ac:dyDescent="0.25">
      <c r="C61" s="12"/>
      <c r="D61" s="12"/>
      <c r="E61" s="12"/>
      <c r="F61" s="12"/>
      <c r="G61" s="12"/>
      <c r="H61" s="12"/>
      <c r="I61" s="12"/>
      <c r="J61" s="12"/>
      <c r="K61" s="12"/>
    </row>
    <row r="62" spans="3:11" x14ac:dyDescent="0.25">
      <c r="C62" s="12"/>
      <c r="D62" s="12"/>
      <c r="E62" s="12"/>
      <c r="F62" s="12"/>
      <c r="G62" s="12"/>
      <c r="H62" s="12"/>
      <c r="I62" s="12"/>
      <c r="J62" s="12"/>
      <c r="K62" s="12"/>
    </row>
    <row r="63" spans="3:11" x14ac:dyDescent="0.25">
      <c r="C63" s="12"/>
      <c r="D63" s="12"/>
      <c r="E63" s="12"/>
      <c r="F63" s="12"/>
      <c r="G63" s="12"/>
      <c r="H63" s="12"/>
      <c r="I63" s="12"/>
      <c r="J63" s="12"/>
      <c r="K63" s="12"/>
    </row>
    <row r="64" spans="3:11" x14ac:dyDescent="0.25">
      <c r="C64" s="12"/>
      <c r="D64" s="12"/>
      <c r="E64" s="12"/>
      <c r="F64" s="12"/>
      <c r="G64" s="12"/>
      <c r="H64" s="12"/>
      <c r="I64" s="12"/>
      <c r="J64" s="12"/>
      <c r="K64" s="12"/>
    </row>
    <row r="65" spans="3:11" x14ac:dyDescent="0.25">
      <c r="C65" s="12"/>
      <c r="D65" s="12"/>
      <c r="E65" s="12"/>
      <c r="F65" s="12"/>
      <c r="G65" s="12"/>
      <c r="H65" s="12"/>
      <c r="I65" s="12"/>
      <c r="J65" s="12"/>
      <c r="K65" s="12"/>
    </row>
    <row r="66" spans="3:11" x14ac:dyDescent="0.25">
      <c r="C66" s="12"/>
      <c r="D66" s="12"/>
      <c r="E66" s="12"/>
      <c r="F66" s="12"/>
      <c r="G66" s="12"/>
      <c r="H66" s="12"/>
      <c r="I66" s="12"/>
      <c r="J66" s="12"/>
      <c r="K66" s="12"/>
    </row>
    <row r="67" spans="3:11" x14ac:dyDescent="0.25">
      <c r="C67" s="12"/>
      <c r="D67" s="12"/>
      <c r="E67" s="12"/>
      <c r="F67" s="12"/>
      <c r="G67" s="12"/>
      <c r="H67" s="12"/>
      <c r="I67" s="12"/>
      <c r="J67" s="12"/>
      <c r="K67" s="12"/>
    </row>
    <row r="68" spans="3:11" x14ac:dyDescent="0.25">
      <c r="C68" s="12"/>
      <c r="D68" s="12"/>
      <c r="E68" s="12"/>
      <c r="F68" s="12"/>
      <c r="G68" s="12"/>
      <c r="H68" s="12"/>
      <c r="I68" s="12"/>
      <c r="J68" s="12"/>
      <c r="K68" s="12"/>
    </row>
    <row r="69" spans="3:11" x14ac:dyDescent="0.25">
      <c r="C69" s="12"/>
      <c r="D69" s="12"/>
      <c r="E69" s="12"/>
      <c r="F69" s="12"/>
      <c r="G69" s="12"/>
      <c r="H69" s="12"/>
      <c r="I69" s="12"/>
      <c r="J69" s="12"/>
      <c r="K69" s="12"/>
    </row>
    <row r="70" spans="3:11" x14ac:dyDescent="0.25">
      <c r="C70" s="12"/>
      <c r="D70" s="12"/>
      <c r="E70" s="12"/>
      <c r="F70" s="12"/>
      <c r="G70" s="12"/>
      <c r="H70" s="12"/>
      <c r="I70" s="12"/>
      <c r="J70" s="12"/>
      <c r="K70" s="12"/>
    </row>
    <row r="71" spans="3:11" x14ac:dyDescent="0.25">
      <c r="C71" s="12"/>
      <c r="D71" s="12"/>
      <c r="E71" s="12"/>
      <c r="F71" s="12"/>
      <c r="G71" s="12"/>
      <c r="H71" s="12"/>
      <c r="I71" s="12"/>
      <c r="J71" s="12"/>
      <c r="K71" s="12"/>
    </row>
    <row r="72" spans="3:11" x14ac:dyDescent="0.25">
      <c r="C72" s="12"/>
      <c r="D72" s="12"/>
      <c r="E72" s="12"/>
      <c r="F72" s="12"/>
      <c r="G72" s="12"/>
      <c r="H72" s="12"/>
      <c r="I72" s="12"/>
      <c r="J72" s="12"/>
      <c r="K72" s="12"/>
    </row>
    <row r="73" spans="3:11" x14ac:dyDescent="0.25">
      <c r="C73" s="12"/>
      <c r="D73" s="12"/>
      <c r="E73" s="12"/>
      <c r="F73" s="12"/>
      <c r="G73" s="12"/>
      <c r="H73" s="12"/>
      <c r="I73" s="12"/>
      <c r="J73" s="12"/>
      <c r="K73" s="12"/>
    </row>
    <row r="74" spans="3:11" x14ac:dyDescent="0.25">
      <c r="C74" s="12"/>
      <c r="D74" s="12"/>
      <c r="E74" s="12"/>
      <c r="F74" s="12"/>
      <c r="G74" s="12"/>
      <c r="H74" s="12"/>
      <c r="I74" s="12"/>
      <c r="J74" s="12"/>
      <c r="K74" s="12"/>
    </row>
    <row r="75" spans="3:11" x14ac:dyDescent="0.25">
      <c r="C75" s="12"/>
      <c r="D75" s="12"/>
      <c r="E75" s="12"/>
      <c r="F75" s="12"/>
      <c r="G75" s="12"/>
      <c r="H75" s="12"/>
      <c r="I75" s="12"/>
      <c r="J75" s="12"/>
      <c r="K75" s="12"/>
    </row>
    <row r="76" spans="3:11" x14ac:dyDescent="0.25">
      <c r="C76" s="12"/>
      <c r="D76" s="12"/>
      <c r="E76" s="12"/>
      <c r="F76" s="12"/>
      <c r="G76" s="12"/>
      <c r="H76" s="12"/>
      <c r="I76" s="12"/>
      <c r="J76" s="12"/>
      <c r="K76" s="12"/>
    </row>
    <row r="77" spans="3:11" x14ac:dyDescent="0.25">
      <c r="C77" s="12"/>
      <c r="D77" s="12"/>
      <c r="E77" s="12"/>
      <c r="F77" s="12"/>
      <c r="G77" s="12"/>
      <c r="H77" s="12"/>
      <c r="I77" s="12"/>
      <c r="J77" s="12"/>
      <c r="K77" s="12"/>
    </row>
    <row r="78" spans="3:11" x14ac:dyDescent="0.25">
      <c r="C78" s="12"/>
      <c r="D78" s="12"/>
      <c r="E78" s="12"/>
      <c r="F78" s="12"/>
      <c r="G78" s="12"/>
      <c r="H78" s="12"/>
      <c r="I78" s="12"/>
      <c r="J78" s="12"/>
      <c r="K78" s="12"/>
    </row>
    <row r="79" spans="3:11" x14ac:dyDescent="0.25">
      <c r="C79" s="12"/>
      <c r="D79" s="12"/>
      <c r="E79" s="12"/>
      <c r="F79" s="12"/>
      <c r="G79" s="12"/>
      <c r="H79" s="12"/>
      <c r="I79" s="12"/>
      <c r="J79" s="12"/>
      <c r="K79" s="12"/>
    </row>
    <row r="80" spans="3:11" x14ac:dyDescent="0.25">
      <c r="C80" s="12"/>
      <c r="D80" s="12"/>
      <c r="E80" s="12"/>
      <c r="F80" s="12"/>
      <c r="G80" s="12"/>
      <c r="H80" s="12"/>
      <c r="I80" s="12"/>
      <c r="J80" s="12"/>
      <c r="K80" s="12"/>
    </row>
    <row r="81" spans="3:11" x14ac:dyDescent="0.25">
      <c r="C81" s="12"/>
      <c r="D81" s="12"/>
      <c r="E81" s="12"/>
      <c r="F81" s="12"/>
      <c r="G81" s="12"/>
      <c r="H81" s="12"/>
      <c r="I81" s="12"/>
      <c r="J81" s="12"/>
      <c r="K81" s="12"/>
    </row>
    <row r="82" spans="3:11" x14ac:dyDescent="0.25">
      <c r="C82" s="12"/>
      <c r="D82" s="12"/>
      <c r="E82" s="12"/>
      <c r="F82" s="12"/>
      <c r="G82" s="12"/>
      <c r="H82" s="12"/>
      <c r="I82" s="12"/>
      <c r="J82" s="12"/>
      <c r="K82" s="12"/>
    </row>
    <row r="83" spans="3:11" x14ac:dyDescent="0.25">
      <c r="C83" s="12"/>
      <c r="D83" s="12"/>
      <c r="E83" s="12"/>
      <c r="F83" s="12"/>
      <c r="G83" s="12"/>
      <c r="H83" s="12"/>
      <c r="I83" s="12"/>
      <c r="J83" s="12"/>
      <c r="K83" s="12"/>
    </row>
    <row r="84" spans="3:11" x14ac:dyDescent="0.25">
      <c r="C84" s="12"/>
      <c r="D84" s="12"/>
      <c r="E84" s="12"/>
      <c r="F84" s="12"/>
      <c r="G84" s="12"/>
      <c r="H84" s="12"/>
      <c r="I84" s="12"/>
      <c r="J84" s="12"/>
      <c r="K84" s="12"/>
    </row>
    <row r="85" spans="3:11" x14ac:dyDescent="0.25">
      <c r="C85" s="12"/>
      <c r="D85" s="12"/>
      <c r="E85" s="12"/>
      <c r="F85" s="12"/>
      <c r="G85" s="12"/>
      <c r="H85" s="12"/>
      <c r="I85" s="12"/>
      <c r="J85" s="12"/>
      <c r="K85" s="12"/>
    </row>
    <row r="86" spans="3:11" x14ac:dyDescent="0.25">
      <c r="C86" s="12"/>
      <c r="D86" s="12"/>
      <c r="E86" s="12"/>
      <c r="F86" s="12"/>
      <c r="G86" s="12"/>
      <c r="H86" s="12"/>
      <c r="I86" s="12"/>
      <c r="J86" s="12"/>
      <c r="K86" s="12"/>
    </row>
    <row r="87" spans="3:11" x14ac:dyDescent="0.25">
      <c r="C87" s="12"/>
      <c r="D87" s="12"/>
      <c r="E87" s="12"/>
      <c r="F87" s="12"/>
      <c r="G87" s="12"/>
      <c r="H87" s="12"/>
      <c r="I87" s="12"/>
      <c r="J87" s="12"/>
      <c r="K87" s="12"/>
    </row>
    <row r="88" spans="3:11" x14ac:dyDescent="0.25">
      <c r="C88" s="12"/>
      <c r="D88" s="12"/>
      <c r="E88" s="12"/>
      <c r="F88" s="12"/>
      <c r="G88" s="12"/>
      <c r="H88" s="12"/>
      <c r="I88" s="12"/>
      <c r="J88" s="12"/>
      <c r="K88" s="12"/>
    </row>
    <row r="89" spans="3:11" x14ac:dyDescent="0.25">
      <c r="C89" s="12"/>
      <c r="D89" s="12"/>
      <c r="E89" s="12"/>
      <c r="F89" s="12"/>
      <c r="G89" s="12"/>
      <c r="H89" s="12"/>
      <c r="I89" s="12"/>
      <c r="J89" s="12"/>
      <c r="K89" s="12"/>
    </row>
    <row r="90" spans="3:11" x14ac:dyDescent="0.25">
      <c r="C90" s="12"/>
      <c r="D90" s="12"/>
      <c r="E90" s="12"/>
      <c r="F90" s="12"/>
      <c r="G90" s="12"/>
      <c r="H90" s="12"/>
      <c r="I90" s="12"/>
      <c r="J90" s="12"/>
      <c r="K90" s="12"/>
    </row>
    <row r="91" spans="3:11" x14ac:dyDescent="0.25">
      <c r="C91" s="12"/>
      <c r="D91" s="12"/>
      <c r="E91" s="12"/>
      <c r="F91" s="12"/>
      <c r="G91" s="12"/>
      <c r="H91" s="12"/>
      <c r="I91" s="12"/>
      <c r="J91" s="12"/>
      <c r="K91" s="12"/>
    </row>
    <row r="92" spans="3:11" x14ac:dyDescent="0.25">
      <c r="C92" s="12"/>
      <c r="D92" s="12"/>
      <c r="E92" s="12"/>
      <c r="F92" s="12"/>
      <c r="G92" s="12"/>
      <c r="H92" s="12"/>
      <c r="I92" s="12"/>
      <c r="J92" s="12"/>
      <c r="K92" s="12"/>
    </row>
    <row r="167" spans="3:11" x14ac:dyDescent="0.25">
      <c r="C167" s="11"/>
      <c r="D167" s="12"/>
      <c r="E167" s="12"/>
      <c r="F167" s="12"/>
      <c r="G167" s="12"/>
      <c r="H167" s="12"/>
      <c r="I167" s="12"/>
      <c r="J167" s="12"/>
      <c r="K167" s="12"/>
    </row>
    <row r="168" spans="3:11" x14ac:dyDescent="0.25">
      <c r="C168" s="11"/>
      <c r="D168" s="12"/>
      <c r="E168" s="12"/>
      <c r="F168" s="12"/>
      <c r="G168" s="12"/>
      <c r="H168" s="12"/>
      <c r="I168" s="12"/>
      <c r="J168" s="12"/>
      <c r="K168" s="12"/>
    </row>
    <row r="169" spans="3:11" x14ac:dyDescent="0.25">
      <c r="C169" s="11"/>
      <c r="D169" s="12"/>
      <c r="E169" s="12"/>
      <c r="F169" s="12"/>
      <c r="G169" s="12"/>
      <c r="H169" s="12"/>
      <c r="I169" s="12"/>
      <c r="J169" s="12"/>
      <c r="K169" s="12"/>
    </row>
    <row r="170" spans="3:11" x14ac:dyDescent="0.25">
      <c r="C170" s="11"/>
      <c r="D170" s="12"/>
      <c r="E170" s="12"/>
      <c r="F170" s="12"/>
      <c r="G170" s="12"/>
      <c r="H170" s="12"/>
      <c r="I170" s="12"/>
      <c r="J170" s="12"/>
      <c r="K170" s="12"/>
    </row>
    <row r="171" spans="3:11" x14ac:dyDescent="0.25">
      <c r="C171" s="11"/>
      <c r="D171" s="12"/>
      <c r="E171" s="12"/>
      <c r="F171" s="12"/>
      <c r="G171" s="12"/>
      <c r="H171" s="12"/>
      <c r="I171" s="12"/>
      <c r="J171" s="12"/>
      <c r="K171" s="12"/>
    </row>
    <row r="172" spans="3:11" x14ac:dyDescent="0.25">
      <c r="C172" s="11"/>
      <c r="D172" s="12"/>
      <c r="E172" s="12"/>
      <c r="F172" s="12"/>
      <c r="G172" s="12"/>
      <c r="H172" s="12"/>
      <c r="I172" s="12"/>
      <c r="J172" s="12"/>
      <c r="K172" s="12"/>
    </row>
    <row r="173" spans="3:11" x14ac:dyDescent="0.25">
      <c r="C173" s="11"/>
      <c r="D173" s="12"/>
      <c r="E173" s="12"/>
      <c r="F173" s="12"/>
      <c r="G173" s="12"/>
      <c r="H173" s="12"/>
      <c r="I173" s="12"/>
      <c r="J173" s="12"/>
      <c r="K173" s="12"/>
    </row>
    <row r="174" spans="3:11" x14ac:dyDescent="0.25">
      <c r="C174" s="11"/>
      <c r="D174" s="12"/>
      <c r="E174" s="12"/>
      <c r="F174" s="12"/>
      <c r="G174" s="12"/>
      <c r="H174" s="12"/>
      <c r="I174" s="12"/>
      <c r="J174" s="12"/>
      <c r="K174" s="12"/>
    </row>
    <row r="175" spans="3:11" x14ac:dyDescent="0.25">
      <c r="C175" s="11"/>
      <c r="D175" s="12"/>
      <c r="E175" s="12"/>
      <c r="F175" s="12"/>
      <c r="G175" s="12"/>
      <c r="H175" s="12"/>
      <c r="I175" s="12"/>
      <c r="J175" s="12"/>
      <c r="K175" s="12"/>
    </row>
    <row r="176" spans="3:11" x14ac:dyDescent="0.25">
      <c r="C176" s="11"/>
      <c r="D176" s="12"/>
      <c r="E176" s="12"/>
      <c r="F176" s="12"/>
      <c r="G176" s="12"/>
      <c r="H176" s="12"/>
      <c r="I176" s="12"/>
      <c r="J176" s="12"/>
      <c r="K176" s="12"/>
    </row>
    <row r="177" spans="3:11" x14ac:dyDescent="0.25">
      <c r="C177" s="11"/>
      <c r="D177" s="12"/>
      <c r="E177" s="12"/>
      <c r="F177" s="12"/>
      <c r="G177" s="12"/>
      <c r="H177" s="12"/>
      <c r="I177" s="12"/>
      <c r="J177" s="12"/>
      <c r="K177" s="12"/>
    </row>
    <row r="178" spans="3:11" x14ac:dyDescent="0.25">
      <c r="C178" s="11"/>
      <c r="D178" s="12"/>
      <c r="E178" s="12"/>
      <c r="F178" s="12"/>
      <c r="G178" s="12"/>
      <c r="H178" s="12"/>
      <c r="I178" s="12"/>
      <c r="J178" s="12"/>
      <c r="K178" s="12"/>
    </row>
    <row r="179" spans="3:11" x14ac:dyDescent="0.25">
      <c r="C179" s="11"/>
      <c r="D179" s="12"/>
      <c r="E179" s="12"/>
      <c r="F179" s="12"/>
      <c r="G179" s="12"/>
      <c r="H179" s="12"/>
      <c r="I179" s="12"/>
      <c r="J179" s="12"/>
      <c r="K179" s="12"/>
    </row>
    <row r="180" spans="3:11" x14ac:dyDescent="0.25">
      <c r="C180" s="11"/>
      <c r="D180" s="12"/>
      <c r="E180" s="12"/>
      <c r="F180" s="12"/>
      <c r="G180" s="12"/>
      <c r="H180" s="12"/>
      <c r="I180" s="12"/>
      <c r="J180" s="12"/>
      <c r="K180" s="12"/>
    </row>
    <row r="181" spans="3:11" x14ac:dyDescent="0.25">
      <c r="C181" s="11"/>
      <c r="D181" s="12"/>
      <c r="E181" s="12"/>
      <c r="F181" s="12"/>
      <c r="G181" s="12"/>
      <c r="H181" s="12"/>
      <c r="I181" s="12"/>
      <c r="J181" s="12"/>
      <c r="K181" s="12"/>
    </row>
    <row r="182" spans="3:11" x14ac:dyDescent="0.25">
      <c r="C182" s="11"/>
      <c r="D182" s="12"/>
      <c r="E182" s="12"/>
      <c r="F182" s="12"/>
      <c r="G182" s="12"/>
      <c r="H182" s="12"/>
      <c r="I182" s="12"/>
      <c r="J182" s="12"/>
      <c r="K182" s="12"/>
    </row>
    <row r="183" spans="3:11" x14ac:dyDescent="0.25">
      <c r="C183" s="11"/>
      <c r="D183" s="12"/>
      <c r="E183" s="12"/>
      <c r="F183" s="12"/>
      <c r="G183" s="12"/>
      <c r="H183" s="12"/>
      <c r="I183" s="12"/>
      <c r="J183" s="12"/>
      <c r="K183" s="12"/>
    </row>
    <row r="184" spans="3:11" x14ac:dyDescent="0.25">
      <c r="C184" s="11"/>
      <c r="D184" s="12"/>
      <c r="E184" s="12"/>
      <c r="F184" s="12"/>
      <c r="G184" s="12"/>
      <c r="H184" s="12"/>
      <c r="I184" s="12"/>
      <c r="J184" s="12"/>
      <c r="K184" s="12"/>
    </row>
    <row r="185" spans="3:11" x14ac:dyDescent="0.25">
      <c r="C185" s="11"/>
      <c r="D185" s="12"/>
      <c r="E185" s="12"/>
      <c r="F185" s="12"/>
      <c r="G185" s="12"/>
      <c r="H185" s="12"/>
      <c r="I185" s="12"/>
      <c r="J185" s="12"/>
      <c r="K185" s="12"/>
    </row>
    <row r="186" spans="3:11" x14ac:dyDescent="0.25">
      <c r="C186" s="11"/>
      <c r="D186" s="12"/>
      <c r="E186" s="12"/>
      <c r="F186" s="12"/>
      <c r="G186" s="12"/>
      <c r="H186" s="12"/>
      <c r="I186" s="12"/>
      <c r="J186" s="12"/>
      <c r="K186" s="12"/>
    </row>
    <row r="187" spans="3:11" x14ac:dyDescent="0.25">
      <c r="C187" s="11"/>
      <c r="D187" s="12"/>
      <c r="E187" s="12"/>
      <c r="F187" s="12"/>
      <c r="G187" s="12"/>
      <c r="H187" s="12"/>
      <c r="I187" s="12"/>
      <c r="J187" s="12"/>
      <c r="K187" s="12"/>
    </row>
    <row r="188" spans="3:11" x14ac:dyDescent="0.25">
      <c r="C188" s="11"/>
      <c r="D188" s="12"/>
      <c r="E188" s="12"/>
      <c r="F188" s="12"/>
      <c r="G188" s="12"/>
      <c r="H188" s="12"/>
      <c r="I188" s="12"/>
      <c r="J188" s="12"/>
      <c r="K188" s="12"/>
    </row>
    <row r="189" spans="3:11" x14ac:dyDescent="0.25">
      <c r="C189" s="11"/>
      <c r="D189" s="12"/>
      <c r="E189" s="12"/>
      <c r="F189" s="12"/>
      <c r="G189" s="12"/>
      <c r="H189" s="12"/>
      <c r="I189" s="12"/>
      <c r="J189" s="12"/>
      <c r="K189" s="12"/>
    </row>
    <row r="190" spans="3:11" x14ac:dyDescent="0.25">
      <c r="C190" s="11"/>
      <c r="D190" s="12"/>
      <c r="E190" s="12"/>
      <c r="F190" s="12"/>
      <c r="G190" s="12"/>
      <c r="H190" s="12"/>
      <c r="I190" s="12"/>
      <c r="J190" s="12"/>
      <c r="K190" s="12"/>
    </row>
    <row r="191" spans="3:11" x14ac:dyDescent="0.25">
      <c r="C191" s="11"/>
      <c r="D191" s="12"/>
      <c r="E191" s="12"/>
      <c r="F191" s="12"/>
      <c r="G191" s="12"/>
      <c r="H191" s="12"/>
      <c r="I191" s="12"/>
      <c r="J191" s="12"/>
      <c r="K191" s="12"/>
    </row>
    <row r="192" spans="3:11" x14ac:dyDescent="0.25">
      <c r="C192" s="11"/>
      <c r="D192" s="12"/>
      <c r="E192" s="12"/>
      <c r="F192" s="12"/>
      <c r="G192" s="12"/>
      <c r="H192" s="12"/>
      <c r="I192" s="12"/>
      <c r="J192" s="12"/>
      <c r="K192" s="12"/>
    </row>
    <row r="193" spans="3:11" x14ac:dyDescent="0.25">
      <c r="C193" s="11"/>
      <c r="D193" s="12"/>
      <c r="E193" s="12"/>
      <c r="F193" s="12"/>
      <c r="G193" s="12"/>
      <c r="H193" s="12"/>
      <c r="I193" s="12"/>
      <c r="J193" s="12"/>
      <c r="K193" s="12"/>
    </row>
    <row r="194" spans="3:11" x14ac:dyDescent="0.25">
      <c r="C194" s="11"/>
      <c r="D194" s="12"/>
      <c r="E194" s="12"/>
      <c r="F194" s="12"/>
      <c r="G194" s="12"/>
      <c r="H194" s="12"/>
      <c r="I194" s="12"/>
      <c r="J194" s="12"/>
      <c r="K194" s="12"/>
    </row>
    <row r="195" spans="3:11" x14ac:dyDescent="0.25">
      <c r="C195" s="11"/>
      <c r="D195" s="12"/>
      <c r="E195" s="12"/>
      <c r="F195" s="12"/>
      <c r="G195" s="12"/>
      <c r="H195" s="12"/>
      <c r="I195" s="12"/>
      <c r="J195" s="12"/>
      <c r="K195" s="12"/>
    </row>
    <row r="196" spans="3:11" x14ac:dyDescent="0.25">
      <c r="C196" s="11"/>
      <c r="D196" s="12"/>
      <c r="E196" s="12"/>
      <c r="F196" s="12"/>
      <c r="G196" s="12"/>
      <c r="H196" s="12"/>
      <c r="I196" s="12"/>
      <c r="J196" s="12"/>
      <c r="K196" s="12"/>
    </row>
    <row r="197" spans="3:11" x14ac:dyDescent="0.25">
      <c r="C197" s="11"/>
      <c r="D197" s="12"/>
      <c r="E197" s="12"/>
      <c r="F197" s="12"/>
      <c r="G197" s="12"/>
      <c r="H197" s="12"/>
      <c r="I197" s="12"/>
      <c r="J197" s="12"/>
      <c r="K197" s="12"/>
    </row>
    <row r="198" spans="3:11" x14ac:dyDescent="0.25">
      <c r="C198" s="11"/>
      <c r="D198" s="12"/>
      <c r="E198" s="12"/>
      <c r="F198" s="12"/>
      <c r="G198" s="12"/>
      <c r="H198" s="12"/>
      <c r="I198" s="12"/>
      <c r="J198" s="12"/>
      <c r="K198" s="12"/>
    </row>
    <row r="199" spans="3:11" x14ac:dyDescent="0.25">
      <c r="C199" s="11"/>
      <c r="D199" s="12"/>
      <c r="E199" s="12"/>
      <c r="F199" s="12"/>
      <c r="G199" s="12"/>
      <c r="H199" s="12"/>
      <c r="I199" s="12"/>
      <c r="J199" s="12"/>
      <c r="K199" s="12"/>
    </row>
    <row r="200" spans="3:11" x14ac:dyDescent="0.25">
      <c r="C200" s="11"/>
      <c r="D200" s="12"/>
      <c r="E200" s="12"/>
      <c r="F200" s="12"/>
      <c r="G200" s="12"/>
      <c r="H200" s="12"/>
      <c r="I200" s="12"/>
      <c r="J200" s="12"/>
      <c r="K200" s="12"/>
    </row>
    <row r="201" spans="3:11" x14ac:dyDescent="0.25">
      <c r="C201" s="11"/>
      <c r="D201" s="12"/>
      <c r="E201" s="12"/>
      <c r="F201" s="12"/>
      <c r="G201" s="12"/>
      <c r="H201" s="12"/>
      <c r="I201" s="12"/>
      <c r="J201" s="12"/>
      <c r="K201" s="12"/>
    </row>
    <row r="202" spans="3:11" x14ac:dyDescent="0.25">
      <c r="C202" s="11"/>
      <c r="D202" s="12"/>
      <c r="E202" s="12"/>
      <c r="F202" s="12"/>
      <c r="G202" s="12"/>
      <c r="H202" s="12"/>
      <c r="I202" s="12"/>
      <c r="J202" s="12"/>
      <c r="K202" s="12"/>
    </row>
    <row r="203" spans="3:11" x14ac:dyDescent="0.25">
      <c r="C203" s="11"/>
      <c r="D203" s="12"/>
      <c r="E203" s="12"/>
      <c r="F203" s="12"/>
      <c r="G203" s="12"/>
      <c r="H203" s="12"/>
      <c r="I203" s="12"/>
      <c r="J203" s="12"/>
      <c r="K203" s="12"/>
    </row>
    <row r="278" spans="3:11" x14ac:dyDescent="0.25">
      <c r="C278" s="11"/>
      <c r="D278" s="12"/>
      <c r="E278" s="12"/>
      <c r="F278" s="12"/>
      <c r="G278" s="12"/>
      <c r="H278" s="12"/>
      <c r="I278" s="12"/>
      <c r="J278" s="12"/>
      <c r="K278" s="12"/>
    </row>
    <row r="279" spans="3:11" x14ac:dyDescent="0.25">
      <c r="C279" s="11"/>
      <c r="D279" s="12"/>
      <c r="E279" s="12"/>
      <c r="F279" s="12"/>
      <c r="G279" s="12"/>
      <c r="H279" s="12"/>
      <c r="I279" s="12"/>
      <c r="J279" s="12"/>
      <c r="K279" s="12"/>
    </row>
    <row r="280" spans="3:11" x14ac:dyDescent="0.25">
      <c r="C280" s="11"/>
      <c r="D280" s="12"/>
      <c r="E280" s="12"/>
      <c r="F280" s="12"/>
      <c r="G280" s="12"/>
      <c r="H280" s="12"/>
      <c r="I280" s="12"/>
      <c r="J280" s="12"/>
      <c r="K280" s="12"/>
    </row>
    <row r="281" spans="3:11" x14ac:dyDescent="0.25">
      <c r="C281" s="11"/>
      <c r="D281" s="12"/>
      <c r="E281" s="12"/>
      <c r="F281" s="12"/>
      <c r="G281" s="12"/>
      <c r="H281" s="12"/>
      <c r="I281" s="12"/>
      <c r="J281" s="12"/>
      <c r="K281" s="12"/>
    </row>
    <row r="282" spans="3:11" x14ac:dyDescent="0.25">
      <c r="C282" s="11"/>
      <c r="D282" s="12"/>
      <c r="E282" s="12"/>
      <c r="F282" s="12"/>
      <c r="G282" s="12"/>
      <c r="H282" s="12"/>
      <c r="I282" s="12"/>
      <c r="J282" s="12"/>
      <c r="K282" s="12"/>
    </row>
    <row r="283" spans="3:11" x14ac:dyDescent="0.25">
      <c r="C283" s="11"/>
      <c r="D283" s="12"/>
      <c r="E283" s="12"/>
      <c r="F283" s="12"/>
      <c r="G283" s="12"/>
      <c r="H283" s="12"/>
      <c r="I283" s="12"/>
      <c r="J283" s="12"/>
      <c r="K283" s="12"/>
    </row>
    <row r="284" spans="3:11" x14ac:dyDescent="0.25">
      <c r="C284" s="11"/>
      <c r="D284" s="12"/>
      <c r="E284" s="12"/>
      <c r="F284" s="12"/>
      <c r="G284" s="12"/>
      <c r="H284" s="12"/>
      <c r="I284" s="12"/>
      <c r="J284" s="12"/>
      <c r="K284" s="12"/>
    </row>
    <row r="285" spans="3:11" x14ac:dyDescent="0.25">
      <c r="C285" s="11"/>
      <c r="D285" s="12"/>
      <c r="E285" s="12"/>
      <c r="F285" s="12"/>
      <c r="G285" s="12"/>
      <c r="H285" s="12"/>
      <c r="I285" s="12"/>
      <c r="J285" s="12"/>
      <c r="K285" s="12"/>
    </row>
    <row r="286" spans="3:11" x14ac:dyDescent="0.25">
      <c r="C286" s="11"/>
      <c r="D286" s="12"/>
      <c r="E286" s="12"/>
      <c r="F286" s="12"/>
      <c r="G286" s="12"/>
      <c r="H286" s="12"/>
      <c r="I286" s="12"/>
      <c r="J286" s="12"/>
      <c r="K286" s="12"/>
    </row>
    <row r="287" spans="3:11" x14ac:dyDescent="0.25">
      <c r="C287" s="11"/>
      <c r="D287" s="12"/>
      <c r="E287" s="12"/>
      <c r="F287" s="12"/>
      <c r="G287" s="12"/>
      <c r="H287" s="12"/>
      <c r="I287" s="12"/>
      <c r="J287" s="12"/>
      <c r="K287" s="12"/>
    </row>
    <row r="288" spans="3:11" x14ac:dyDescent="0.25">
      <c r="C288" s="11"/>
      <c r="D288" s="12"/>
      <c r="E288" s="12"/>
      <c r="F288" s="12"/>
      <c r="G288" s="12"/>
      <c r="H288" s="12"/>
      <c r="I288" s="12"/>
      <c r="J288" s="12"/>
      <c r="K288" s="12"/>
    </row>
    <row r="289" spans="3:11" x14ac:dyDescent="0.25">
      <c r="C289" s="11"/>
      <c r="D289" s="12"/>
      <c r="E289" s="12"/>
      <c r="F289" s="12"/>
      <c r="G289" s="12"/>
      <c r="H289" s="12"/>
      <c r="I289" s="12"/>
      <c r="J289" s="12"/>
      <c r="K289" s="12"/>
    </row>
    <row r="290" spans="3:11" x14ac:dyDescent="0.25">
      <c r="C290" s="11"/>
      <c r="D290" s="12"/>
      <c r="E290" s="12"/>
      <c r="F290" s="12"/>
      <c r="G290" s="12"/>
      <c r="H290" s="12"/>
      <c r="I290" s="12"/>
      <c r="J290" s="12"/>
      <c r="K290" s="12"/>
    </row>
    <row r="291" spans="3:11" x14ac:dyDescent="0.25">
      <c r="C291" s="11"/>
      <c r="D291" s="12"/>
      <c r="E291" s="12"/>
      <c r="F291" s="12"/>
      <c r="G291" s="12"/>
      <c r="H291" s="12"/>
      <c r="I291" s="12"/>
      <c r="J291" s="12"/>
      <c r="K291" s="12"/>
    </row>
    <row r="292" spans="3:11" x14ac:dyDescent="0.25">
      <c r="C292" s="11"/>
      <c r="D292" s="12"/>
      <c r="E292" s="12"/>
      <c r="F292" s="12"/>
      <c r="G292" s="12"/>
      <c r="H292" s="12"/>
      <c r="I292" s="12"/>
      <c r="J292" s="12"/>
      <c r="K292" s="12"/>
    </row>
    <row r="293" spans="3:11" x14ac:dyDescent="0.25">
      <c r="C293" s="11"/>
      <c r="D293" s="12"/>
      <c r="E293" s="12"/>
      <c r="F293" s="12"/>
      <c r="G293" s="12"/>
      <c r="H293" s="12"/>
      <c r="I293" s="12"/>
      <c r="J293" s="12"/>
      <c r="K293" s="12"/>
    </row>
    <row r="294" spans="3:11" x14ac:dyDescent="0.25">
      <c r="C294" s="11"/>
      <c r="D294" s="12"/>
      <c r="E294" s="12"/>
      <c r="F294" s="12"/>
      <c r="G294" s="12"/>
      <c r="H294" s="12"/>
      <c r="I294" s="12"/>
      <c r="J294" s="12"/>
      <c r="K294" s="12"/>
    </row>
    <row r="295" spans="3:11" x14ac:dyDescent="0.25">
      <c r="C295" s="11"/>
      <c r="D295" s="12"/>
      <c r="E295" s="12"/>
      <c r="F295" s="12"/>
      <c r="G295" s="12"/>
      <c r="H295" s="12"/>
      <c r="I295" s="12"/>
      <c r="J295" s="12"/>
      <c r="K295" s="12"/>
    </row>
    <row r="296" spans="3:11" x14ac:dyDescent="0.25">
      <c r="C296" s="11"/>
      <c r="D296" s="12"/>
      <c r="E296" s="12"/>
      <c r="F296" s="12"/>
      <c r="G296" s="12"/>
      <c r="H296" s="12"/>
      <c r="I296" s="12"/>
      <c r="J296" s="12"/>
      <c r="K296" s="12"/>
    </row>
    <row r="297" spans="3:11" x14ac:dyDescent="0.25">
      <c r="C297" s="11"/>
      <c r="D297" s="12"/>
      <c r="E297" s="12"/>
      <c r="F297" s="12"/>
      <c r="G297" s="12"/>
      <c r="H297" s="12"/>
      <c r="I297" s="12"/>
      <c r="J297" s="12"/>
      <c r="K297" s="12"/>
    </row>
    <row r="298" spans="3:11" x14ac:dyDescent="0.25">
      <c r="C298" s="11"/>
      <c r="D298" s="12"/>
      <c r="E298" s="12"/>
      <c r="F298" s="12"/>
      <c r="G298" s="12"/>
      <c r="H298" s="12"/>
      <c r="I298" s="12"/>
      <c r="J298" s="12"/>
      <c r="K298" s="12"/>
    </row>
    <row r="299" spans="3:11" x14ac:dyDescent="0.25">
      <c r="C299" s="11"/>
      <c r="D299" s="12"/>
      <c r="E299" s="12"/>
      <c r="F299" s="12"/>
      <c r="G299" s="12"/>
      <c r="H299" s="12"/>
      <c r="I299" s="12"/>
      <c r="J299" s="12"/>
      <c r="K299" s="12"/>
    </row>
    <row r="300" spans="3:11" x14ac:dyDescent="0.25">
      <c r="C300" s="11"/>
      <c r="D300" s="12"/>
      <c r="E300" s="12"/>
      <c r="F300" s="12"/>
      <c r="G300" s="12"/>
      <c r="H300" s="12"/>
      <c r="I300" s="12"/>
      <c r="J300" s="12"/>
      <c r="K300" s="12"/>
    </row>
    <row r="301" spans="3:11" x14ac:dyDescent="0.25">
      <c r="C301" s="11"/>
      <c r="D301" s="12"/>
      <c r="E301" s="12"/>
      <c r="F301" s="12"/>
      <c r="G301" s="12"/>
      <c r="H301" s="12"/>
      <c r="I301" s="12"/>
      <c r="J301" s="12"/>
      <c r="K301" s="12"/>
    </row>
    <row r="302" spans="3:11" x14ac:dyDescent="0.25">
      <c r="C302" s="11"/>
      <c r="D302" s="12"/>
      <c r="E302" s="12"/>
      <c r="F302" s="12"/>
      <c r="G302" s="12"/>
      <c r="H302" s="12"/>
      <c r="I302" s="12"/>
      <c r="J302" s="12"/>
      <c r="K302" s="12"/>
    </row>
    <row r="303" spans="3:11" x14ac:dyDescent="0.25">
      <c r="C303" s="11"/>
      <c r="D303" s="12"/>
      <c r="E303" s="12"/>
      <c r="F303" s="12"/>
      <c r="G303" s="12"/>
      <c r="H303" s="12"/>
      <c r="I303" s="12"/>
      <c r="J303" s="12"/>
      <c r="K303" s="12"/>
    </row>
    <row r="304" spans="3:11" x14ac:dyDescent="0.25">
      <c r="C304" s="11"/>
      <c r="D304" s="12"/>
      <c r="E304" s="12"/>
      <c r="F304" s="12"/>
      <c r="G304" s="12"/>
      <c r="H304" s="12"/>
      <c r="I304" s="12"/>
      <c r="J304" s="12"/>
      <c r="K304" s="12"/>
    </row>
    <row r="305" spans="3:11" x14ac:dyDescent="0.25">
      <c r="C305" s="11"/>
      <c r="D305" s="12"/>
      <c r="E305" s="12"/>
      <c r="F305" s="12"/>
      <c r="G305" s="12"/>
      <c r="H305" s="12"/>
      <c r="I305" s="12"/>
      <c r="J305" s="12"/>
      <c r="K305" s="12"/>
    </row>
    <row r="306" spans="3:11" x14ac:dyDescent="0.25">
      <c r="C306" s="11"/>
      <c r="D306" s="12"/>
      <c r="E306" s="12"/>
      <c r="F306" s="12"/>
      <c r="G306" s="12"/>
      <c r="H306" s="12"/>
      <c r="I306" s="12"/>
      <c r="J306" s="12"/>
      <c r="K306" s="12"/>
    </row>
    <row r="307" spans="3:11" x14ac:dyDescent="0.25">
      <c r="C307" s="11"/>
      <c r="D307" s="12"/>
      <c r="E307" s="12"/>
      <c r="F307" s="12"/>
      <c r="G307" s="12"/>
      <c r="H307" s="12"/>
      <c r="I307" s="12"/>
      <c r="J307" s="12"/>
      <c r="K307" s="12"/>
    </row>
    <row r="308" spans="3:11" x14ac:dyDescent="0.25">
      <c r="C308" s="11"/>
      <c r="D308" s="12"/>
      <c r="E308" s="12"/>
      <c r="F308" s="12"/>
      <c r="G308" s="12"/>
      <c r="H308" s="12"/>
      <c r="I308" s="12"/>
      <c r="J308" s="12"/>
      <c r="K308" s="12"/>
    </row>
    <row r="309" spans="3:11" x14ac:dyDescent="0.25">
      <c r="C309" s="11"/>
      <c r="D309" s="12"/>
      <c r="E309" s="12"/>
      <c r="F309" s="12"/>
      <c r="G309" s="12"/>
      <c r="H309" s="12"/>
      <c r="I309" s="12"/>
      <c r="J309" s="12"/>
      <c r="K309" s="12"/>
    </row>
    <row r="310" spans="3:11" x14ac:dyDescent="0.25">
      <c r="C310" s="11"/>
      <c r="D310" s="12"/>
      <c r="E310" s="12"/>
      <c r="F310" s="12"/>
      <c r="G310" s="12"/>
      <c r="H310" s="12"/>
      <c r="I310" s="12"/>
      <c r="J310" s="12"/>
      <c r="K310" s="12"/>
    </row>
    <row r="311" spans="3:11" x14ac:dyDescent="0.25">
      <c r="C311" s="11"/>
      <c r="D311" s="12"/>
      <c r="E311" s="12"/>
      <c r="F311" s="12"/>
      <c r="G311" s="12"/>
      <c r="H311" s="12"/>
      <c r="I311" s="12"/>
      <c r="J311" s="12"/>
      <c r="K311" s="12"/>
    </row>
    <row r="312" spans="3:11" x14ac:dyDescent="0.25">
      <c r="C312" s="11"/>
      <c r="D312" s="12"/>
      <c r="E312" s="12"/>
      <c r="F312" s="12"/>
      <c r="G312" s="12"/>
      <c r="H312" s="12"/>
      <c r="I312" s="12"/>
      <c r="J312" s="12"/>
      <c r="K312" s="12"/>
    </row>
    <row r="313" spans="3:11" x14ac:dyDescent="0.25">
      <c r="C313" s="11"/>
      <c r="D313" s="12"/>
      <c r="E313" s="12"/>
      <c r="F313" s="12"/>
      <c r="G313" s="12"/>
      <c r="H313" s="12"/>
      <c r="I313" s="12"/>
      <c r="J313" s="12"/>
      <c r="K313" s="12"/>
    </row>
    <row r="314" spans="3:11" x14ac:dyDescent="0.25">
      <c r="C314" s="11"/>
      <c r="D314" s="12"/>
      <c r="E314" s="12"/>
      <c r="F314" s="12"/>
      <c r="G314" s="12"/>
      <c r="H314" s="12"/>
      <c r="I314" s="12"/>
      <c r="J314" s="12"/>
      <c r="K314" s="12"/>
    </row>
    <row r="315" spans="3:11" x14ac:dyDescent="0.25">
      <c r="C315" s="13"/>
      <c r="D315" s="13"/>
      <c r="E315" s="13"/>
      <c r="F315" s="13"/>
      <c r="G315" s="13"/>
      <c r="H315" s="13"/>
      <c r="I315" s="13"/>
      <c r="J315" s="13"/>
      <c r="K315" s="13"/>
    </row>
    <row r="316" spans="3:11" x14ac:dyDescent="0.25">
      <c r="C316" s="13"/>
      <c r="D316" s="13"/>
      <c r="E316" s="13"/>
      <c r="F316" s="13"/>
      <c r="G316" s="13"/>
      <c r="H316" s="13"/>
      <c r="I316" s="13"/>
      <c r="J316" s="13"/>
      <c r="K316" s="13"/>
    </row>
    <row r="317" spans="3:11" x14ac:dyDescent="0.25">
      <c r="C317" s="13"/>
      <c r="D317" s="13"/>
      <c r="E317" s="13"/>
      <c r="F317" s="13"/>
      <c r="G317" s="13"/>
      <c r="H317" s="13"/>
      <c r="I317" s="13"/>
      <c r="J317" s="13"/>
      <c r="K317" s="13"/>
    </row>
    <row r="318" spans="3:11" x14ac:dyDescent="0.25">
      <c r="C318" s="13"/>
      <c r="D318" s="13"/>
      <c r="E318" s="13"/>
      <c r="F318" s="13"/>
      <c r="G318" s="13"/>
      <c r="H318" s="13"/>
      <c r="I318" s="13"/>
      <c r="J318" s="13"/>
      <c r="K318" s="13"/>
    </row>
    <row r="319" spans="3:11" x14ac:dyDescent="0.25">
      <c r="C319" s="13"/>
      <c r="D319" s="13"/>
      <c r="E319" s="13"/>
      <c r="F319" s="13"/>
      <c r="G319" s="13"/>
      <c r="H319" s="13"/>
      <c r="I319" s="13"/>
      <c r="J319" s="13"/>
      <c r="K319" s="13"/>
    </row>
    <row r="320" spans="3:11" x14ac:dyDescent="0.25">
      <c r="C320" s="13"/>
      <c r="D320" s="13"/>
      <c r="E320" s="13"/>
      <c r="F320" s="13"/>
      <c r="G320" s="13"/>
      <c r="H320" s="13"/>
      <c r="I320" s="13"/>
      <c r="J320" s="13"/>
      <c r="K320" s="13"/>
    </row>
    <row r="321" spans="3:11" x14ac:dyDescent="0.25">
      <c r="C321" s="13"/>
      <c r="D321" s="13"/>
      <c r="E321" s="13"/>
      <c r="F321" s="13"/>
      <c r="G321" s="13"/>
      <c r="H321" s="13"/>
      <c r="I321" s="13"/>
      <c r="J321" s="13"/>
      <c r="K321" s="13"/>
    </row>
    <row r="322" spans="3:11" x14ac:dyDescent="0.25">
      <c r="C322" s="13"/>
      <c r="D322" s="13"/>
      <c r="E322" s="13"/>
      <c r="F322" s="13"/>
      <c r="G322" s="13"/>
      <c r="H322" s="13"/>
      <c r="I322" s="13"/>
      <c r="J322" s="13"/>
      <c r="K322" s="13"/>
    </row>
    <row r="323" spans="3:11" x14ac:dyDescent="0.25">
      <c r="C323" s="13"/>
      <c r="D323" s="13"/>
      <c r="E323" s="13"/>
      <c r="F323" s="13"/>
      <c r="G323" s="13"/>
      <c r="H323" s="13"/>
      <c r="I323" s="13"/>
      <c r="J323" s="13"/>
      <c r="K323" s="13"/>
    </row>
    <row r="324" spans="3:11" x14ac:dyDescent="0.25">
      <c r="C324" s="13"/>
      <c r="D324" s="13"/>
      <c r="E324" s="13"/>
      <c r="F324" s="13"/>
      <c r="G324" s="13"/>
      <c r="H324" s="13"/>
      <c r="I324" s="13"/>
      <c r="J324" s="13"/>
      <c r="K324" s="13"/>
    </row>
    <row r="325" spans="3:11" x14ac:dyDescent="0.25">
      <c r="C325" s="13"/>
      <c r="D325" s="13"/>
      <c r="E325" s="13"/>
      <c r="F325" s="13"/>
      <c r="G325" s="13"/>
      <c r="H325" s="13"/>
      <c r="I325" s="13"/>
      <c r="J325" s="13"/>
      <c r="K325" s="13"/>
    </row>
    <row r="326" spans="3:11" x14ac:dyDescent="0.25">
      <c r="C326" s="13"/>
      <c r="D326" s="13"/>
      <c r="E326" s="13"/>
      <c r="F326" s="13"/>
      <c r="G326" s="13"/>
      <c r="H326" s="13"/>
      <c r="I326" s="13"/>
      <c r="J326" s="13"/>
      <c r="K326" s="13"/>
    </row>
    <row r="327" spans="3:11" x14ac:dyDescent="0.25">
      <c r="C327" s="13"/>
      <c r="D327" s="13"/>
      <c r="E327" s="13"/>
      <c r="F327" s="13"/>
      <c r="G327" s="13"/>
      <c r="H327" s="13"/>
      <c r="I327" s="13"/>
      <c r="J327" s="13"/>
      <c r="K327" s="13"/>
    </row>
    <row r="328" spans="3:11" x14ac:dyDescent="0.25">
      <c r="C328" s="13"/>
      <c r="D328" s="13"/>
      <c r="E328" s="13"/>
      <c r="F328" s="13"/>
      <c r="G328" s="13"/>
      <c r="H328" s="13"/>
      <c r="I328" s="13"/>
      <c r="J328" s="13"/>
      <c r="K328" s="13"/>
    </row>
    <row r="329" spans="3:11" x14ac:dyDescent="0.25">
      <c r="C329" s="13"/>
      <c r="D329" s="13"/>
      <c r="E329" s="13"/>
      <c r="F329" s="13"/>
      <c r="G329" s="13"/>
      <c r="H329" s="13"/>
      <c r="I329" s="13"/>
      <c r="J329" s="13"/>
      <c r="K329" s="13"/>
    </row>
    <row r="330" spans="3:11" x14ac:dyDescent="0.25">
      <c r="C330" s="13"/>
      <c r="D330" s="13"/>
      <c r="E330" s="13"/>
      <c r="F330" s="13"/>
      <c r="G330" s="13"/>
      <c r="H330" s="13"/>
      <c r="I330" s="13"/>
      <c r="J330" s="13"/>
      <c r="K330" s="13"/>
    </row>
    <row r="331" spans="3:11" x14ac:dyDescent="0.25">
      <c r="C331" s="13"/>
      <c r="D331" s="13"/>
      <c r="E331" s="13"/>
      <c r="F331" s="13"/>
      <c r="G331" s="13"/>
      <c r="H331" s="13"/>
      <c r="I331" s="13"/>
      <c r="J331" s="13"/>
      <c r="K331" s="13"/>
    </row>
    <row r="332" spans="3:11" x14ac:dyDescent="0.25">
      <c r="C332" s="13"/>
      <c r="D332" s="13"/>
      <c r="E332" s="13"/>
      <c r="F332" s="13"/>
      <c r="G332" s="13"/>
      <c r="H332" s="13"/>
      <c r="I332" s="13"/>
      <c r="J332" s="13"/>
      <c r="K332" s="13"/>
    </row>
    <row r="333" spans="3:11" x14ac:dyDescent="0.25">
      <c r="C333" s="13"/>
      <c r="D333" s="13"/>
      <c r="E333" s="13"/>
      <c r="F333" s="13"/>
      <c r="G333" s="13"/>
      <c r="H333" s="13"/>
      <c r="I333" s="13"/>
      <c r="J333" s="13"/>
      <c r="K333" s="13"/>
    </row>
    <row r="334" spans="3:11" x14ac:dyDescent="0.25">
      <c r="C334" s="13"/>
      <c r="D334" s="13"/>
      <c r="E334" s="13"/>
      <c r="F334" s="13"/>
      <c r="G334" s="13"/>
      <c r="H334" s="13"/>
      <c r="I334" s="13"/>
      <c r="J334" s="13"/>
      <c r="K334" s="13"/>
    </row>
    <row r="335" spans="3:11" x14ac:dyDescent="0.25">
      <c r="C335" s="13"/>
      <c r="D335" s="13"/>
      <c r="E335" s="13"/>
      <c r="F335" s="13"/>
      <c r="G335" s="13"/>
      <c r="H335" s="13"/>
      <c r="I335" s="13"/>
      <c r="J335" s="13"/>
      <c r="K335" s="13"/>
    </row>
    <row r="336" spans="3:11" x14ac:dyDescent="0.25">
      <c r="C336" s="13"/>
      <c r="D336" s="13"/>
      <c r="E336" s="13"/>
      <c r="F336" s="13"/>
      <c r="G336" s="13"/>
      <c r="H336" s="13"/>
      <c r="I336" s="13"/>
      <c r="J336" s="13"/>
      <c r="K336" s="13"/>
    </row>
    <row r="337" spans="3:11" x14ac:dyDescent="0.25">
      <c r="C337" s="13"/>
      <c r="D337" s="13"/>
      <c r="E337" s="13"/>
      <c r="F337" s="13"/>
      <c r="G337" s="13"/>
      <c r="H337" s="13"/>
      <c r="I337" s="13"/>
      <c r="J337" s="13"/>
      <c r="K337" s="13"/>
    </row>
    <row r="338" spans="3:11" x14ac:dyDescent="0.25">
      <c r="C338" s="13"/>
      <c r="D338" s="13"/>
      <c r="E338" s="13"/>
      <c r="F338" s="13"/>
      <c r="G338" s="13"/>
      <c r="H338" s="13"/>
      <c r="I338" s="13"/>
      <c r="J338" s="13"/>
      <c r="K338" s="13"/>
    </row>
    <row r="339" spans="3:11" x14ac:dyDescent="0.25">
      <c r="C339" s="13"/>
      <c r="D339" s="13"/>
      <c r="E339" s="13"/>
      <c r="F339" s="13"/>
      <c r="G339" s="13"/>
      <c r="H339" s="13"/>
      <c r="I339" s="13"/>
      <c r="J339" s="13"/>
      <c r="K339" s="13"/>
    </row>
    <row r="340" spans="3:11" x14ac:dyDescent="0.25">
      <c r="C340" s="13"/>
      <c r="D340" s="13"/>
      <c r="E340" s="13"/>
      <c r="F340" s="13"/>
      <c r="G340" s="13"/>
      <c r="H340" s="13"/>
      <c r="I340" s="13"/>
      <c r="J340" s="13"/>
      <c r="K340" s="13"/>
    </row>
    <row r="341" spans="3:11" x14ac:dyDescent="0.25">
      <c r="C341" s="13"/>
      <c r="D341" s="13"/>
      <c r="E341" s="13"/>
      <c r="F341" s="13"/>
      <c r="G341" s="13"/>
      <c r="H341" s="13"/>
      <c r="I341" s="13"/>
      <c r="J341" s="13"/>
      <c r="K341" s="13"/>
    </row>
    <row r="342" spans="3:11" x14ac:dyDescent="0.25">
      <c r="C342" s="13"/>
      <c r="D342" s="13"/>
      <c r="E342" s="13"/>
      <c r="F342" s="13"/>
      <c r="G342" s="13"/>
      <c r="H342" s="13"/>
      <c r="I342" s="13"/>
      <c r="J342" s="13"/>
      <c r="K342" s="13"/>
    </row>
    <row r="343" spans="3:11" x14ac:dyDescent="0.25">
      <c r="C343" s="13"/>
      <c r="D343" s="13"/>
      <c r="E343" s="13"/>
      <c r="F343" s="13"/>
      <c r="G343" s="13"/>
      <c r="H343" s="13"/>
      <c r="I343" s="13"/>
      <c r="J343" s="13"/>
      <c r="K343" s="13"/>
    </row>
    <row r="344" spans="3:11" x14ac:dyDescent="0.25">
      <c r="C344" s="13"/>
      <c r="D344" s="13"/>
      <c r="E344" s="13"/>
      <c r="F344" s="13"/>
      <c r="G344" s="13"/>
      <c r="H344" s="13"/>
      <c r="I344" s="13"/>
      <c r="J344" s="13"/>
      <c r="K344" s="13"/>
    </row>
    <row r="345" spans="3:11" x14ac:dyDescent="0.25">
      <c r="C345" s="13"/>
      <c r="D345" s="13"/>
      <c r="E345" s="13"/>
      <c r="F345" s="13"/>
      <c r="G345" s="13"/>
      <c r="H345" s="13"/>
      <c r="I345" s="13"/>
      <c r="J345" s="13"/>
      <c r="K345" s="13"/>
    </row>
    <row r="346" spans="3:11" x14ac:dyDescent="0.25">
      <c r="C346" s="13"/>
      <c r="D346" s="13"/>
      <c r="E346" s="13"/>
      <c r="F346" s="13"/>
      <c r="G346" s="13"/>
      <c r="H346" s="13"/>
      <c r="I346" s="13"/>
      <c r="J346" s="13"/>
      <c r="K346" s="13"/>
    </row>
    <row r="347" spans="3:11" x14ac:dyDescent="0.25">
      <c r="C347" s="13"/>
      <c r="D347" s="13"/>
      <c r="E347" s="13"/>
      <c r="F347" s="13"/>
      <c r="G347" s="13"/>
      <c r="H347" s="13"/>
      <c r="I347" s="13"/>
      <c r="J347" s="13"/>
      <c r="K347" s="13"/>
    </row>
    <row r="348" spans="3:11" x14ac:dyDescent="0.25">
      <c r="C348" s="13"/>
      <c r="D348" s="13"/>
      <c r="E348" s="13"/>
      <c r="F348" s="13"/>
      <c r="G348" s="13"/>
      <c r="H348" s="13"/>
      <c r="I348" s="13"/>
      <c r="J348" s="13"/>
      <c r="K348" s="13"/>
    </row>
    <row r="349" spans="3:11" x14ac:dyDescent="0.25">
      <c r="C349" s="13"/>
      <c r="D349" s="13"/>
      <c r="E349" s="13"/>
      <c r="F349" s="13"/>
      <c r="G349" s="13"/>
      <c r="H349" s="13"/>
      <c r="I349" s="13"/>
      <c r="J349" s="13"/>
      <c r="K349" s="13"/>
    </row>
    <row r="350" spans="3:11" x14ac:dyDescent="0.25">
      <c r="C350" s="13"/>
      <c r="D350" s="13"/>
      <c r="E350" s="13"/>
      <c r="F350" s="13"/>
      <c r="G350" s="13"/>
      <c r="H350" s="13"/>
      <c r="I350" s="13"/>
      <c r="J350" s="13"/>
      <c r="K350" s="13"/>
    </row>
    <row r="351" spans="3:11" x14ac:dyDescent="0.25">
      <c r="C351" s="13"/>
      <c r="D351" s="13"/>
      <c r="E351" s="13"/>
      <c r="F351" s="13"/>
      <c r="G351" s="13"/>
      <c r="H351" s="13"/>
      <c r="I351" s="13"/>
      <c r="J351" s="13"/>
      <c r="K351" s="13"/>
    </row>
    <row r="352" spans="3:11" x14ac:dyDescent="0.25">
      <c r="C352" s="13"/>
      <c r="D352" s="13"/>
      <c r="E352" s="13"/>
      <c r="F352" s="13"/>
      <c r="G352" s="13"/>
      <c r="H352" s="13"/>
      <c r="I352" s="13"/>
      <c r="J352" s="13"/>
      <c r="K352" s="13"/>
    </row>
    <row r="353" spans="3:11" x14ac:dyDescent="0.25">
      <c r="C353" s="13"/>
      <c r="D353" s="13"/>
      <c r="E353" s="13"/>
      <c r="F353" s="13"/>
      <c r="G353" s="13"/>
      <c r="H353" s="13"/>
      <c r="I353" s="13"/>
      <c r="J353" s="13"/>
      <c r="K353" s="13"/>
    </row>
    <row r="354" spans="3:11" x14ac:dyDescent="0.25">
      <c r="C354" s="13"/>
      <c r="D354" s="13"/>
      <c r="E354" s="13"/>
      <c r="F354" s="13"/>
      <c r="G354" s="13"/>
      <c r="H354" s="13"/>
      <c r="I354" s="13"/>
      <c r="J354" s="13"/>
      <c r="K354" s="13"/>
    </row>
    <row r="355" spans="3:11" x14ac:dyDescent="0.25">
      <c r="C355" s="13"/>
      <c r="D355" s="13"/>
      <c r="E355" s="13"/>
      <c r="F355" s="13"/>
      <c r="G355" s="13"/>
      <c r="H355" s="13"/>
      <c r="I355" s="13"/>
      <c r="J355" s="13"/>
      <c r="K355" s="13"/>
    </row>
    <row r="356" spans="3:11" x14ac:dyDescent="0.25">
      <c r="C356" s="13"/>
      <c r="D356" s="13"/>
      <c r="E356" s="13"/>
      <c r="F356" s="13"/>
      <c r="G356" s="13"/>
      <c r="H356" s="13"/>
      <c r="I356" s="13"/>
      <c r="J356" s="13"/>
      <c r="K356" s="13"/>
    </row>
    <row r="357" spans="3:11" x14ac:dyDescent="0.25">
      <c r="C357" s="13"/>
      <c r="D357" s="13"/>
      <c r="E357" s="13"/>
      <c r="F357" s="13"/>
      <c r="G357" s="13"/>
      <c r="H357" s="13"/>
      <c r="I357" s="13"/>
      <c r="J357" s="13"/>
      <c r="K357" s="13"/>
    </row>
    <row r="358" spans="3:11" x14ac:dyDescent="0.25">
      <c r="C358" s="13"/>
      <c r="D358" s="13"/>
      <c r="E358" s="13"/>
      <c r="F358" s="13"/>
      <c r="G358" s="13"/>
      <c r="H358" s="13"/>
      <c r="I358" s="13"/>
      <c r="J358" s="13"/>
      <c r="K358" s="13"/>
    </row>
    <row r="359" spans="3:11" x14ac:dyDescent="0.25">
      <c r="C359" s="13"/>
      <c r="D359" s="13"/>
      <c r="E359" s="13"/>
      <c r="F359" s="13"/>
      <c r="G359" s="13"/>
      <c r="H359" s="13"/>
      <c r="I359" s="13"/>
      <c r="J359" s="13"/>
      <c r="K359" s="13"/>
    </row>
    <row r="360" spans="3:11" x14ac:dyDescent="0.25">
      <c r="C360" s="13"/>
      <c r="D360" s="13"/>
      <c r="E360" s="13"/>
      <c r="F360" s="13"/>
      <c r="G360" s="13"/>
      <c r="H360" s="13"/>
      <c r="I360" s="13"/>
      <c r="J360" s="13"/>
      <c r="K360" s="13"/>
    </row>
    <row r="361" spans="3:11" x14ac:dyDescent="0.25">
      <c r="C361" s="13"/>
      <c r="D361" s="13"/>
      <c r="E361" s="13"/>
      <c r="F361" s="13"/>
      <c r="G361" s="13"/>
      <c r="H361" s="13"/>
      <c r="I361" s="13"/>
      <c r="J361" s="13"/>
      <c r="K361" s="13"/>
    </row>
    <row r="362" spans="3:11" x14ac:dyDescent="0.25">
      <c r="C362" s="13"/>
      <c r="D362" s="13"/>
      <c r="E362" s="13"/>
      <c r="F362" s="13"/>
      <c r="G362" s="13"/>
      <c r="H362" s="13"/>
      <c r="I362" s="13"/>
      <c r="J362" s="13"/>
      <c r="K362" s="13"/>
    </row>
    <row r="363" spans="3:11" x14ac:dyDescent="0.25">
      <c r="C363" s="13"/>
      <c r="D363" s="13"/>
      <c r="E363" s="13"/>
      <c r="F363" s="13"/>
      <c r="G363" s="13"/>
      <c r="H363" s="13"/>
      <c r="I363" s="13"/>
      <c r="J363" s="13"/>
      <c r="K363" s="13"/>
    </row>
    <row r="364" spans="3:11" x14ac:dyDescent="0.25">
      <c r="C364" s="13"/>
      <c r="D364" s="13"/>
      <c r="E364" s="13"/>
      <c r="F364" s="13"/>
      <c r="G364" s="13"/>
      <c r="H364" s="13"/>
      <c r="I364" s="13"/>
      <c r="J364" s="13"/>
      <c r="K364" s="13"/>
    </row>
    <row r="365" spans="3:11" x14ac:dyDescent="0.25">
      <c r="C365" s="13"/>
      <c r="D365" s="13"/>
      <c r="E365" s="13"/>
      <c r="F365" s="13"/>
      <c r="G365" s="13"/>
      <c r="H365" s="13"/>
      <c r="I365" s="13"/>
      <c r="J365" s="13"/>
      <c r="K365" s="13"/>
    </row>
    <row r="366" spans="3:11" x14ac:dyDescent="0.25">
      <c r="C366" s="13"/>
      <c r="D366" s="13"/>
      <c r="E366" s="13"/>
      <c r="F366" s="13"/>
      <c r="G366" s="13"/>
      <c r="H366" s="13"/>
      <c r="I366" s="13"/>
      <c r="J366" s="13"/>
      <c r="K366" s="13"/>
    </row>
    <row r="367" spans="3:11" x14ac:dyDescent="0.25">
      <c r="C367" s="13"/>
      <c r="D367" s="13"/>
      <c r="E367" s="13"/>
      <c r="F367" s="13"/>
      <c r="G367" s="13"/>
      <c r="H367" s="13"/>
      <c r="I367" s="13"/>
      <c r="J367" s="13"/>
      <c r="K367" s="13"/>
    </row>
    <row r="368" spans="3:11" x14ac:dyDescent="0.25">
      <c r="C368" s="13"/>
      <c r="D368" s="13"/>
      <c r="E368" s="13"/>
      <c r="F368" s="13"/>
      <c r="G368" s="13"/>
      <c r="H368" s="13"/>
      <c r="I368" s="13"/>
      <c r="J368" s="13"/>
      <c r="K368" s="13"/>
    </row>
    <row r="369" spans="3:11" x14ac:dyDescent="0.25">
      <c r="C369" s="13"/>
      <c r="D369" s="13"/>
      <c r="E369" s="13"/>
      <c r="F369" s="13"/>
      <c r="G369" s="13"/>
      <c r="H369" s="13"/>
      <c r="I369" s="13"/>
      <c r="J369" s="13"/>
      <c r="K369" s="13"/>
    </row>
    <row r="370" spans="3:11" x14ac:dyDescent="0.25">
      <c r="C370" s="13"/>
      <c r="D370" s="13"/>
      <c r="E370" s="13"/>
      <c r="F370" s="13"/>
      <c r="G370" s="13"/>
      <c r="H370" s="13"/>
      <c r="I370" s="13"/>
      <c r="J370" s="13"/>
      <c r="K370" s="13"/>
    </row>
    <row r="371" spans="3:11" x14ac:dyDescent="0.25">
      <c r="C371" s="13"/>
      <c r="D371" s="13"/>
      <c r="E371" s="13"/>
      <c r="F371" s="13"/>
      <c r="G371" s="13"/>
      <c r="H371" s="13"/>
      <c r="I371" s="13"/>
      <c r="J371" s="13"/>
      <c r="K371" s="13"/>
    </row>
    <row r="372" spans="3:11" x14ac:dyDescent="0.25">
      <c r="C372" s="13"/>
      <c r="D372" s="13"/>
      <c r="E372" s="13"/>
      <c r="F372" s="13"/>
      <c r="G372" s="13"/>
      <c r="H372" s="13"/>
      <c r="I372" s="13"/>
      <c r="J372" s="13"/>
      <c r="K372" s="13"/>
    </row>
    <row r="373" spans="3:11" x14ac:dyDescent="0.25">
      <c r="C373" s="13"/>
      <c r="D373" s="13"/>
      <c r="E373" s="13"/>
      <c r="F373" s="13"/>
      <c r="G373" s="13"/>
      <c r="H373" s="13"/>
      <c r="I373" s="13"/>
      <c r="J373" s="13"/>
      <c r="K373" s="13"/>
    </row>
    <row r="374" spans="3:11" x14ac:dyDescent="0.25">
      <c r="C374" s="13"/>
      <c r="D374" s="13"/>
      <c r="E374" s="13"/>
      <c r="F374" s="13"/>
      <c r="G374" s="13"/>
      <c r="H374" s="13"/>
      <c r="I374" s="13"/>
      <c r="J374" s="13"/>
      <c r="K374" s="13"/>
    </row>
    <row r="375" spans="3:11" x14ac:dyDescent="0.25">
      <c r="C375" s="13"/>
      <c r="D375" s="13"/>
      <c r="E375" s="13"/>
      <c r="F375" s="13"/>
      <c r="G375" s="13"/>
      <c r="H375" s="13"/>
      <c r="I375" s="13"/>
      <c r="J375" s="13"/>
      <c r="K375" s="13"/>
    </row>
    <row r="376" spans="3:11" x14ac:dyDescent="0.25">
      <c r="C376" s="13"/>
      <c r="D376" s="13"/>
      <c r="E376" s="13"/>
      <c r="F376" s="13"/>
      <c r="G376" s="13"/>
      <c r="H376" s="13"/>
      <c r="I376" s="13"/>
      <c r="J376" s="13"/>
      <c r="K376" s="13"/>
    </row>
    <row r="377" spans="3:11" x14ac:dyDescent="0.25">
      <c r="C377" s="13"/>
      <c r="D377" s="13"/>
      <c r="E377" s="13"/>
      <c r="F377" s="13"/>
      <c r="G377" s="13"/>
      <c r="H377" s="13"/>
      <c r="I377" s="13"/>
      <c r="J377" s="13"/>
      <c r="K377" s="13"/>
    </row>
    <row r="378" spans="3:11" x14ac:dyDescent="0.25">
      <c r="C378" s="13"/>
      <c r="D378" s="13"/>
      <c r="E378" s="13"/>
      <c r="F378" s="13"/>
      <c r="G378" s="13"/>
      <c r="H378" s="13"/>
      <c r="I378" s="13"/>
      <c r="J378" s="13"/>
      <c r="K378" s="13"/>
    </row>
    <row r="379" spans="3:11" x14ac:dyDescent="0.25">
      <c r="C379" s="13"/>
      <c r="D379" s="13"/>
      <c r="E379" s="13"/>
      <c r="F379" s="13"/>
      <c r="G379" s="13"/>
      <c r="H379" s="13"/>
      <c r="I379" s="13"/>
      <c r="J379" s="13"/>
      <c r="K379" s="13"/>
    </row>
    <row r="380" spans="3:11" x14ac:dyDescent="0.25">
      <c r="C380" s="13"/>
      <c r="D380" s="13"/>
      <c r="E380" s="13"/>
      <c r="F380" s="13"/>
      <c r="G380" s="13"/>
      <c r="H380" s="13"/>
      <c r="I380" s="13"/>
      <c r="J380" s="13"/>
      <c r="K380" s="13"/>
    </row>
    <row r="381" spans="3:11" x14ac:dyDescent="0.25">
      <c r="C381" s="13"/>
      <c r="D381" s="13"/>
      <c r="E381" s="13"/>
      <c r="F381" s="13"/>
      <c r="G381" s="13"/>
      <c r="H381" s="13"/>
      <c r="I381" s="13"/>
      <c r="J381" s="13"/>
      <c r="K381" s="13"/>
    </row>
    <row r="382" spans="3:11" x14ac:dyDescent="0.25">
      <c r="C382" s="13"/>
      <c r="D382" s="13"/>
      <c r="E382" s="13"/>
      <c r="F382" s="13"/>
      <c r="G382" s="13"/>
      <c r="H382" s="13"/>
      <c r="I382" s="13"/>
      <c r="J382" s="13"/>
      <c r="K382" s="13"/>
    </row>
    <row r="383" spans="3:11" x14ac:dyDescent="0.25">
      <c r="C383" s="13"/>
      <c r="D383" s="13"/>
      <c r="E383" s="13"/>
      <c r="F383" s="13"/>
      <c r="G383" s="13"/>
      <c r="H383" s="13"/>
      <c r="I383" s="13"/>
      <c r="J383" s="13"/>
      <c r="K383" s="13"/>
    </row>
    <row r="384" spans="3:11" x14ac:dyDescent="0.25">
      <c r="C384" s="13"/>
      <c r="D384" s="13"/>
      <c r="E384" s="13"/>
      <c r="F384" s="13"/>
      <c r="G384" s="13"/>
      <c r="H384" s="13"/>
      <c r="I384" s="13"/>
      <c r="J384" s="13"/>
      <c r="K384" s="13"/>
    </row>
    <row r="385" spans="3:11" x14ac:dyDescent="0.25">
      <c r="C385" s="13"/>
      <c r="D385" s="13"/>
      <c r="E385" s="13"/>
      <c r="F385" s="13"/>
      <c r="G385" s="13"/>
      <c r="H385" s="13"/>
      <c r="I385" s="13"/>
      <c r="J385" s="13"/>
      <c r="K385" s="13"/>
    </row>
    <row r="386" spans="3:11" x14ac:dyDescent="0.25">
      <c r="C386" s="13"/>
      <c r="D386" s="13"/>
      <c r="E386" s="13"/>
      <c r="F386" s="13"/>
      <c r="G386" s="13"/>
      <c r="H386" s="13"/>
      <c r="I386" s="13"/>
      <c r="J386" s="13"/>
      <c r="K386" s="13"/>
    </row>
    <row r="387" spans="3:11" x14ac:dyDescent="0.25">
      <c r="C387" s="13"/>
      <c r="D387" s="13"/>
      <c r="E387" s="13"/>
      <c r="F387" s="13"/>
      <c r="G387" s="13"/>
      <c r="H387" s="13"/>
      <c r="I387" s="13"/>
      <c r="J387" s="13"/>
      <c r="K387" s="13"/>
    </row>
    <row r="388" spans="3:11" x14ac:dyDescent="0.25">
      <c r="C388" s="13"/>
      <c r="D388" s="13"/>
      <c r="E388" s="13"/>
      <c r="F388" s="13"/>
      <c r="G388" s="13"/>
      <c r="H388" s="13"/>
      <c r="I388" s="13"/>
      <c r="J388" s="13"/>
      <c r="K388" s="13"/>
    </row>
    <row r="389" spans="3:11" x14ac:dyDescent="0.25">
      <c r="C389" s="13"/>
      <c r="D389" s="13"/>
      <c r="E389" s="13"/>
      <c r="F389" s="13"/>
      <c r="G389" s="13"/>
      <c r="H389" s="13"/>
      <c r="I389" s="13"/>
      <c r="J389" s="13"/>
      <c r="K389" s="13"/>
    </row>
    <row r="390" spans="3:11" x14ac:dyDescent="0.25">
      <c r="C390" s="13"/>
      <c r="D390" s="13"/>
      <c r="E390" s="13"/>
      <c r="F390" s="13"/>
      <c r="G390" s="13"/>
      <c r="H390" s="13"/>
      <c r="I390" s="13"/>
      <c r="J390" s="13"/>
      <c r="K390" s="13"/>
    </row>
    <row r="391" spans="3:11" x14ac:dyDescent="0.25">
      <c r="C391" s="13"/>
      <c r="D391" s="13"/>
      <c r="E391" s="13"/>
      <c r="F391" s="13"/>
      <c r="G391" s="13"/>
      <c r="H391" s="13"/>
      <c r="I391" s="13"/>
      <c r="J391" s="13"/>
      <c r="K391" s="13"/>
    </row>
    <row r="392" spans="3:11" x14ac:dyDescent="0.25">
      <c r="C392" s="13"/>
      <c r="D392" s="13"/>
      <c r="E392" s="13"/>
      <c r="F392" s="13"/>
      <c r="G392" s="13"/>
      <c r="H392" s="13"/>
      <c r="I392" s="13"/>
      <c r="J392" s="13"/>
      <c r="K392" s="13"/>
    </row>
    <row r="393" spans="3:11" x14ac:dyDescent="0.25">
      <c r="C393" s="13"/>
      <c r="D393" s="13"/>
      <c r="E393" s="13"/>
      <c r="F393" s="13"/>
      <c r="G393" s="13"/>
      <c r="H393" s="13"/>
      <c r="I393" s="13"/>
      <c r="J393" s="13"/>
      <c r="K393" s="13"/>
    </row>
    <row r="394" spans="3:11" x14ac:dyDescent="0.25">
      <c r="C394" s="13"/>
      <c r="D394" s="13"/>
      <c r="E394" s="13"/>
      <c r="F394" s="13"/>
      <c r="G394" s="13"/>
      <c r="H394" s="13"/>
      <c r="I394" s="13"/>
      <c r="J394" s="13"/>
      <c r="K394" s="13"/>
    </row>
    <row r="395" spans="3:11" x14ac:dyDescent="0.25">
      <c r="C395" s="13"/>
      <c r="D395" s="13"/>
      <c r="E395" s="13"/>
      <c r="F395" s="13"/>
      <c r="G395" s="13"/>
      <c r="H395" s="13"/>
      <c r="I395" s="13"/>
      <c r="J395" s="13"/>
      <c r="K395" s="13"/>
    </row>
    <row r="396" spans="3:11" x14ac:dyDescent="0.25">
      <c r="C396" s="13"/>
      <c r="D396" s="13"/>
      <c r="E396" s="13"/>
      <c r="F396" s="13"/>
      <c r="G396" s="13"/>
      <c r="H396" s="13"/>
      <c r="I396" s="13"/>
      <c r="J396" s="13"/>
      <c r="K396" s="13"/>
    </row>
    <row r="397" spans="3:11" x14ac:dyDescent="0.25">
      <c r="C397" s="13"/>
      <c r="D397" s="13"/>
      <c r="E397" s="13"/>
      <c r="F397" s="13"/>
      <c r="G397" s="13"/>
      <c r="H397" s="13"/>
      <c r="I397" s="13"/>
      <c r="J397" s="13"/>
      <c r="K397" s="13"/>
    </row>
    <row r="398" spans="3:11" x14ac:dyDescent="0.25">
      <c r="C398" s="13"/>
      <c r="D398" s="13"/>
      <c r="E398" s="13"/>
      <c r="F398" s="13"/>
      <c r="G398" s="13"/>
      <c r="H398" s="13"/>
      <c r="I398" s="13"/>
      <c r="J398" s="13"/>
      <c r="K398" s="13"/>
    </row>
    <row r="399" spans="3:11" x14ac:dyDescent="0.25">
      <c r="C399" s="13"/>
      <c r="D399" s="13"/>
      <c r="E399" s="13"/>
      <c r="F399" s="13"/>
      <c r="G399" s="13"/>
      <c r="H399" s="13"/>
      <c r="I399" s="13"/>
      <c r="J399" s="13"/>
      <c r="K399" s="13"/>
    </row>
    <row r="400" spans="3:11" x14ac:dyDescent="0.25">
      <c r="C400" s="13"/>
      <c r="D400" s="13"/>
      <c r="E400" s="13"/>
      <c r="F400" s="13"/>
      <c r="G400" s="13"/>
      <c r="H400" s="13"/>
      <c r="I400" s="13"/>
      <c r="J400" s="13"/>
      <c r="K400" s="13"/>
    </row>
    <row r="401" spans="3:11" x14ac:dyDescent="0.25">
      <c r="C401" s="13"/>
      <c r="D401" s="13"/>
      <c r="E401" s="13"/>
      <c r="F401" s="13"/>
      <c r="G401" s="13"/>
      <c r="H401" s="13"/>
      <c r="I401" s="13"/>
      <c r="J401" s="13"/>
      <c r="K401" s="13"/>
    </row>
    <row r="402" spans="3:11" x14ac:dyDescent="0.25">
      <c r="C402" s="13"/>
      <c r="D402" s="13"/>
      <c r="E402" s="13"/>
      <c r="F402" s="13"/>
      <c r="G402" s="13"/>
      <c r="H402" s="13"/>
      <c r="I402" s="13"/>
      <c r="J402" s="13"/>
      <c r="K402" s="13"/>
    </row>
    <row r="403" spans="3:11" x14ac:dyDescent="0.25">
      <c r="C403" s="13"/>
      <c r="D403" s="13"/>
      <c r="E403" s="13"/>
      <c r="F403" s="13"/>
      <c r="G403" s="13"/>
      <c r="H403" s="13"/>
      <c r="I403" s="13"/>
      <c r="J403" s="13"/>
      <c r="K403" s="13"/>
    </row>
    <row r="404" spans="3:11" x14ac:dyDescent="0.25">
      <c r="C404" s="13"/>
      <c r="D404" s="13"/>
      <c r="E404" s="13"/>
      <c r="F404" s="13"/>
      <c r="G404" s="13"/>
      <c r="H404" s="13"/>
      <c r="I404" s="13"/>
      <c r="J404" s="13"/>
      <c r="K404" s="13"/>
    </row>
    <row r="405" spans="3:11" x14ac:dyDescent="0.25">
      <c r="C405" s="13"/>
      <c r="D405" s="13"/>
      <c r="E405" s="13"/>
      <c r="F405" s="13"/>
      <c r="G405" s="13"/>
      <c r="H405" s="13"/>
      <c r="I405" s="13"/>
      <c r="J405" s="13"/>
      <c r="K405" s="13"/>
    </row>
    <row r="406" spans="3:11" x14ac:dyDescent="0.25">
      <c r="C406" s="13"/>
      <c r="D406" s="13"/>
      <c r="E406" s="13"/>
      <c r="F406" s="13"/>
      <c r="G406" s="13"/>
      <c r="H406" s="13"/>
      <c r="I406" s="13"/>
      <c r="J406" s="13"/>
      <c r="K406" s="13"/>
    </row>
    <row r="407" spans="3:11" x14ac:dyDescent="0.25">
      <c r="C407" s="13"/>
      <c r="D407" s="13"/>
      <c r="E407" s="13"/>
      <c r="F407" s="13"/>
      <c r="G407" s="13"/>
      <c r="H407" s="13"/>
      <c r="I407" s="13"/>
      <c r="J407" s="13"/>
      <c r="K407" s="13"/>
    </row>
    <row r="408" spans="3:11" x14ac:dyDescent="0.25">
      <c r="C408" s="13"/>
      <c r="D408" s="13"/>
      <c r="E408" s="13"/>
      <c r="F408" s="13"/>
      <c r="G408" s="13"/>
      <c r="H408" s="13"/>
      <c r="I408" s="13"/>
      <c r="J408" s="13"/>
      <c r="K408" s="13"/>
    </row>
    <row r="409" spans="3:11" x14ac:dyDescent="0.25">
      <c r="C409" s="13"/>
      <c r="D409" s="13"/>
      <c r="E409" s="13"/>
      <c r="F409" s="13"/>
      <c r="G409" s="13"/>
      <c r="H409" s="13"/>
      <c r="I409" s="13"/>
      <c r="J409" s="13"/>
      <c r="K409" s="13"/>
    </row>
    <row r="410" spans="3:11" x14ac:dyDescent="0.25">
      <c r="C410" s="13"/>
      <c r="D410" s="13"/>
      <c r="E410" s="13"/>
      <c r="F410" s="13"/>
      <c r="G410" s="13"/>
      <c r="H410" s="13"/>
      <c r="I410" s="13"/>
      <c r="J410" s="13"/>
      <c r="K410" s="13"/>
    </row>
    <row r="411" spans="3:11" x14ac:dyDescent="0.25">
      <c r="C411" s="13"/>
      <c r="D411" s="13"/>
      <c r="E411" s="13"/>
      <c r="F411" s="13"/>
      <c r="G411" s="13"/>
      <c r="H411" s="13"/>
      <c r="I411" s="13"/>
      <c r="J411" s="13"/>
      <c r="K411" s="13"/>
    </row>
    <row r="412" spans="3:11" x14ac:dyDescent="0.25">
      <c r="C412" s="13"/>
      <c r="D412" s="13"/>
      <c r="E412" s="13"/>
      <c r="F412" s="13"/>
      <c r="G412" s="13"/>
      <c r="H412" s="13"/>
      <c r="I412" s="13"/>
      <c r="J412" s="13"/>
      <c r="K412" s="13"/>
    </row>
    <row r="413" spans="3:11" x14ac:dyDescent="0.25">
      <c r="C413" s="13"/>
      <c r="D413" s="13"/>
      <c r="E413" s="13"/>
      <c r="F413" s="13"/>
      <c r="G413" s="13"/>
      <c r="H413" s="13"/>
      <c r="I413" s="13"/>
      <c r="J413" s="13"/>
      <c r="K413" s="13"/>
    </row>
    <row r="414" spans="3:11" x14ac:dyDescent="0.25">
      <c r="C414" s="13"/>
      <c r="D414" s="13"/>
      <c r="E414" s="13"/>
      <c r="F414" s="13"/>
      <c r="G414" s="13"/>
      <c r="H414" s="13"/>
      <c r="I414" s="13"/>
      <c r="J414" s="13"/>
      <c r="K414" s="13"/>
    </row>
    <row r="415" spans="3:11" x14ac:dyDescent="0.25">
      <c r="C415" s="13"/>
      <c r="D415" s="13"/>
      <c r="E415" s="13"/>
      <c r="F415" s="13"/>
      <c r="G415" s="13"/>
      <c r="H415" s="13"/>
      <c r="I415" s="13"/>
      <c r="J415" s="13"/>
      <c r="K415" s="13"/>
    </row>
    <row r="416" spans="3:11" x14ac:dyDescent="0.25">
      <c r="C416" s="13"/>
      <c r="D416" s="13"/>
      <c r="E416" s="13"/>
      <c r="F416" s="13"/>
      <c r="G416" s="13"/>
      <c r="H416" s="13"/>
      <c r="I416" s="13"/>
      <c r="J416" s="13"/>
      <c r="K416" s="13"/>
    </row>
    <row r="417" spans="3:11" x14ac:dyDescent="0.25">
      <c r="C417" s="13"/>
      <c r="D417" s="13"/>
      <c r="E417" s="13"/>
      <c r="F417" s="13"/>
      <c r="G417" s="13"/>
      <c r="H417" s="13"/>
      <c r="I417" s="13"/>
      <c r="J417" s="13"/>
      <c r="K417" s="13"/>
    </row>
    <row r="418" spans="3:11" x14ac:dyDescent="0.25">
      <c r="C418" s="13"/>
      <c r="D418" s="13"/>
      <c r="E418" s="13"/>
      <c r="F418" s="13"/>
      <c r="G418" s="13"/>
      <c r="H418" s="13"/>
      <c r="I418" s="13"/>
      <c r="J418" s="13"/>
      <c r="K418" s="13"/>
    </row>
    <row r="419" spans="3:11" x14ac:dyDescent="0.25">
      <c r="C419" s="13"/>
      <c r="D419" s="13"/>
      <c r="E419" s="13"/>
      <c r="F419" s="13"/>
      <c r="G419" s="13"/>
      <c r="H419" s="13"/>
      <c r="I419" s="13"/>
      <c r="J419" s="13"/>
      <c r="K419" s="13"/>
    </row>
    <row r="420" spans="3:11" x14ac:dyDescent="0.25">
      <c r="C420" s="13"/>
      <c r="D420" s="13"/>
      <c r="E420" s="13"/>
      <c r="F420" s="13"/>
      <c r="G420" s="13"/>
      <c r="H420" s="13"/>
      <c r="I420" s="13"/>
      <c r="J420" s="13"/>
      <c r="K420" s="13"/>
    </row>
    <row r="421" spans="3:11" x14ac:dyDescent="0.25">
      <c r="C421" s="13"/>
      <c r="D421" s="13"/>
      <c r="E421" s="13"/>
      <c r="F421" s="13"/>
      <c r="G421" s="13"/>
      <c r="H421" s="13"/>
      <c r="I421" s="13"/>
      <c r="J421" s="13"/>
      <c r="K421" s="13"/>
    </row>
    <row r="422" spans="3:11" x14ac:dyDescent="0.25">
      <c r="C422" s="13"/>
      <c r="D422" s="13"/>
      <c r="E422" s="13"/>
      <c r="F422" s="13"/>
      <c r="G422" s="13"/>
      <c r="H422" s="13"/>
      <c r="I422" s="13"/>
      <c r="J422" s="13"/>
      <c r="K422" s="13"/>
    </row>
    <row r="423" spans="3:11" x14ac:dyDescent="0.25">
      <c r="C423" s="13"/>
      <c r="D423" s="13"/>
      <c r="E423" s="13"/>
      <c r="F423" s="13"/>
      <c r="G423" s="13"/>
      <c r="H423" s="13"/>
      <c r="I423" s="13"/>
      <c r="J423" s="13"/>
      <c r="K423" s="13"/>
    </row>
    <row r="424" spans="3:11" x14ac:dyDescent="0.25">
      <c r="C424" s="13"/>
      <c r="D424" s="13"/>
      <c r="E424" s="13"/>
      <c r="F424" s="13"/>
      <c r="G424" s="13"/>
      <c r="H424" s="13"/>
      <c r="I424" s="13"/>
      <c r="J424" s="13"/>
      <c r="K424" s="13"/>
    </row>
    <row r="425" spans="3:11" x14ac:dyDescent="0.25">
      <c r="C425" s="13"/>
      <c r="D425" s="13"/>
      <c r="E425" s="13"/>
      <c r="F425" s="13"/>
      <c r="G425" s="13"/>
      <c r="H425" s="13"/>
      <c r="I425" s="13"/>
      <c r="J425" s="13"/>
      <c r="K425" s="13"/>
    </row>
    <row r="426" spans="3:11" x14ac:dyDescent="0.25">
      <c r="C426"/>
      <c r="D426"/>
      <c r="E426"/>
      <c r="F426"/>
      <c r="G426"/>
      <c r="H426"/>
      <c r="I426"/>
      <c r="J426"/>
      <c r="K426"/>
    </row>
    <row r="427" spans="3:11" x14ac:dyDescent="0.25">
      <c r="C427"/>
      <c r="D427"/>
      <c r="E427"/>
      <c r="F427"/>
      <c r="G427"/>
      <c r="H427"/>
      <c r="I427"/>
      <c r="J427"/>
      <c r="K427"/>
    </row>
    <row r="428" spans="3:11" x14ac:dyDescent="0.25">
      <c r="C428"/>
      <c r="D428"/>
      <c r="E428"/>
      <c r="F428"/>
      <c r="G428"/>
      <c r="H428"/>
      <c r="I428"/>
      <c r="J428"/>
      <c r="K428"/>
    </row>
    <row r="429" spans="3:11" x14ac:dyDescent="0.25">
      <c r="C429"/>
      <c r="D429"/>
      <c r="E429"/>
      <c r="F429"/>
      <c r="G429"/>
      <c r="H429"/>
      <c r="I429"/>
      <c r="J429"/>
      <c r="K429"/>
    </row>
    <row r="430" spans="3:11" x14ac:dyDescent="0.25">
      <c r="C430"/>
      <c r="D430"/>
      <c r="E430"/>
      <c r="F430"/>
      <c r="G430"/>
      <c r="H430"/>
      <c r="I430"/>
      <c r="J430"/>
      <c r="K430"/>
    </row>
    <row r="431" spans="3:11" x14ac:dyDescent="0.25">
      <c r="C431"/>
      <c r="D431"/>
      <c r="E431"/>
      <c r="F431"/>
      <c r="G431"/>
      <c r="H431"/>
      <c r="I431"/>
      <c r="J431"/>
      <c r="K431"/>
    </row>
    <row r="432" spans="3:11" x14ac:dyDescent="0.25">
      <c r="C432"/>
      <c r="D432"/>
      <c r="E432"/>
      <c r="F432"/>
      <c r="G432"/>
      <c r="H432"/>
      <c r="I432"/>
      <c r="J432"/>
      <c r="K432"/>
    </row>
    <row r="433" spans="3:11" x14ac:dyDescent="0.25">
      <c r="C433"/>
      <c r="D433"/>
      <c r="E433"/>
      <c r="F433"/>
      <c r="G433"/>
      <c r="H433"/>
      <c r="I433"/>
      <c r="J433"/>
      <c r="K433"/>
    </row>
    <row r="434" spans="3:11" x14ac:dyDescent="0.25">
      <c r="C434"/>
      <c r="D434"/>
      <c r="E434"/>
      <c r="F434"/>
      <c r="G434"/>
      <c r="H434"/>
      <c r="I434"/>
      <c r="J434"/>
      <c r="K434"/>
    </row>
    <row r="435" spans="3:11" x14ac:dyDescent="0.25">
      <c r="C435"/>
      <c r="D435"/>
      <c r="E435"/>
      <c r="F435"/>
      <c r="G435"/>
      <c r="H435"/>
      <c r="I435"/>
      <c r="J435"/>
      <c r="K435"/>
    </row>
    <row r="436" spans="3:11" x14ac:dyDescent="0.25">
      <c r="C436"/>
      <c r="D436"/>
      <c r="E436"/>
      <c r="F436"/>
      <c r="G436"/>
      <c r="H436"/>
      <c r="I436"/>
      <c r="J436"/>
      <c r="K436"/>
    </row>
    <row r="437" spans="3:11" x14ac:dyDescent="0.25">
      <c r="C437"/>
      <c r="D437"/>
      <c r="E437"/>
      <c r="F437"/>
      <c r="G437"/>
      <c r="H437"/>
      <c r="I437"/>
      <c r="J437"/>
      <c r="K437"/>
    </row>
    <row r="438" spans="3:11" x14ac:dyDescent="0.25">
      <c r="C438"/>
      <c r="D438"/>
      <c r="E438"/>
      <c r="F438"/>
      <c r="G438"/>
      <c r="H438"/>
      <c r="I438"/>
      <c r="J438"/>
      <c r="K438"/>
    </row>
    <row r="439" spans="3:11" x14ac:dyDescent="0.25">
      <c r="C439"/>
      <c r="D439"/>
      <c r="E439"/>
      <c r="F439"/>
      <c r="G439"/>
      <c r="H439"/>
      <c r="I439"/>
      <c r="J439"/>
      <c r="K439"/>
    </row>
    <row r="440" spans="3:11" x14ac:dyDescent="0.25">
      <c r="C440"/>
      <c r="D440"/>
      <c r="E440"/>
      <c r="F440"/>
      <c r="G440"/>
      <c r="H440"/>
      <c r="I440"/>
      <c r="J440"/>
      <c r="K440"/>
    </row>
    <row r="441" spans="3:11" x14ac:dyDescent="0.25">
      <c r="C441"/>
      <c r="D441"/>
      <c r="E441"/>
      <c r="F441"/>
      <c r="G441"/>
      <c r="H441"/>
      <c r="I441"/>
      <c r="J441"/>
      <c r="K441"/>
    </row>
    <row r="442" spans="3:11" x14ac:dyDescent="0.25">
      <c r="C442"/>
      <c r="D442"/>
      <c r="E442"/>
      <c r="F442"/>
      <c r="G442"/>
      <c r="H442"/>
      <c r="I442"/>
      <c r="J442"/>
      <c r="K442"/>
    </row>
    <row r="443" spans="3:11" x14ac:dyDescent="0.25">
      <c r="C443"/>
      <c r="D443"/>
      <c r="E443"/>
      <c r="F443"/>
      <c r="G443"/>
      <c r="H443"/>
      <c r="I443"/>
      <c r="J443"/>
      <c r="K443"/>
    </row>
    <row r="444" spans="3:11" x14ac:dyDescent="0.25">
      <c r="C444"/>
      <c r="D444"/>
      <c r="E444"/>
      <c r="F444"/>
      <c r="G444"/>
      <c r="H444"/>
      <c r="I444"/>
      <c r="J444"/>
      <c r="K444"/>
    </row>
    <row r="445" spans="3:11" x14ac:dyDescent="0.25">
      <c r="C445"/>
      <c r="D445"/>
      <c r="E445"/>
      <c r="F445"/>
      <c r="G445"/>
      <c r="H445"/>
      <c r="I445"/>
      <c r="J445"/>
      <c r="K445"/>
    </row>
    <row r="446" spans="3:11" x14ac:dyDescent="0.25">
      <c r="C446"/>
      <c r="D446"/>
      <c r="E446"/>
      <c r="F446"/>
      <c r="G446"/>
      <c r="H446"/>
      <c r="I446"/>
      <c r="J446"/>
      <c r="K446"/>
    </row>
    <row r="447" spans="3:11" x14ac:dyDescent="0.25">
      <c r="C447"/>
      <c r="D447"/>
      <c r="E447"/>
      <c r="F447"/>
      <c r="G447"/>
      <c r="H447"/>
      <c r="I447"/>
      <c r="J447"/>
      <c r="K447"/>
    </row>
    <row r="448" spans="3:11" x14ac:dyDescent="0.25">
      <c r="C448"/>
      <c r="D448"/>
      <c r="E448"/>
      <c r="F448"/>
      <c r="G448"/>
      <c r="H448"/>
      <c r="I448"/>
      <c r="J448"/>
      <c r="K448"/>
    </row>
    <row r="449" spans="3:11" x14ac:dyDescent="0.25">
      <c r="C449"/>
      <c r="D449"/>
      <c r="E449"/>
      <c r="F449"/>
      <c r="G449"/>
      <c r="H449"/>
      <c r="I449"/>
      <c r="J449"/>
      <c r="K449"/>
    </row>
    <row r="450" spans="3:11" x14ac:dyDescent="0.25">
      <c r="C450"/>
      <c r="D450"/>
      <c r="E450"/>
      <c r="F450"/>
      <c r="G450"/>
      <c r="H450"/>
      <c r="I450"/>
      <c r="J450"/>
      <c r="K450"/>
    </row>
    <row r="451" spans="3:11" x14ac:dyDescent="0.25">
      <c r="C451"/>
      <c r="D451"/>
      <c r="E451"/>
      <c r="F451"/>
      <c r="G451"/>
      <c r="H451"/>
      <c r="I451"/>
      <c r="J451"/>
      <c r="K451"/>
    </row>
    <row r="452" spans="3:11" x14ac:dyDescent="0.25">
      <c r="C452"/>
      <c r="D452"/>
      <c r="E452"/>
      <c r="F452"/>
      <c r="G452"/>
      <c r="H452"/>
      <c r="I452"/>
      <c r="J452"/>
      <c r="K452"/>
    </row>
    <row r="453" spans="3:11" x14ac:dyDescent="0.25">
      <c r="C453"/>
      <c r="D453"/>
      <c r="E453"/>
      <c r="F453"/>
      <c r="G453"/>
      <c r="H453"/>
      <c r="I453"/>
      <c r="J453"/>
      <c r="K453"/>
    </row>
    <row r="454" spans="3:11" x14ac:dyDescent="0.25">
      <c r="C454"/>
      <c r="D454"/>
      <c r="E454"/>
      <c r="F454"/>
      <c r="G454"/>
      <c r="H454"/>
      <c r="I454"/>
      <c r="J454"/>
      <c r="K454"/>
    </row>
    <row r="455" spans="3:11" x14ac:dyDescent="0.25">
      <c r="C455"/>
      <c r="D455"/>
      <c r="E455"/>
      <c r="F455"/>
      <c r="G455"/>
      <c r="H455"/>
      <c r="I455"/>
      <c r="J455"/>
      <c r="K455"/>
    </row>
    <row r="456" spans="3:11" x14ac:dyDescent="0.25">
      <c r="C456"/>
      <c r="D456"/>
      <c r="E456"/>
      <c r="F456"/>
      <c r="G456"/>
      <c r="H456"/>
      <c r="I456"/>
      <c r="J456"/>
      <c r="K456"/>
    </row>
    <row r="457" spans="3:11" x14ac:dyDescent="0.25">
      <c r="C457"/>
      <c r="D457"/>
      <c r="E457"/>
      <c r="F457"/>
      <c r="G457"/>
      <c r="H457"/>
      <c r="I457"/>
      <c r="J457"/>
      <c r="K457"/>
    </row>
    <row r="458" spans="3:11" x14ac:dyDescent="0.25">
      <c r="C458"/>
      <c r="D458"/>
      <c r="E458"/>
      <c r="F458"/>
      <c r="G458"/>
      <c r="H458"/>
      <c r="I458"/>
      <c r="J458"/>
      <c r="K458"/>
    </row>
    <row r="459" spans="3:11" x14ac:dyDescent="0.25">
      <c r="C459"/>
      <c r="D459"/>
      <c r="E459"/>
      <c r="F459"/>
      <c r="G459"/>
      <c r="H459"/>
      <c r="I459"/>
      <c r="J459"/>
      <c r="K459"/>
    </row>
    <row r="460" spans="3:11" x14ac:dyDescent="0.25">
      <c r="C460"/>
      <c r="D460"/>
      <c r="E460"/>
      <c r="F460"/>
      <c r="G460"/>
      <c r="H460"/>
      <c r="I460"/>
      <c r="J460"/>
      <c r="K460"/>
    </row>
    <row r="461" spans="3:11" x14ac:dyDescent="0.25">
      <c r="C461"/>
      <c r="D461"/>
      <c r="E461"/>
      <c r="F461"/>
      <c r="G461"/>
      <c r="H461"/>
      <c r="I461"/>
      <c r="J461"/>
      <c r="K461"/>
    </row>
    <row r="463" spans="3:11" x14ac:dyDescent="0.25">
      <c r="C463"/>
      <c r="D463"/>
      <c r="E463"/>
      <c r="F463"/>
      <c r="G463"/>
      <c r="H463"/>
      <c r="I463"/>
      <c r="J463"/>
      <c r="K463"/>
    </row>
    <row r="464" spans="3:11" x14ac:dyDescent="0.25">
      <c r="C464"/>
      <c r="D464"/>
      <c r="E464"/>
      <c r="F464"/>
      <c r="G464"/>
      <c r="H464"/>
      <c r="I464"/>
      <c r="J464"/>
      <c r="K464"/>
    </row>
    <row r="465" spans="3:11" x14ac:dyDescent="0.25">
      <c r="C465"/>
      <c r="D465"/>
      <c r="E465"/>
      <c r="F465"/>
      <c r="G465"/>
      <c r="H465"/>
      <c r="I465"/>
      <c r="J465"/>
      <c r="K465"/>
    </row>
    <row r="466" spans="3:11" x14ac:dyDescent="0.25">
      <c r="C466"/>
      <c r="D466"/>
      <c r="E466"/>
      <c r="F466"/>
      <c r="G466"/>
      <c r="H466"/>
      <c r="I466"/>
      <c r="J466"/>
      <c r="K466"/>
    </row>
    <row r="467" spans="3:11" x14ac:dyDescent="0.25">
      <c r="C467"/>
      <c r="D467"/>
      <c r="E467"/>
      <c r="F467"/>
      <c r="G467"/>
      <c r="H467"/>
      <c r="I467"/>
      <c r="J467"/>
      <c r="K467"/>
    </row>
    <row r="468" spans="3:11" x14ac:dyDescent="0.25">
      <c r="C468"/>
      <c r="D468"/>
      <c r="E468"/>
      <c r="F468"/>
      <c r="G468"/>
      <c r="H468"/>
      <c r="I468"/>
      <c r="J468"/>
      <c r="K468"/>
    </row>
    <row r="469" spans="3:11" x14ac:dyDescent="0.25">
      <c r="C469"/>
      <c r="D469"/>
      <c r="E469"/>
      <c r="F469"/>
      <c r="G469"/>
      <c r="H469"/>
      <c r="I469"/>
      <c r="J469"/>
      <c r="K469"/>
    </row>
    <row r="470" spans="3:11" x14ac:dyDescent="0.25">
      <c r="C470"/>
      <c r="D470"/>
      <c r="E470"/>
      <c r="F470"/>
      <c r="G470"/>
      <c r="H470"/>
      <c r="I470"/>
      <c r="J470"/>
      <c r="K470"/>
    </row>
    <row r="471" spans="3:11" x14ac:dyDescent="0.25">
      <c r="C471"/>
      <c r="D471"/>
      <c r="E471"/>
      <c r="F471"/>
      <c r="G471"/>
      <c r="H471"/>
      <c r="I471"/>
      <c r="J471"/>
      <c r="K471"/>
    </row>
    <row r="472" spans="3:11" x14ac:dyDescent="0.25">
      <c r="C472"/>
      <c r="D472"/>
      <c r="E472"/>
      <c r="F472"/>
      <c r="G472"/>
      <c r="H472"/>
      <c r="I472"/>
      <c r="J472"/>
      <c r="K472"/>
    </row>
    <row r="473" spans="3:11" x14ac:dyDescent="0.25">
      <c r="C473"/>
      <c r="D473"/>
      <c r="E473"/>
      <c r="F473"/>
      <c r="G473"/>
      <c r="H473"/>
      <c r="I473"/>
      <c r="J473"/>
      <c r="K473"/>
    </row>
    <row r="474" spans="3:11" x14ac:dyDescent="0.25">
      <c r="C474"/>
      <c r="D474"/>
      <c r="E474"/>
      <c r="F474"/>
      <c r="G474"/>
      <c r="H474"/>
      <c r="I474"/>
      <c r="J474"/>
      <c r="K474"/>
    </row>
    <row r="475" spans="3:11" x14ac:dyDescent="0.25">
      <c r="C475"/>
      <c r="D475"/>
      <c r="E475"/>
      <c r="F475"/>
      <c r="G475"/>
      <c r="H475"/>
      <c r="I475"/>
      <c r="J475"/>
      <c r="K475"/>
    </row>
    <row r="476" spans="3:11" x14ac:dyDescent="0.25">
      <c r="C476"/>
      <c r="D476"/>
      <c r="E476"/>
      <c r="F476"/>
      <c r="G476"/>
      <c r="H476"/>
      <c r="I476"/>
      <c r="J476"/>
      <c r="K476"/>
    </row>
    <row r="477" spans="3:11" x14ac:dyDescent="0.25">
      <c r="C477"/>
      <c r="D477"/>
      <c r="E477"/>
      <c r="F477"/>
      <c r="G477"/>
      <c r="H477"/>
      <c r="I477"/>
      <c r="J477"/>
      <c r="K477"/>
    </row>
    <row r="478" spans="3:11" x14ac:dyDescent="0.25">
      <c r="C478"/>
      <c r="D478"/>
      <c r="E478"/>
      <c r="F478"/>
      <c r="G478"/>
      <c r="H478"/>
      <c r="I478"/>
      <c r="J478"/>
      <c r="K478"/>
    </row>
    <row r="479" spans="3:11" x14ac:dyDescent="0.25">
      <c r="C479"/>
      <c r="D479"/>
      <c r="E479"/>
      <c r="F479"/>
      <c r="G479"/>
      <c r="H479"/>
      <c r="I479"/>
      <c r="J479"/>
      <c r="K479"/>
    </row>
    <row r="480" spans="3:11" x14ac:dyDescent="0.25">
      <c r="C480"/>
      <c r="D480"/>
      <c r="E480"/>
      <c r="F480"/>
      <c r="G480"/>
      <c r="H480"/>
      <c r="I480"/>
      <c r="J480"/>
      <c r="K480"/>
    </row>
    <row r="481" spans="3:11" x14ac:dyDescent="0.25">
      <c r="C481"/>
      <c r="D481"/>
      <c r="E481"/>
      <c r="F481"/>
      <c r="G481"/>
      <c r="H481"/>
      <c r="I481"/>
      <c r="J481"/>
      <c r="K481"/>
    </row>
    <row r="482" spans="3:11" x14ac:dyDescent="0.25">
      <c r="C482"/>
      <c r="D482"/>
      <c r="E482"/>
      <c r="F482"/>
      <c r="G482"/>
      <c r="H482"/>
      <c r="I482"/>
      <c r="J482"/>
      <c r="K482"/>
    </row>
    <row r="483" spans="3:11" x14ac:dyDescent="0.25">
      <c r="C483"/>
      <c r="D483"/>
      <c r="E483"/>
      <c r="F483"/>
      <c r="G483"/>
      <c r="H483"/>
      <c r="I483"/>
      <c r="J483"/>
      <c r="K483"/>
    </row>
    <row r="484" spans="3:11" x14ac:dyDescent="0.25">
      <c r="C484"/>
      <c r="D484"/>
      <c r="E484"/>
      <c r="F484"/>
      <c r="G484"/>
      <c r="H484"/>
      <c r="I484"/>
      <c r="J484"/>
      <c r="K484"/>
    </row>
    <row r="485" spans="3:11" x14ac:dyDescent="0.25">
      <c r="C485"/>
      <c r="D485"/>
      <c r="E485"/>
      <c r="F485"/>
      <c r="G485"/>
      <c r="H485"/>
      <c r="I485"/>
      <c r="J485"/>
      <c r="K485"/>
    </row>
    <row r="486" spans="3:11" x14ac:dyDescent="0.25">
      <c r="C486"/>
      <c r="D486"/>
      <c r="E486"/>
      <c r="F486"/>
      <c r="G486"/>
      <c r="H486"/>
      <c r="I486"/>
      <c r="J486"/>
      <c r="K486"/>
    </row>
    <row r="487" spans="3:11" x14ac:dyDescent="0.25">
      <c r="C487"/>
      <c r="D487"/>
      <c r="E487"/>
      <c r="F487"/>
      <c r="G487"/>
      <c r="H487"/>
      <c r="I487"/>
      <c r="J487"/>
      <c r="K487"/>
    </row>
    <row r="488" spans="3:11" x14ac:dyDescent="0.25">
      <c r="C488"/>
      <c r="D488"/>
      <c r="E488"/>
      <c r="F488"/>
      <c r="G488"/>
      <c r="H488"/>
      <c r="I488"/>
      <c r="J488"/>
      <c r="K488"/>
    </row>
    <row r="489" spans="3:11" x14ac:dyDescent="0.25">
      <c r="C489"/>
      <c r="D489"/>
      <c r="E489"/>
      <c r="F489"/>
      <c r="G489"/>
      <c r="H489"/>
      <c r="I489"/>
      <c r="J489"/>
      <c r="K489"/>
    </row>
    <row r="490" spans="3:11" x14ac:dyDescent="0.25">
      <c r="C490"/>
      <c r="D490"/>
      <c r="E490"/>
      <c r="F490"/>
      <c r="G490"/>
      <c r="H490"/>
      <c r="I490"/>
      <c r="J490"/>
      <c r="K490"/>
    </row>
    <row r="491" spans="3:11" x14ac:dyDescent="0.25">
      <c r="C491"/>
      <c r="D491"/>
      <c r="E491"/>
      <c r="F491"/>
      <c r="G491"/>
      <c r="H491"/>
      <c r="I491"/>
      <c r="J491"/>
      <c r="K491"/>
    </row>
    <row r="492" spans="3:11" x14ac:dyDescent="0.25">
      <c r="C492"/>
      <c r="D492"/>
      <c r="E492"/>
      <c r="F492"/>
      <c r="G492"/>
      <c r="H492"/>
      <c r="I492"/>
      <c r="J492"/>
      <c r="K492"/>
    </row>
    <row r="493" spans="3:11" x14ac:dyDescent="0.25">
      <c r="C493"/>
      <c r="D493"/>
      <c r="E493"/>
      <c r="F493"/>
      <c r="G493"/>
      <c r="H493"/>
      <c r="I493"/>
      <c r="J493"/>
      <c r="K493"/>
    </row>
    <row r="494" spans="3:11" x14ac:dyDescent="0.25">
      <c r="C494"/>
      <c r="D494"/>
      <c r="E494"/>
      <c r="F494"/>
      <c r="G494"/>
      <c r="H494"/>
      <c r="I494"/>
      <c r="J494"/>
      <c r="K494"/>
    </row>
    <row r="495" spans="3:11" x14ac:dyDescent="0.25">
      <c r="C495"/>
      <c r="D495"/>
      <c r="E495"/>
      <c r="F495"/>
      <c r="G495"/>
      <c r="H495"/>
      <c r="I495"/>
      <c r="J495"/>
      <c r="K495"/>
    </row>
    <row r="496" spans="3:11" x14ac:dyDescent="0.25">
      <c r="C496"/>
      <c r="D496"/>
      <c r="E496"/>
      <c r="F496"/>
      <c r="G496"/>
      <c r="H496"/>
      <c r="I496"/>
      <c r="J496"/>
      <c r="K496"/>
    </row>
    <row r="497" spans="3:11" x14ac:dyDescent="0.25">
      <c r="C497"/>
      <c r="D497"/>
      <c r="E497"/>
      <c r="F497"/>
      <c r="G497"/>
      <c r="H497"/>
      <c r="I497"/>
      <c r="J497"/>
      <c r="K497"/>
    </row>
    <row r="498" spans="3:11" x14ac:dyDescent="0.25">
      <c r="C498"/>
      <c r="D498"/>
      <c r="E498"/>
      <c r="F498"/>
      <c r="G498"/>
      <c r="H498"/>
      <c r="I498"/>
      <c r="J498"/>
      <c r="K498"/>
    </row>
    <row r="499" spans="3:11" x14ac:dyDescent="0.25">
      <c r="C499"/>
      <c r="D499"/>
      <c r="E499"/>
      <c r="F499"/>
      <c r="G499"/>
      <c r="H499"/>
      <c r="I499"/>
      <c r="J499"/>
      <c r="K499"/>
    </row>
    <row r="500" spans="3:11" x14ac:dyDescent="0.25">
      <c r="C500"/>
      <c r="D500"/>
      <c r="E500"/>
      <c r="F500"/>
      <c r="G500"/>
      <c r="H500"/>
      <c r="I500"/>
      <c r="J500"/>
      <c r="K500"/>
    </row>
    <row r="501" spans="3:11" x14ac:dyDescent="0.25">
      <c r="C501"/>
      <c r="D501"/>
      <c r="E501"/>
      <c r="F501"/>
      <c r="G501"/>
      <c r="H501"/>
      <c r="I501"/>
      <c r="J501"/>
      <c r="K501"/>
    </row>
    <row r="502" spans="3:11" x14ac:dyDescent="0.25">
      <c r="C502"/>
      <c r="D502"/>
      <c r="E502"/>
      <c r="F502"/>
      <c r="G502"/>
      <c r="H502"/>
      <c r="I502"/>
      <c r="J502"/>
      <c r="K502"/>
    </row>
    <row r="503" spans="3:11" x14ac:dyDescent="0.25">
      <c r="C503"/>
      <c r="D503"/>
      <c r="E503"/>
      <c r="F503"/>
      <c r="G503"/>
      <c r="H503"/>
      <c r="I503"/>
      <c r="J503"/>
      <c r="K503"/>
    </row>
    <row r="504" spans="3:11" x14ac:dyDescent="0.25">
      <c r="C504"/>
      <c r="D504"/>
      <c r="E504"/>
      <c r="F504"/>
      <c r="G504"/>
      <c r="H504"/>
      <c r="I504"/>
      <c r="J504"/>
      <c r="K504"/>
    </row>
    <row r="505" spans="3:11" x14ac:dyDescent="0.25">
      <c r="C505"/>
      <c r="D505"/>
      <c r="E505"/>
      <c r="F505"/>
      <c r="G505"/>
      <c r="H505"/>
      <c r="I505"/>
      <c r="J505"/>
      <c r="K505"/>
    </row>
    <row r="506" spans="3:11" x14ac:dyDescent="0.25">
      <c r="C506"/>
      <c r="D506"/>
      <c r="E506"/>
      <c r="F506"/>
      <c r="G506"/>
      <c r="H506"/>
      <c r="I506"/>
      <c r="J506"/>
      <c r="K506"/>
    </row>
    <row r="507" spans="3:11" x14ac:dyDescent="0.25">
      <c r="C507"/>
      <c r="D507"/>
      <c r="E507"/>
      <c r="F507"/>
      <c r="G507"/>
      <c r="H507"/>
      <c r="I507"/>
      <c r="J507"/>
      <c r="K507"/>
    </row>
    <row r="508" spans="3:11" x14ac:dyDescent="0.25">
      <c r="C508"/>
      <c r="D508"/>
      <c r="E508"/>
      <c r="F508"/>
      <c r="G508"/>
      <c r="H508"/>
      <c r="I508"/>
      <c r="J508"/>
      <c r="K508"/>
    </row>
    <row r="509" spans="3:11" x14ac:dyDescent="0.25">
      <c r="C509"/>
      <c r="D509"/>
      <c r="E509"/>
      <c r="F509"/>
      <c r="G509"/>
      <c r="H509"/>
      <c r="I509"/>
      <c r="J509"/>
      <c r="K509"/>
    </row>
    <row r="510" spans="3:11" x14ac:dyDescent="0.25">
      <c r="C510"/>
      <c r="D510"/>
      <c r="E510"/>
      <c r="F510"/>
      <c r="G510"/>
      <c r="H510"/>
      <c r="I510"/>
      <c r="J510"/>
      <c r="K510"/>
    </row>
    <row r="511" spans="3:11" x14ac:dyDescent="0.25">
      <c r="C511"/>
      <c r="D511"/>
      <c r="E511"/>
      <c r="F511"/>
      <c r="G511"/>
      <c r="H511"/>
      <c r="I511"/>
      <c r="J511"/>
      <c r="K511"/>
    </row>
    <row r="512" spans="3:11" x14ac:dyDescent="0.25">
      <c r="C512"/>
      <c r="D512"/>
      <c r="E512"/>
      <c r="F512"/>
      <c r="G512"/>
      <c r="H512"/>
      <c r="I512"/>
      <c r="J512"/>
      <c r="K512"/>
    </row>
    <row r="513" spans="3:11" x14ac:dyDescent="0.25">
      <c r="C513"/>
      <c r="D513"/>
      <c r="E513"/>
      <c r="F513"/>
      <c r="G513"/>
      <c r="H513"/>
      <c r="I513"/>
      <c r="J513"/>
      <c r="K513"/>
    </row>
    <row r="514" spans="3:11" x14ac:dyDescent="0.25">
      <c r="C514"/>
      <c r="D514"/>
      <c r="E514"/>
      <c r="F514"/>
      <c r="G514"/>
      <c r="H514"/>
      <c r="I514"/>
      <c r="J514"/>
      <c r="K514"/>
    </row>
    <row r="515" spans="3:11" x14ac:dyDescent="0.25">
      <c r="C515"/>
      <c r="D515"/>
      <c r="E515"/>
      <c r="F515"/>
      <c r="G515"/>
      <c r="H515"/>
      <c r="I515"/>
      <c r="J515"/>
      <c r="K515"/>
    </row>
    <row r="516" spans="3:11" x14ac:dyDescent="0.25">
      <c r="C516"/>
      <c r="D516"/>
      <c r="E516"/>
      <c r="F516"/>
      <c r="G516"/>
      <c r="H516"/>
      <c r="I516"/>
      <c r="J516"/>
      <c r="K516"/>
    </row>
    <row r="517" spans="3:11" x14ac:dyDescent="0.25">
      <c r="C517"/>
      <c r="D517"/>
      <c r="E517"/>
      <c r="F517"/>
      <c r="G517"/>
      <c r="H517"/>
      <c r="I517"/>
      <c r="J517"/>
      <c r="K517"/>
    </row>
    <row r="518" spans="3:11" x14ac:dyDescent="0.25">
      <c r="C518"/>
      <c r="D518"/>
      <c r="E518"/>
      <c r="F518"/>
      <c r="G518"/>
      <c r="H518"/>
      <c r="I518"/>
      <c r="J518"/>
      <c r="K518"/>
    </row>
    <row r="519" spans="3:11" x14ac:dyDescent="0.25">
      <c r="C519"/>
      <c r="D519"/>
      <c r="E519"/>
      <c r="F519"/>
      <c r="G519"/>
      <c r="H519"/>
      <c r="I519"/>
      <c r="J519"/>
      <c r="K519"/>
    </row>
    <row r="520" spans="3:11" x14ac:dyDescent="0.25">
      <c r="C520"/>
      <c r="D520"/>
      <c r="E520"/>
      <c r="F520"/>
      <c r="G520"/>
      <c r="H520"/>
      <c r="I520"/>
      <c r="J520"/>
      <c r="K520"/>
    </row>
    <row r="521" spans="3:11" x14ac:dyDescent="0.25">
      <c r="C521"/>
      <c r="D521"/>
      <c r="E521"/>
      <c r="F521"/>
      <c r="G521"/>
      <c r="H521"/>
      <c r="I521"/>
      <c r="J521"/>
      <c r="K521"/>
    </row>
    <row r="522" spans="3:11" x14ac:dyDescent="0.25">
      <c r="C522"/>
      <c r="D522"/>
      <c r="E522"/>
      <c r="F522"/>
      <c r="G522"/>
      <c r="H522"/>
      <c r="I522"/>
      <c r="J522"/>
      <c r="K522"/>
    </row>
    <row r="523" spans="3:11" x14ac:dyDescent="0.25">
      <c r="C523"/>
      <c r="D523"/>
      <c r="E523"/>
      <c r="F523"/>
      <c r="G523"/>
      <c r="H523"/>
      <c r="I523"/>
      <c r="J523"/>
      <c r="K523"/>
    </row>
    <row r="524" spans="3:11" x14ac:dyDescent="0.25">
      <c r="C524"/>
      <c r="D524"/>
      <c r="E524"/>
      <c r="F524"/>
      <c r="G524"/>
      <c r="H524"/>
      <c r="I524"/>
      <c r="J524"/>
      <c r="K524"/>
    </row>
    <row r="525" spans="3:11" x14ac:dyDescent="0.25">
      <c r="C525"/>
      <c r="D525"/>
      <c r="E525"/>
      <c r="F525"/>
      <c r="G525"/>
      <c r="H525"/>
      <c r="I525"/>
      <c r="J525"/>
      <c r="K525"/>
    </row>
    <row r="526" spans="3:11" x14ac:dyDescent="0.25">
      <c r="C526"/>
      <c r="D526"/>
      <c r="E526"/>
      <c r="F526"/>
      <c r="G526"/>
      <c r="H526"/>
      <c r="I526"/>
      <c r="J526"/>
      <c r="K526"/>
    </row>
    <row r="527" spans="3:11" x14ac:dyDescent="0.25">
      <c r="C527"/>
      <c r="D527"/>
      <c r="E527"/>
      <c r="F527"/>
      <c r="G527"/>
      <c r="H527"/>
      <c r="I527"/>
      <c r="J527"/>
      <c r="K527"/>
    </row>
    <row r="528" spans="3:11" x14ac:dyDescent="0.25">
      <c r="C528"/>
      <c r="D528"/>
      <c r="E528"/>
      <c r="F528"/>
      <c r="G528"/>
      <c r="H528"/>
      <c r="I528"/>
      <c r="J528"/>
      <c r="K528"/>
    </row>
    <row r="529" spans="3:11" x14ac:dyDescent="0.25">
      <c r="C529"/>
      <c r="D529"/>
      <c r="E529"/>
      <c r="F529"/>
      <c r="G529"/>
      <c r="H529"/>
      <c r="I529"/>
      <c r="J529"/>
      <c r="K529"/>
    </row>
    <row r="530" spans="3:11" x14ac:dyDescent="0.25">
      <c r="C530"/>
      <c r="D530"/>
      <c r="E530"/>
      <c r="F530"/>
      <c r="G530"/>
      <c r="H530"/>
      <c r="I530"/>
      <c r="J530"/>
      <c r="K530"/>
    </row>
    <row r="531" spans="3:11" x14ac:dyDescent="0.25">
      <c r="C531"/>
      <c r="D531"/>
      <c r="E531"/>
      <c r="F531"/>
      <c r="G531"/>
      <c r="H531"/>
      <c r="I531"/>
      <c r="J531"/>
      <c r="K531"/>
    </row>
    <row r="532" spans="3:11" x14ac:dyDescent="0.25">
      <c r="C532"/>
      <c r="D532"/>
      <c r="E532"/>
      <c r="F532"/>
      <c r="G532"/>
      <c r="H532"/>
      <c r="I532"/>
      <c r="J532"/>
      <c r="K532"/>
    </row>
    <row r="533" spans="3:11" x14ac:dyDescent="0.25">
      <c r="C533"/>
      <c r="D533"/>
      <c r="E533"/>
      <c r="F533"/>
      <c r="G533"/>
      <c r="H533"/>
      <c r="I533"/>
      <c r="J533"/>
      <c r="K533"/>
    </row>
    <row r="534" spans="3:11" x14ac:dyDescent="0.25">
      <c r="C534"/>
      <c r="D534"/>
      <c r="E534"/>
      <c r="F534"/>
      <c r="G534"/>
      <c r="H534"/>
      <c r="I534"/>
      <c r="J534"/>
      <c r="K534"/>
    </row>
    <row r="535" spans="3:11" x14ac:dyDescent="0.25">
      <c r="C535"/>
      <c r="D535"/>
      <c r="E535"/>
      <c r="F535"/>
      <c r="G535"/>
      <c r="H535"/>
      <c r="I535"/>
      <c r="J535"/>
      <c r="K535"/>
    </row>
    <row r="536" spans="3:11" x14ac:dyDescent="0.25">
      <c r="C536"/>
      <c r="D536"/>
      <c r="E536"/>
      <c r="F536"/>
      <c r="G536"/>
      <c r="H536"/>
      <c r="I536"/>
      <c r="J536"/>
      <c r="K536"/>
    </row>
    <row r="537" spans="3:11" x14ac:dyDescent="0.25">
      <c r="C537"/>
      <c r="D537"/>
      <c r="E537"/>
      <c r="F537"/>
      <c r="G537"/>
      <c r="H537"/>
      <c r="I537"/>
      <c r="J537"/>
      <c r="K537"/>
    </row>
    <row r="538" spans="3:11" x14ac:dyDescent="0.25">
      <c r="C538"/>
      <c r="D538"/>
      <c r="E538"/>
      <c r="F538"/>
      <c r="G538"/>
      <c r="H538"/>
      <c r="I538"/>
      <c r="J538"/>
      <c r="K538"/>
    </row>
    <row r="539" spans="3:11" x14ac:dyDescent="0.25">
      <c r="C539"/>
      <c r="D539"/>
      <c r="E539"/>
      <c r="F539"/>
      <c r="G539"/>
      <c r="H539"/>
      <c r="I539"/>
      <c r="J539"/>
      <c r="K539"/>
    </row>
    <row r="540" spans="3:11" x14ac:dyDescent="0.25">
      <c r="C540"/>
      <c r="D540"/>
      <c r="E540"/>
      <c r="F540"/>
      <c r="G540"/>
      <c r="H540"/>
      <c r="I540"/>
      <c r="J540"/>
      <c r="K540"/>
    </row>
    <row r="541" spans="3:11" x14ac:dyDescent="0.25">
      <c r="C541"/>
      <c r="D541"/>
      <c r="E541"/>
      <c r="F541"/>
      <c r="G541"/>
      <c r="H541"/>
      <c r="I541"/>
      <c r="J541"/>
      <c r="K541"/>
    </row>
    <row r="542" spans="3:11" x14ac:dyDescent="0.25">
      <c r="C542"/>
      <c r="D542"/>
      <c r="E542"/>
      <c r="F542"/>
      <c r="G542"/>
      <c r="H542"/>
      <c r="I542"/>
      <c r="J542"/>
      <c r="K542"/>
    </row>
    <row r="543" spans="3:11" x14ac:dyDescent="0.25">
      <c r="C543"/>
      <c r="D543"/>
      <c r="E543"/>
      <c r="F543"/>
      <c r="G543"/>
      <c r="H543"/>
      <c r="I543"/>
      <c r="J543"/>
      <c r="K543"/>
    </row>
    <row r="544" spans="3:11" x14ac:dyDescent="0.25">
      <c r="C544"/>
      <c r="D544"/>
      <c r="E544"/>
      <c r="F544"/>
      <c r="G544"/>
      <c r="H544"/>
      <c r="I544"/>
      <c r="J544"/>
      <c r="K544"/>
    </row>
    <row r="545" spans="3:11" x14ac:dyDescent="0.25">
      <c r="C545"/>
      <c r="D545"/>
      <c r="E545"/>
      <c r="F545"/>
      <c r="G545"/>
      <c r="H545"/>
      <c r="I545"/>
      <c r="J545"/>
      <c r="K545"/>
    </row>
    <row r="546" spans="3:11" x14ac:dyDescent="0.25">
      <c r="C546"/>
      <c r="D546"/>
      <c r="E546"/>
      <c r="F546"/>
      <c r="G546"/>
      <c r="H546"/>
      <c r="I546"/>
      <c r="J546"/>
      <c r="K546"/>
    </row>
    <row r="547" spans="3:11" x14ac:dyDescent="0.25">
      <c r="C547"/>
      <c r="D547"/>
      <c r="E547"/>
      <c r="F547"/>
      <c r="G547"/>
      <c r="H547"/>
      <c r="I547"/>
      <c r="J547"/>
      <c r="K547"/>
    </row>
    <row r="548" spans="3:11" x14ac:dyDescent="0.25">
      <c r="C548"/>
      <c r="D548"/>
      <c r="E548"/>
      <c r="F548"/>
      <c r="G548"/>
      <c r="H548"/>
      <c r="I548"/>
      <c r="J548"/>
      <c r="K548"/>
    </row>
    <row r="549" spans="3:11" x14ac:dyDescent="0.25">
      <c r="C549"/>
      <c r="D549"/>
      <c r="E549"/>
      <c r="F549"/>
      <c r="G549"/>
      <c r="H549"/>
      <c r="I549"/>
      <c r="J549"/>
      <c r="K549"/>
    </row>
    <row r="550" spans="3:11" x14ac:dyDescent="0.25">
      <c r="C550"/>
      <c r="D550"/>
      <c r="E550"/>
      <c r="F550"/>
      <c r="G550"/>
      <c r="H550"/>
      <c r="I550"/>
      <c r="J550"/>
      <c r="K550"/>
    </row>
    <row r="551" spans="3:11" x14ac:dyDescent="0.25">
      <c r="C551"/>
      <c r="D551"/>
      <c r="E551"/>
      <c r="F551"/>
      <c r="G551"/>
      <c r="H551"/>
      <c r="I551"/>
      <c r="J551"/>
      <c r="K551"/>
    </row>
    <row r="552" spans="3:11" x14ac:dyDescent="0.25">
      <c r="C552"/>
      <c r="D552"/>
      <c r="E552"/>
      <c r="F552"/>
      <c r="G552"/>
      <c r="H552"/>
      <c r="I552"/>
      <c r="J552"/>
      <c r="K552"/>
    </row>
    <row r="553" spans="3:11" x14ac:dyDescent="0.25">
      <c r="C553"/>
      <c r="D553"/>
      <c r="E553"/>
      <c r="F553"/>
      <c r="G553"/>
      <c r="H553"/>
      <c r="I553"/>
      <c r="J553"/>
      <c r="K553"/>
    </row>
    <row r="554" spans="3:11" x14ac:dyDescent="0.25">
      <c r="C554"/>
      <c r="D554"/>
      <c r="E554"/>
      <c r="F554"/>
      <c r="G554"/>
      <c r="H554"/>
      <c r="I554"/>
      <c r="J554"/>
      <c r="K554"/>
    </row>
    <row r="555" spans="3:11" x14ac:dyDescent="0.25">
      <c r="C555"/>
      <c r="D555"/>
      <c r="E555"/>
      <c r="F555"/>
      <c r="G555"/>
      <c r="H555"/>
      <c r="I555"/>
      <c r="J555"/>
      <c r="K555"/>
    </row>
    <row r="556" spans="3:11" x14ac:dyDescent="0.25">
      <c r="C556"/>
      <c r="D556"/>
      <c r="E556"/>
      <c r="F556"/>
      <c r="G556"/>
      <c r="H556"/>
      <c r="I556"/>
      <c r="J556"/>
      <c r="K556"/>
    </row>
    <row r="557" spans="3:11" x14ac:dyDescent="0.25">
      <c r="C557"/>
      <c r="D557"/>
      <c r="E557"/>
      <c r="F557"/>
      <c r="G557"/>
      <c r="H557"/>
      <c r="I557"/>
      <c r="J557"/>
      <c r="K557"/>
    </row>
    <row r="558" spans="3:11" x14ac:dyDescent="0.25">
      <c r="C558"/>
      <c r="D558"/>
      <c r="E558"/>
      <c r="F558"/>
      <c r="G558"/>
      <c r="H558"/>
      <c r="I558"/>
      <c r="J558"/>
      <c r="K558"/>
    </row>
    <row r="559" spans="3:11" x14ac:dyDescent="0.25">
      <c r="C559"/>
      <c r="D559"/>
      <c r="E559"/>
      <c r="F559"/>
      <c r="G559"/>
      <c r="H559"/>
      <c r="I559"/>
      <c r="J559"/>
      <c r="K559"/>
    </row>
    <row r="560" spans="3:11" x14ac:dyDescent="0.25">
      <c r="C560"/>
      <c r="D560"/>
      <c r="E560"/>
      <c r="F560"/>
      <c r="G560"/>
      <c r="H560"/>
      <c r="I560"/>
      <c r="J560"/>
      <c r="K560"/>
    </row>
    <row r="561" spans="3:11" x14ac:dyDescent="0.25">
      <c r="C561"/>
      <c r="D561"/>
      <c r="E561"/>
      <c r="F561"/>
      <c r="G561"/>
      <c r="H561"/>
      <c r="I561"/>
      <c r="J561"/>
      <c r="K561"/>
    </row>
    <row r="562" spans="3:11" x14ac:dyDescent="0.25">
      <c r="C562"/>
      <c r="D562"/>
      <c r="E562"/>
      <c r="F562"/>
      <c r="G562"/>
      <c r="H562"/>
      <c r="I562"/>
      <c r="J562"/>
      <c r="K562"/>
    </row>
    <row r="563" spans="3:11" x14ac:dyDescent="0.25">
      <c r="C563"/>
      <c r="D563"/>
      <c r="E563"/>
      <c r="F563"/>
      <c r="G563"/>
      <c r="H563"/>
      <c r="I563"/>
      <c r="J563"/>
      <c r="K563"/>
    </row>
    <row r="564" spans="3:11" x14ac:dyDescent="0.25">
      <c r="C564"/>
      <c r="D564"/>
      <c r="E564"/>
      <c r="F564"/>
      <c r="G564"/>
      <c r="H564"/>
      <c r="I564"/>
      <c r="J564"/>
      <c r="K564"/>
    </row>
    <row r="565" spans="3:11" x14ac:dyDescent="0.25">
      <c r="C565"/>
      <c r="D565"/>
      <c r="E565"/>
      <c r="F565"/>
      <c r="G565"/>
      <c r="H565"/>
      <c r="I565"/>
      <c r="J565"/>
      <c r="K565"/>
    </row>
    <row r="566" spans="3:11" x14ac:dyDescent="0.25">
      <c r="C566"/>
      <c r="D566"/>
      <c r="E566"/>
      <c r="F566"/>
      <c r="G566"/>
      <c r="H566"/>
      <c r="I566"/>
      <c r="J566"/>
      <c r="K566"/>
    </row>
    <row r="567" spans="3:11" x14ac:dyDescent="0.25">
      <c r="C567"/>
      <c r="D567"/>
      <c r="E567"/>
      <c r="F567"/>
      <c r="G567"/>
      <c r="H567"/>
      <c r="I567"/>
      <c r="J567"/>
      <c r="K567"/>
    </row>
    <row r="568" spans="3:11" x14ac:dyDescent="0.25">
      <c r="C568"/>
      <c r="D568"/>
      <c r="E568"/>
      <c r="F568"/>
      <c r="G568"/>
      <c r="H568"/>
      <c r="I568"/>
      <c r="J568"/>
      <c r="K568"/>
    </row>
    <row r="569" spans="3:11" x14ac:dyDescent="0.25">
      <c r="C569"/>
      <c r="D569"/>
      <c r="E569"/>
      <c r="F569"/>
      <c r="G569"/>
      <c r="H569"/>
      <c r="I569"/>
      <c r="J569"/>
      <c r="K569"/>
    </row>
    <row r="570" spans="3:11" x14ac:dyDescent="0.25">
      <c r="C570"/>
      <c r="D570"/>
      <c r="E570"/>
      <c r="F570"/>
      <c r="G570"/>
      <c r="H570"/>
      <c r="I570"/>
      <c r="J570"/>
      <c r="K570"/>
    </row>
    <row r="571" spans="3:11" x14ac:dyDescent="0.25">
      <c r="C571"/>
      <c r="D571"/>
      <c r="E571"/>
      <c r="F571"/>
      <c r="G571"/>
      <c r="H571"/>
      <c r="I571"/>
      <c r="J571"/>
      <c r="K571"/>
    </row>
    <row r="572" spans="3:11" x14ac:dyDescent="0.25">
      <c r="C572"/>
      <c r="D572"/>
      <c r="E572"/>
      <c r="F572"/>
      <c r="G572"/>
      <c r="H572"/>
      <c r="I572"/>
      <c r="J572"/>
      <c r="K572"/>
    </row>
    <row r="573" spans="3:11" x14ac:dyDescent="0.25">
      <c r="C573"/>
      <c r="D573"/>
      <c r="E573"/>
      <c r="F573"/>
      <c r="G573"/>
      <c r="H573"/>
      <c r="I573"/>
      <c r="J573"/>
      <c r="K573"/>
    </row>
    <row r="574" spans="3:11" x14ac:dyDescent="0.25">
      <c r="C574"/>
      <c r="D574"/>
      <c r="E574"/>
      <c r="F574"/>
      <c r="G574"/>
      <c r="H574"/>
      <c r="I574"/>
      <c r="J574"/>
      <c r="K574"/>
    </row>
    <row r="575" spans="3:11" x14ac:dyDescent="0.25">
      <c r="C575"/>
      <c r="D575"/>
      <c r="E575"/>
      <c r="F575"/>
      <c r="G575"/>
      <c r="H575"/>
      <c r="I575"/>
      <c r="J575"/>
      <c r="K575"/>
    </row>
    <row r="576" spans="3:11" x14ac:dyDescent="0.25">
      <c r="C576"/>
      <c r="D576"/>
      <c r="E576"/>
      <c r="F576"/>
      <c r="G576"/>
      <c r="H576"/>
      <c r="I576"/>
      <c r="J576"/>
      <c r="K576"/>
    </row>
    <row r="577" spans="3:11" x14ac:dyDescent="0.25">
      <c r="C577"/>
      <c r="D577"/>
      <c r="E577"/>
      <c r="F577"/>
      <c r="G577"/>
      <c r="H577"/>
      <c r="I577"/>
      <c r="J577"/>
      <c r="K577"/>
    </row>
    <row r="578" spans="3:11" x14ac:dyDescent="0.25">
      <c r="C578"/>
      <c r="D578"/>
      <c r="E578"/>
      <c r="F578"/>
      <c r="G578"/>
      <c r="H578"/>
      <c r="I578"/>
      <c r="J578"/>
      <c r="K578"/>
    </row>
    <row r="579" spans="3:11" x14ac:dyDescent="0.25">
      <c r="C579"/>
      <c r="D579"/>
      <c r="E579"/>
      <c r="F579"/>
      <c r="G579"/>
      <c r="H579"/>
      <c r="I579"/>
      <c r="J579"/>
      <c r="K579"/>
    </row>
    <row r="580" spans="3:11" x14ac:dyDescent="0.25">
      <c r="C580"/>
      <c r="D580"/>
      <c r="E580"/>
      <c r="F580"/>
      <c r="G580"/>
      <c r="H580"/>
      <c r="I580"/>
      <c r="J580"/>
      <c r="K580"/>
    </row>
    <row r="581" spans="3:11" x14ac:dyDescent="0.25">
      <c r="C581"/>
      <c r="D581"/>
      <c r="E581"/>
      <c r="F581"/>
      <c r="G581"/>
      <c r="H581"/>
      <c r="I581"/>
      <c r="J581"/>
      <c r="K581"/>
    </row>
    <row r="582" spans="3:11" x14ac:dyDescent="0.25">
      <c r="C582"/>
      <c r="D582"/>
      <c r="E582"/>
      <c r="F582"/>
      <c r="G582"/>
      <c r="H582"/>
      <c r="I582"/>
      <c r="J582"/>
      <c r="K582"/>
    </row>
    <row r="583" spans="3:11" x14ac:dyDescent="0.25">
      <c r="C583"/>
      <c r="D583"/>
      <c r="E583"/>
      <c r="F583"/>
      <c r="G583"/>
      <c r="H583"/>
      <c r="I583"/>
      <c r="J583"/>
      <c r="K583"/>
    </row>
    <row r="584" spans="3:11" x14ac:dyDescent="0.25">
      <c r="C584"/>
      <c r="D584"/>
      <c r="E584"/>
      <c r="F584"/>
      <c r="G584"/>
      <c r="H584"/>
      <c r="I584"/>
      <c r="J584"/>
      <c r="K584"/>
    </row>
    <row r="585" spans="3:11" x14ac:dyDescent="0.25">
      <c r="C585"/>
      <c r="D585"/>
      <c r="E585"/>
      <c r="F585"/>
      <c r="G585"/>
      <c r="H585"/>
      <c r="I585"/>
      <c r="J585"/>
      <c r="K585"/>
    </row>
    <row r="586" spans="3:11" x14ac:dyDescent="0.25">
      <c r="C586"/>
      <c r="D586"/>
      <c r="E586"/>
      <c r="F586"/>
      <c r="G586"/>
      <c r="H586"/>
      <c r="I586"/>
      <c r="J586"/>
      <c r="K586"/>
    </row>
    <row r="587" spans="3:11" x14ac:dyDescent="0.25">
      <c r="C587"/>
      <c r="D587"/>
      <c r="E587"/>
      <c r="F587"/>
      <c r="G587"/>
      <c r="H587"/>
      <c r="I587"/>
      <c r="J587"/>
      <c r="K587"/>
    </row>
    <row r="588" spans="3:11" x14ac:dyDescent="0.25">
      <c r="C588"/>
      <c r="D588"/>
      <c r="E588"/>
      <c r="F588"/>
      <c r="G588"/>
      <c r="H588"/>
      <c r="I588"/>
      <c r="J588"/>
      <c r="K588"/>
    </row>
    <row r="589" spans="3:11" x14ac:dyDescent="0.25">
      <c r="C589"/>
      <c r="D589"/>
      <c r="E589"/>
      <c r="F589"/>
      <c r="G589"/>
      <c r="H589"/>
      <c r="I589"/>
      <c r="J589"/>
      <c r="K589"/>
    </row>
    <row r="590" spans="3:11" x14ac:dyDescent="0.25">
      <c r="C590"/>
      <c r="D590"/>
      <c r="E590"/>
      <c r="F590"/>
      <c r="G590"/>
      <c r="H590"/>
      <c r="I590"/>
      <c r="J590"/>
      <c r="K590"/>
    </row>
    <row r="591" spans="3:11" x14ac:dyDescent="0.25">
      <c r="C591"/>
      <c r="D591"/>
      <c r="E591"/>
      <c r="F591"/>
      <c r="G591"/>
      <c r="H591"/>
      <c r="I591"/>
      <c r="J591"/>
      <c r="K591"/>
    </row>
    <row r="592" spans="3:11" x14ac:dyDescent="0.25">
      <c r="C592"/>
      <c r="D592"/>
      <c r="E592"/>
      <c r="F592"/>
      <c r="G592"/>
      <c r="H592"/>
      <c r="I592"/>
      <c r="J592"/>
      <c r="K592"/>
    </row>
    <row r="593" spans="3:11" x14ac:dyDescent="0.25">
      <c r="C593"/>
      <c r="D593"/>
      <c r="E593"/>
      <c r="F593"/>
      <c r="G593"/>
      <c r="H593"/>
      <c r="I593"/>
      <c r="J593"/>
      <c r="K593"/>
    </row>
    <row r="594" spans="3:11" x14ac:dyDescent="0.25">
      <c r="C594"/>
      <c r="D594"/>
      <c r="E594"/>
      <c r="F594"/>
      <c r="G594"/>
      <c r="H594"/>
      <c r="I594"/>
      <c r="J594"/>
      <c r="K594"/>
    </row>
    <row r="595" spans="3:11" x14ac:dyDescent="0.25">
      <c r="C595"/>
      <c r="D595"/>
      <c r="E595"/>
      <c r="F595"/>
      <c r="G595"/>
      <c r="H595"/>
      <c r="I595"/>
      <c r="J595"/>
      <c r="K595"/>
    </row>
    <row r="596" spans="3:11" x14ac:dyDescent="0.25">
      <c r="C596"/>
      <c r="D596"/>
      <c r="E596"/>
      <c r="F596"/>
      <c r="G596"/>
      <c r="H596"/>
      <c r="I596"/>
      <c r="J596"/>
      <c r="K596"/>
    </row>
    <row r="597" spans="3:11" x14ac:dyDescent="0.25">
      <c r="C597"/>
      <c r="D597"/>
      <c r="E597"/>
      <c r="F597"/>
      <c r="G597"/>
      <c r="H597"/>
      <c r="I597"/>
      <c r="J597"/>
      <c r="K597"/>
    </row>
    <row r="598" spans="3:11" x14ac:dyDescent="0.25">
      <c r="C598"/>
      <c r="D598"/>
      <c r="E598"/>
      <c r="F598"/>
      <c r="G598"/>
      <c r="H598"/>
      <c r="I598"/>
      <c r="J598"/>
      <c r="K598"/>
    </row>
    <row r="599" spans="3:11" x14ac:dyDescent="0.25">
      <c r="C599"/>
      <c r="D599"/>
      <c r="E599"/>
      <c r="F599"/>
      <c r="G599"/>
      <c r="H599"/>
      <c r="I599"/>
      <c r="J599"/>
      <c r="K599"/>
    </row>
    <row r="600" spans="3:11" x14ac:dyDescent="0.25">
      <c r="C600"/>
      <c r="D600"/>
      <c r="E600"/>
      <c r="F600"/>
      <c r="G600"/>
      <c r="H600"/>
      <c r="I600"/>
      <c r="J600"/>
      <c r="K600"/>
    </row>
    <row r="601" spans="3:11" x14ac:dyDescent="0.25">
      <c r="C601"/>
      <c r="D601"/>
      <c r="E601"/>
      <c r="F601"/>
      <c r="G601"/>
      <c r="H601"/>
      <c r="I601"/>
      <c r="J601"/>
      <c r="K601"/>
    </row>
    <row r="602" spans="3:11" x14ac:dyDescent="0.25">
      <c r="C602"/>
      <c r="D602"/>
      <c r="E602"/>
      <c r="F602"/>
      <c r="G602"/>
      <c r="H602"/>
      <c r="I602"/>
      <c r="J602"/>
      <c r="K602"/>
    </row>
    <row r="603" spans="3:11" x14ac:dyDescent="0.25">
      <c r="C603"/>
      <c r="D603"/>
      <c r="E603"/>
      <c r="F603"/>
      <c r="G603"/>
      <c r="H603"/>
      <c r="I603"/>
      <c r="J603"/>
      <c r="K603"/>
    </row>
    <row r="604" spans="3:11" x14ac:dyDescent="0.25">
      <c r="C604"/>
      <c r="D604"/>
      <c r="E604"/>
      <c r="F604"/>
      <c r="G604"/>
      <c r="H604"/>
      <c r="I604"/>
      <c r="J604"/>
      <c r="K604"/>
    </row>
    <row r="605" spans="3:11" x14ac:dyDescent="0.25">
      <c r="C605"/>
      <c r="D605"/>
      <c r="E605"/>
      <c r="F605"/>
      <c r="G605"/>
      <c r="H605"/>
      <c r="I605"/>
      <c r="J605"/>
      <c r="K605"/>
    </row>
    <row r="606" spans="3:11" x14ac:dyDescent="0.25">
      <c r="C606"/>
      <c r="D606"/>
      <c r="E606"/>
      <c r="F606"/>
      <c r="G606"/>
      <c r="H606"/>
      <c r="I606"/>
      <c r="J606"/>
      <c r="K606"/>
    </row>
    <row r="607" spans="3:11" x14ac:dyDescent="0.25">
      <c r="C607"/>
      <c r="D607"/>
      <c r="E607"/>
      <c r="F607"/>
      <c r="G607"/>
      <c r="H607"/>
      <c r="I607"/>
      <c r="J607"/>
      <c r="K607"/>
    </row>
    <row r="608" spans="3:11" x14ac:dyDescent="0.25">
      <c r="C608"/>
      <c r="D608"/>
      <c r="E608"/>
      <c r="F608"/>
      <c r="G608"/>
      <c r="H608"/>
      <c r="I608"/>
      <c r="J608"/>
      <c r="K608"/>
    </row>
    <row r="609" spans="3:11" x14ac:dyDescent="0.25">
      <c r="C609"/>
      <c r="D609"/>
      <c r="E609"/>
      <c r="F609"/>
      <c r="G609"/>
      <c r="H609"/>
      <c r="I609"/>
      <c r="J609"/>
      <c r="K609"/>
    </row>
    <row r="610" spans="3:11" x14ac:dyDescent="0.25">
      <c r="C610"/>
      <c r="D610"/>
      <c r="E610"/>
      <c r="F610"/>
      <c r="G610"/>
      <c r="H610"/>
      <c r="I610"/>
      <c r="J610"/>
      <c r="K610"/>
    </row>
    <row r="611" spans="3:11" x14ac:dyDescent="0.25">
      <c r="C611"/>
      <c r="D611"/>
      <c r="E611"/>
      <c r="F611"/>
      <c r="G611"/>
      <c r="H611"/>
      <c r="I611"/>
      <c r="J611"/>
      <c r="K611"/>
    </row>
    <row r="612" spans="3:11" x14ac:dyDescent="0.25">
      <c r="C612"/>
      <c r="D612"/>
      <c r="E612"/>
      <c r="F612"/>
      <c r="G612"/>
      <c r="H612"/>
      <c r="I612"/>
      <c r="J612"/>
      <c r="K612"/>
    </row>
    <row r="613" spans="3:11" x14ac:dyDescent="0.25">
      <c r="C613"/>
      <c r="D613"/>
      <c r="E613"/>
      <c r="F613"/>
      <c r="G613"/>
      <c r="H613"/>
      <c r="I613"/>
      <c r="J613"/>
      <c r="K613"/>
    </row>
    <row r="614" spans="3:11" x14ac:dyDescent="0.25">
      <c r="C614"/>
      <c r="D614"/>
      <c r="E614"/>
      <c r="F614"/>
      <c r="G614"/>
      <c r="H614"/>
      <c r="I614"/>
      <c r="J614"/>
      <c r="K614"/>
    </row>
    <row r="615" spans="3:11" x14ac:dyDescent="0.25">
      <c r="C615"/>
      <c r="D615"/>
      <c r="E615"/>
      <c r="F615"/>
      <c r="G615"/>
      <c r="H615"/>
      <c r="I615"/>
      <c r="J615"/>
      <c r="K615"/>
    </row>
    <row r="616" spans="3:11" x14ac:dyDescent="0.25">
      <c r="C616"/>
      <c r="D616"/>
      <c r="E616"/>
      <c r="F616"/>
      <c r="G616"/>
      <c r="H616"/>
      <c r="I616"/>
      <c r="J616"/>
      <c r="K616"/>
    </row>
    <row r="617" spans="3:11" x14ac:dyDescent="0.25">
      <c r="C617"/>
      <c r="D617"/>
      <c r="E617"/>
      <c r="F617"/>
      <c r="G617"/>
      <c r="H617"/>
      <c r="I617"/>
      <c r="J617"/>
      <c r="K617"/>
    </row>
    <row r="618" spans="3:11" x14ac:dyDescent="0.25">
      <c r="C618"/>
      <c r="D618"/>
      <c r="E618"/>
      <c r="F618"/>
      <c r="G618"/>
      <c r="H618"/>
      <c r="I618"/>
      <c r="J618"/>
      <c r="K618"/>
    </row>
    <row r="619" spans="3:11" x14ac:dyDescent="0.25">
      <c r="C619"/>
      <c r="D619"/>
      <c r="E619"/>
      <c r="F619"/>
      <c r="G619"/>
      <c r="H619"/>
      <c r="I619"/>
      <c r="J619"/>
      <c r="K619"/>
    </row>
    <row r="620" spans="3:11" x14ac:dyDescent="0.25">
      <c r="C620"/>
      <c r="D620"/>
      <c r="E620"/>
      <c r="F620"/>
      <c r="G620"/>
      <c r="H620"/>
      <c r="I620"/>
      <c r="J620"/>
      <c r="K620"/>
    </row>
    <row r="621" spans="3:11" x14ac:dyDescent="0.25">
      <c r="C621"/>
      <c r="D621"/>
      <c r="E621"/>
      <c r="F621"/>
      <c r="G621"/>
      <c r="H621"/>
      <c r="I621"/>
      <c r="J621"/>
      <c r="K621"/>
    </row>
    <row r="622" spans="3:11" x14ac:dyDescent="0.25">
      <c r="C622"/>
      <c r="D622"/>
      <c r="E622"/>
      <c r="F622"/>
      <c r="G622"/>
      <c r="H622"/>
      <c r="I622"/>
      <c r="J622"/>
      <c r="K622"/>
    </row>
    <row r="623" spans="3:11" x14ac:dyDescent="0.25">
      <c r="C623"/>
      <c r="D623"/>
      <c r="E623"/>
      <c r="F623"/>
      <c r="G623"/>
      <c r="H623"/>
      <c r="I623"/>
      <c r="J623"/>
      <c r="K623"/>
    </row>
    <row r="624" spans="3:11" x14ac:dyDescent="0.25">
      <c r="C624"/>
      <c r="D624"/>
      <c r="E624"/>
      <c r="F624"/>
      <c r="G624"/>
      <c r="H624"/>
      <c r="I624"/>
      <c r="J624"/>
      <c r="K624"/>
    </row>
    <row r="625" spans="3:11" x14ac:dyDescent="0.25">
      <c r="C625"/>
      <c r="D625"/>
      <c r="E625"/>
      <c r="F625"/>
      <c r="G625"/>
      <c r="H625"/>
      <c r="I625"/>
      <c r="J625"/>
      <c r="K625"/>
    </row>
    <row r="626" spans="3:11" x14ac:dyDescent="0.25">
      <c r="C626"/>
      <c r="D626"/>
      <c r="E626"/>
      <c r="F626"/>
      <c r="G626"/>
      <c r="H626"/>
      <c r="I626"/>
      <c r="J626"/>
      <c r="K626"/>
    </row>
    <row r="627" spans="3:11" x14ac:dyDescent="0.25">
      <c r="C627"/>
      <c r="D627"/>
      <c r="E627"/>
      <c r="F627"/>
      <c r="G627"/>
      <c r="H627"/>
      <c r="I627"/>
      <c r="J627"/>
      <c r="K627"/>
    </row>
    <row r="628" spans="3:11" x14ac:dyDescent="0.25">
      <c r="C628"/>
      <c r="D628"/>
      <c r="E628"/>
      <c r="F628"/>
      <c r="G628"/>
      <c r="H628"/>
      <c r="I628"/>
      <c r="J628"/>
      <c r="K628"/>
    </row>
    <row r="629" spans="3:11" x14ac:dyDescent="0.25">
      <c r="C629"/>
      <c r="D629"/>
      <c r="E629"/>
      <c r="F629"/>
      <c r="G629"/>
      <c r="H629"/>
      <c r="I629"/>
      <c r="J629"/>
      <c r="K629"/>
    </row>
    <row r="630" spans="3:11" x14ac:dyDescent="0.25">
      <c r="C630"/>
      <c r="D630"/>
      <c r="E630"/>
      <c r="F630"/>
      <c r="G630"/>
      <c r="H630"/>
      <c r="I630"/>
      <c r="J630"/>
      <c r="K630"/>
    </row>
    <row r="631" spans="3:11" x14ac:dyDescent="0.25">
      <c r="C631"/>
      <c r="D631"/>
      <c r="E631"/>
      <c r="F631"/>
      <c r="G631"/>
      <c r="H631"/>
      <c r="I631"/>
      <c r="J631"/>
      <c r="K631"/>
    </row>
    <row r="632" spans="3:11" x14ac:dyDescent="0.25">
      <c r="C632"/>
      <c r="D632"/>
      <c r="E632"/>
      <c r="F632"/>
      <c r="G632"/>
      <c r="H632"/>
      <c r="I632"/>
      <c r="J632"/>
      <c r="K632"/>
    </row>
    <row r="633" spans="3:11" x14ac:dyDescent="0.25">
      <c r="C633"/>
      <c r="D633"/>
      <c r="E633"/>
      <c r="F633"/>
      <c r="G633"/>
      <c r="H633"/>
      <c r="I633"/>
      <c r="J633"/>
      <c r="K633"/>
    </row>
    <row r="634" spans="3:11" x14ac:dyDescent="0.25">
      <c r="C634"/>
      <c r="D634"/>
      <c r="E634"/>
      <c r="F634"/>
      <c r="G634"/>
      <c r="H634"/>
      <c r="I634"/>
      <c r="J634"/>
      <c r="K634"/>
    </row>
    <row r="635" spans="3:11" x14ac:dyDescent="0.25">
      <c r="C635"/>
      <c r="D635"/>
      <c r="E635"/>
      <c r="F635"/>
      <c r="G635"/>
      <c r="H635"/>
      <c r="I635"/>
      <c r="J635"/>
      <c r="K635"/>
    </row>
    <row r="636" spans="3:11" x14ac:dyDescent="0.25">
      <c r="C636"/>
      <c r="D636"/>
      <c r="E636"/>
      <c r="F636"/>
      <c r="G636"/>
      <c r="H636"/>
      <c r="I636"/>
      <c r="J636"/>
      <c r="K636"/>
    </row>
    <row r="637" spans="3:11" x14ac:dyDescent="0.25">
      <c r="C637"/>
      <c r="D637"/>
      <c r="E637"/>
      <c r="F637"/>
      <c r="G637"/>
      <c r="H637"/>
      <c r="I637"/>
      <c r="J637"/>
      <c r="K637"/>
    </row>
    <row r="638" spans="3:11" x14ac:dyDescent="0.25">
      <c r="C638"/>
      <c r="D638"/>
      <c r="E638"/>
      <c r="F638"/>
      <c r="G638"/>
      <c r="H638"/>
      <c r="I638"/>
      <c r="J638"/>
      <c r="K638"/>
    </row>
    <row r="639" spans="3:11" x14ac:dyDescent="0.25">
      <c r="C639"/>
      <c r="D639"/>
      <c r="E639"/>
      <c r="F639"/>
      <c r="G639"/>
      <c r="H639"/>
      <c r="I639"/>
      <c r="J639"/>
      <c r="K639"/>
    </row>
    <row r="640" spans="3:11" x14ac:dyDescent="0.25">
      <c r="C640"/>
      <c r="D640"/>
      <c r="E640"/>
      <c r="F640"/>
      <c r="G640"/>
      <c r="H640"/>
      <c r="I640"/>
      <c r="J640"/>
      <c r="K640"/>
    </row>
    <row r="641" spans="3:11" x14ac:dyDescent="0.25">
      <c r="C641"/>
      <c r="D641"/>
      <c r="E641"/>
      <c r="F641"/>
      <c r="G641"/>
      <c r="H641"/>
      <c r="I641"/>
      <c r="J641"/>
      <c r="K641"/>
    </row>
    <row r="642" spans="3:11" x14ac:dyDescent="0.25">
      <c r="C642"/>
      <c r="D642"/>
      <c r="E642"/>
      <c r="F642"/>
      <c r="G642"/>
      <c r="H642"/>
      <c r="I642"/>
      <c r="J642"/>
      <c r="K642"/>
    </row>
    <row r="643" spans="3:11" x14ac:dyDescent="0.25">
      <c r="C643"/>
      <c r="D643"/>
      <c r="E643"/>
      <c r="F643"/>
      <c r="G643"/>
      <c r="H643"/>
      <c r="I643"/>
      <c r="J643"/>
      <c r="K643"/>
    </row>
    <row r="644" spans="3:11" x14ac:dyDescent="0.25">
      <c r="C644"/>
      <c r="D644"/>
      <c r="E644"/>
      <c r="F644"/>
      <c r="G644"/>
      <c r="H644"/>
      <c r="I644"/>
      <c r="J644"/>
      <c r="K644"/>
    </row>
    <row r="645" spans="3:11" x14ac:dyDescent="0.25">
      <c r="C645"/>
      <c r="D645"/>
      <c r="E645"/>
      <c r="F645"/>
      <c r="G645"/>
      <c r="H645"/>
      <c r="I645"/>
      <c r="J645"/>
      <c r="K645"/>
    </row>
    <row r="646" spans="3:11" x14ac:dyDescent="0.25">
      <c r="C646"/>
      <c r="D646"/>
      <c r="E646"/>
      <c r="F646"/>
      <c r="G646"/>
      <c r="H646"/>
      <c r="I646"/>
      <c r="J646"/>
      <c r="K646"/>
    </row>
    <row r="647" spans="3:11" x14ac:dyDescent="0.25">
      <c r="C647"/>
      <c r="D647"/>
      <c r="E647"/>
      <c r="F647"/>
      <c r="G647"/>
      <c r="H647"/>
      <c r="I647"/>
      <c r="J647"/>
      <c r="K647"/>
    </row>
  </sheetData>
  <autoFilter ref="A1:K11"/>
  <dataConsolidate function="average"/>
  <conditionalFormatting sqref="B2:K11">
    <cfRule type="cellIs" dxfId="18" priority="1" operator="equal">
      <formula>1</formula>
    </cfRule>
  </conditionalFormatting>
  <hyperlinks>
    <hyperlink ref="C14" r:id="rId1"/>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L30"/>
  <sheetViews>
    <sheetView workbookViewId="0">
      <selection activeCell="A6" sqref="A6:XFD6"/>
    </sheetView>
  </sheetViews>
  <sheetFormatPr baseColWidth="10" defaultRowHeight="15.75" x14ac:dyDescent="0.25"/>
  <cols>
    <col min="1" max="1" width="4.125" customWidth="1"/>
    <col min="2" max="2" width="5.125" bestFit="1" customWidth="1"/>
    <col min="3" max="3" width="17.5" bestFit="1" customWidth="1"/>
    <col min="4" max="4" width="15.5" customWidth="1"/>
    <col min="5" max="5" width="17.875" bestFit="1" customWidth="1"/>
  </cols>
  <sheetData>
    <row r="1" spans="1:12" x14ac:dyDescent="0.25">
      <c r="A1" s="56" t="s">
        <v>79</v>
      </c>
      <c r="B1" s="35"/>
      <c r="C1" s="35"/>
      <c r="D1" s="35"/>
      <c r="E1" s="35"/>
      <c r="F1" s="35"/>
    </row>
    <row r="3" spans="1:12" x14ac:dyDescent="0.25">
      <c r="C3" s="36" t="s">
        <v>77</v>
      </c>
      <c r="D3" s="36" t="s">
        <v>78</v>
      </c>
    </row>
    <row r="4" spans="1:12" x14ac:dyDescent="0.25">
      <c r="A4" s="18">
        <v>1</v>
      </c>
      <c r="B4" s="55" t="s">
        <v>47</v>
      </c>
      <c r="C4" s="37" t="s">
        <v>48</v>
      </c>
      <c r="D4" s="46" t="s">
        <v>21</v>
      </c>
    </row>
    <row r="5" spans="1:12" x14ac:dyDescent="0.25">
      <c r="A5" s="18">
        <v>2</v>
      </c>
      <c r="B5" s="37" t="s">
        <v>49</v>
      </c>
      <c r="C5" s="37" t="s">
        <v>50</v>
      </c>
      <c r="D5" s="46" t="s">
        <v>21</v>
      </c>
    </row>
    <row r="6" spans="1:12" x14ac:dyDescent="0.25">
      <c r="A6" s="18">
        <v>3</v>
      </c>
      <c r="B6" s="37" t="s">
        <v>51</v>
      </c>
      <c r="C6" s="37" t="s">
        <v>52</v>
      </c>
      <c r="D6" s="46" t="s">
        <v>21</v>
      </c>
    </row>
    <row r="7" spans="1:12" x14ac:dyDescent="0.25">
      <c r="A7" s="18">
        <v>4</v>
      </c>
      <c r="B7" s="37" t="s">
        <v>53</v>
      </c>
      <c r="C7" s="37" t="s">
        <v>54</v>
      </c>
      <c r="D7" s="46" t="s">
        <v>21</v>
      </c>
    </row>
    <row r="8" spans="1:12" x14ac:dyDescent="0.25">
      <c r="A8" s="18">
        <v>5</v>
      </c>
      <c r="B8" s="37" t="s">
        <v>55</v>
      </c>
      <c r="C8" s="37" t="s">
        <v>56</v>
      </c>
      <c r="D8" s="46" t="s">
        <v>21</v>
      </c>
    </row>
    <row r="9" spans="1:12" x14ac:dyDescent="0.25">
      <c r="A9" s="18">
        <v>6</v>
      </c>
      <c r="B9" s="37" t="s">
        <v>57</v>
      </c>
      <c r="C9" s="37" t="s">
        <v>58</v>
      </c>
      <c r="D9" s="46" t="s">
        <v>21</v>
      </c>
      <c r="G9" s="35"/>
      <c r="H9" s="35"/>
      <c r="I9" s="35"/>
      <c r="J9" s="35"/>
      <c r="K9" s="35"/>
      <c r="L9" s="35"/>
    </row>
    <row r="10" spans="1:12" x14ac:dyDescent="0.25">
      <c r="A10" s="18">
        <v>7</v>
      </c>
      <c r="B10" s="37" t="s">
        <v>59</v>
      </c>
      <c r="C10" s="37" t="s">
        <v>60</v>
      </c>
      <c r="D10" s="46" t="s">
        <v>21</v>
      </c>
    </row>
    <row r="11" spans="1:12" x14ac:dyDescent="0.25">
      <c r="A11" s="18">
        <v>8</v>
      </c>
      <c r="B11" s="37" t="s">
        <v>61</v>
      </c>
      <c r="C11" s="37" t="s">
        <v>62</v>
      </c>
      <c r="D11" s="46" t="s">
        <v>21</v>
      </c>
    </row>
    <row r="12" spans="1:12" x14ac:dyDescent="0.25">
      <c r="A12" s="35">
        <v>9</v>
      </c>
      <c r="B12" s="38" t="s">
        <v>63</v>
      </c>
      <c r="C12" s="38" t="s">
        <v>63</v>
      </c>
      <c r="D12" s="47" t="s">
        <v>63</v>
      </c>
    </row>
    <row r="13" spans="1:12" x14ac:dyDescent="0.25">
      <c r="A13" s="35">
        <v>10</v>
      </c>
      <c r="B13" s="38" t="s">
        <v>64</v>
      </c>
      <c r="C13" s="38" t="s">
        <v>65</v>
      </c>
      <c r="D13" s="47" t="s">
        <v>63</v>
      </c>
    </row>
    <row r="14" spans="1:12" x14ac:dyDescent="0.25">
      <c r="A14" s="19">
        <v>11</v>
      </c>
      <c r="B14" s="39" t="s">
        <v>66</v>
      </c>
      <c r="C14" s="39" t="s">
        <v>14</v>
      </c>
      <c r="D14" s="48" t="s">
        <v>14</v>
      </c>
    </row>
    <row r="15" spans="1:12" x14ac:dyDescent="0.25">
      <c r="A15" s="29">
        <v>12</v>
      </c>
      <c r="B15" s="40" t="s">
        <v>67</v>
      </c>
      <c r="C15" s="40" t="s">
        <v>17</v>
      </c>
      <c r="D15" s="49" t="s">
        <v>17</v>
      </c>
    </row>
    <row r="16" spans="1:12" x14ac:dyDescent="0.25">
      <c r="A16" s="30">
        <v>13</v>
      </c>
      <c r="B16" s="41" t="s">
        <v>68</v>
      </c>
      <c r="C16" s="41" t="s">
        <v>16</v>
      </c>
      <c r="D16" s="50" t="s">
        <v>16</v>
      </c>
      <c r="E16" s="59"/>
      <c r="F16" s="59"/>
    </row>
    <row r="17" spans="1:6" x14ac:dyDescent="0.25">
      <c r="A17" s="31">
        <v>14</v>
      </c>
      <c r="B17" s="42" t="s">
        <v>69</v>
      </c>
      <c r="C17" s="42" t="s">
        <v>15</v>
      </c>
      <c r="D17" s="51" t="s">
        <v>15</v>
      </c>
      <c r="E17" s="59"/>
      <c r="F17" s="59"/>
    </row>
    <row r="18" spans="1:6" x14ac:dyDescent="0.25">
      <c r="A18" s="32">
        <v>15</v>
      </c>
      <c r="B18" s="43" t="s">
        <v>70</v>
      </c>
      <c r="C18" s="43" t="s">
        <v>19</v>
      </c>
      <c r="D18" s="52" t="s">
        <v>19</v>
      </c>
      <c r="E18" s="59"/>
      <c r="F18" s="59"/>
    </row>
    <row r="19" spans="1:6" x14ac:dyDescent="0.25">
      <c r="A19" s="33">
        <v>16</v>
      </c>
      <c r="B19" s="44" t="s">
        <v>71</v>
      </c>
      <c r="C19" s="44" t="s">
        <v>72</v>
      </c>
      <c r="D19" s="53" t="s">
        <v>12</v>
      </c>
      <c r="E19" s="57" t="s">
        <v>80</v>
      </c>
      <c r="F19" s="59"/>
    </row>
    <row r="20" spans="1:6" x14ac:dyDescent="0.25">
      <c r="A20" s="33">
        <v>17</v>
      </c>
      <c r="B20" s="44" t="s">
        <v>73</v>
      </c>
      <c r="C20" s="44" t="s">
        <v>74</v>
      </c>
      <c r="D20" s="53" t="s">
        <v>12</v>
      </c>
      <c r="E20" s="57" t="s">
        <v>80</v>
      </c>
      <c r="F20" s="59"/>
    </row>
    <row r="21" spans="1:6" x14ac:dyDescent="0.25">
      <c r="A21" s="34">
        <v>18</v>
      </c>
      <c r="B21" s="45" t="s">
        <v>75</v>
      </c>
      <c r="C21" s="45" t="s">
        <v>76</v>
      </c>
      <c r="D21" s="54" t="s">
        <v>13</v>
      </c>
      <c r="E21" s="58" t="s">
        <v>81</v>
      </c>
      <c r="F21" s="59"/>
    </row>
    <row r="22" spans="1:6" x14ac:dyDescent="0.25">
      <c r="E22" s="59"/>
      <c r="F22" s="59"/>
    </row>
    <row r="23" spans="1:6" x14ac:dyDescent="0.25">
      <c r="E23" s="59"/>
      <c r="F23" s="59"/>
    </row>
    <row r="24" spans="1:6" x14ac:dyDescent="0.25">
      <c r="E24" s="59"/>
      <c r="F24" s="59"/>
    </row>
    <row r="25" spans="1:6" x14ac:dyDescent="0.25">
      <c r="E25" s="59"/>
      <c r="F25" s="59"/>
    </row>
    <row r="26" spans="1:6" x14ac:dyDescent="0.25">
      <c r="E26" s="59"/>
      <c r="F26" s="59"/>
    </row>
    <row r="27" spans="1:6" x14ac:dyDescent="0.25">
      <c r="E27" s="59"/>
      <c r="F27" s="59"/>
    </row>
    <row r="28" spans="1:6" x14ac:dyDescent="0.25">
      <c r="E28" s="59"/>
      <c r="F28" s="59"/>
    </row>
    <row r="29" spans="1:6" x14ac:dyDescent="0.25">
      <c r="E29" s="59"/>
      <c r="F29" s="59"/>
    </row>
    <row r="30" spans="1:6" x14ac:dyDescent="0.25">
      <c r="E30" s="59"/>
      <c r="F30" s="59"/>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sqref="A1:A21"/>
    </sheetView>
  </sheetViews>
  <sheetFormatPr baseColWidth="10" defaultRowHeight="15.75" x14ac:dyDescent="0.25"/>
  <sheetData>
    <row r="1" spans="1:1" x14ac:dyDescent="0.25">
      <c r="A1" t="s">
        <v>53</v>
      </c>
    </row>
    <row r="2" spans="1:1" x14ac:dyDescent="0.25">
      <c r="A2" t="s">
        <v>47</v>
      </c>
    </row>
    <row r="3" spans="1:1" x14ac:dyDescent="0.25">
      <c r="A3" t="s">
        <v>49</v>
      </c>
    </row>
    <row r="4" spans="1:1" x14ac:dyDescent="0.25">
      <c r="A4" t="s">
        <v>55</v>
      </c>
    </row>
    <row r="5" spans="1:1" x14ac:dyDescent="0.25">
      <c r="A5" t="s">
        <v>57</v>
      </c>
    </row>
    <row r="6" spans="1:1" x14ac:dyDescent="0.25">
      <c r="A6" t="s">
        <v>59</v>
      </c>
    </row>
    <row r="7" spans="1:1" x14ac:dyDescent="0.25">
      <c r="A7" t="s">
        <v>51</v>
      </c>
    </row>
    <row r="8" spans="1:1" x14ac:dyDescent="0.25">
      <c r="A8" t="s">
        <v>68</v>
      </c>
    </row>
    <row r="9" spans="1:1" x14ac:dyDescent="0.25">
      <c r="A9" t="s">
        <v>63</v>
      </c>
    </row>
    <row r="10" spans="1:1" x14ac:dyDescent="0.25">
      <c r="A10" t="s">
        <v>67</v>
      </c>
    </row>
    <row r="11" spans="1:1" x14ac:dyDescent="0.25">
      <c r="A11" t="s">
        <v>61</v>
      </c>
    </row>
    <row r="12" spans="1:1" x14ac:dyDescent="0.25">
      <c r="A12" t="s">
        <v>64</v>
      </c>
    </row>
    <row r="13" spans="1:1" x14ac:dyDescent="0.25">
      <c r="A13" t="s">
        <v>66</v>
      </c>
    </row>
    <row r="14" spans="1:1" x14ac:dyDescent="0.25">
      <c r="A14" t="s">
        <v>69</v>
      </c>
    </row>
    <row r="15" spans="1:1" x14ac:dyDescent="0.25">
      <c r="A15" t="s">
        <v>70</v>
      </c>
    </row>
    <row r="16" spans="1:1" x14ac:dyDescent="0.25">
      <c r="A16" t="s">
        <v>73</v>
      </c>
    </row>
    <row r="17" spans="1:1" x14ac:dyDescent="0.25">
      <c r="A17" t="s">
        <v>71</v>
      </c>
    </row>
    <row r="18" spans="1:1" x14ac:dyDescent="0.25">
      <c r="A18" t="s">
        <v>75</v>
      </c>
    </row>
    <row r="19" spans="1:1" x14ac:dyDescent="0.25">
      <c r="A19" t="s">
        <v>91</v>
      </c>
    </row>
    <row r="20" spans="1:1" x14ac:dyDescent="0.25">
      <c r="A20" t="s">
        <v>90</v>
      </c>
    </row>
    <row r="21" spans="1:1" x14ac:dyDescent="0.25">
      <c r="A21" t="s">
        <v>89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23"/>
  <sheetViews>
    <sheetView workbookViewId="0">
      <selection activeCell="D15" sqref="D15"/>
    </sheetView>
  </sheetViews>
  <sheetFormatPr baseColWidth="10" defaultRowHeight="15.75" x14ac:dyDescent="0.25"/>
  <sheetData>
    <row r="1" spans="1:11" x14ac:dyDescent="0.25">
      <c r="A1" s="56" t="s">
        <v>83</v>
      </c>
      <c r="B1" s="56"/>
      <c r="C1" s="56"/>
      <c r="D1" s="56"/>
    </row>
    <row r="2" spans="1:11" x14ac:dyDescent="0.25">
      <c r="B2" s="61">
        <v>2007</v>
      </c>
      <c r="C2" s="61">
        <v>2010</v>
      </c>
      <c r="D2" s="61">
        <f>'2° vs. 6°'!D1</f>
        <v>2015</v>
      </c>
      <c r="E2" s="61">
        <f>'2° vs. 6°'!E1</f>
        <v>2020</v>
      </c>
      <c r="F2" s="61">
        <f>'2° vs. 6°'!F1</f>
        <v>2025</v>
      </c>
      <c r="G2" s="61">
        <f>'2° vs. 6°'!G1</f>
        <v>2030</v>
      </c>
      <c r="H2" s="61">
        <f>'2° vs. 6°'!H1</f>
        <v>2035</v>
      </c>
      <c r="I2" s="61">
        <f>'2° vs. 6°'!I1</f>
        <v>2040</v>
      </c>
      <c r="J2" s="61">
        <f>'2° vs. 6°'!J1</f>
        <v>2045</v>
      </c>
      <c r="K2" s="61">
        <f>'2° vs. 6°'!K1</f>
        <v>2050</v>
      </c>
    </row>
    <row r="3" spans="1:11" x14ac:dyDescent="0.25">
      <c r="A3" t="str">
        <f>'Country Mapping'!B7</f>
        <v>AUT</v>
      </c>
      <c r="B3">
        <v>1</v>
      </c>
      <c r="C3">
        <v>1</v>
      </c>
      <c r="D3" s="5">
        <f>'2° vs. 6°'!D$11</f>
        <v>0.98714652956298199</v>
      </c>
      <c r="E3" s="5">
        <f>'2° vs. 6°'!E$11</f>
        <v>0.9</v>
      </c>
      <c r="F3" s="5">
        <f>'2° vs. 6°'!F$11</f>
        <v>0.75066312997347484</v>
      </c>
      <c r="G3" s="5">
        <f>'2° vs. 6°'!G$11</f>
        <v>0.61930294906166217</v>
      </c>
      <c r="H3" s="5">
        <f>'2° vs. 6°'!H$11</f>
        <v>0.50406504065040658</v>
      </c>
      <c r="I3" s="5">
        <f>'2° vs. 6°'!I$11</f>
        <v>0.4390243902439025</v>
      </c>
      <c r="J3" s="5">
        <f>'2° vs. 6°'!J$11</f>
        <v>0.38315217391304346</v>
      </c>
      <c r="K3" s="5">
        <f>'2° vs. 6°'!K$11</f>
        <v>0.34340659340659341</v>
      </c>
    </row>
    <row r="4" spans="1:11" x14ac:dyDescent="0.25">
      <c r="A4" t="str">
        <f>'Country Mapping'!B4</f>
        <v>BAW</v>
      </c>
      <c r="B4">
        <v>1</v>
      </c>
      <c r="C4">
        <v>1</v>
      </c>
      <c r="D4" s="5">
        <f>'2° vs. 6°'!D$11</f>
        <v>0.98714652956298199</v>
      </c>
      <c r="E4" s="5">
        <f>'2° vs. 6°'!E$11</f>
        <v>0.9</v>
      </c>
      <c r="F4" s="5">
        <f>'2° vs. 6°'!F$11</f>
        <v>0.75066312997347484</v>
      </c>
      <c r="G4" s="5">
        <f>'2° vs. 6°'!G$11</f>
        <v>0.61930294906166217</v>
      </c>
      <c r="H4" s="5">
        <f>'2° vs. 6°'!H$11</f>
        <v>0.50406504065040658</v>
      </c>
      <c r="I4" s="5">
        <f>'2° vs. 6°'!I$11</f>
        <v>0.4390243902439025</v>
      </c>
      <c r="J4" s="5">
        <f>'2° vs. 6°'!J$11</f>
        <v>0.38315217391304346</v>
      </c>
      <c r="K4" s="5">
        <f>'2° vs. 6°'!K$11</f>
        <v>0.34340659340659341</v>
      </c>
    </row>
    <row r="5" spans="1:11" x14ac:dyDescent="0.25">
      <c r="A5" t="str">
        <f>'Country Mapping'!B5</f>
        <v>DEU</v>
      </c>
      <c r="B5">
        <v>1</v>
      </c>
      <c r="C5">
        <v>1</v>
      </c>
      <c r="D5" s="5">
        <f>'2° vs. 6°'!D$11</f>
        <v>0.98714652956298199</v>
      </c>
      <c r="E5" s="5">
        <f>'2° vs. 6°'!E$11</f>
        <v>0.9</v>
      </c>
      <c r="F5" s="5">
        <f>'2° vs. 6°'!F$11</f>
        <v>0.75066312997347484</v>
      </c>
      <c r="G5" s="5">
        <f>'2° vs. 6°'!G$11</f>
        <v>0.61930294906166217</v>
      </c>
      <c r="H5" s="5">
        <f>'2° vs. 6°'!H$11</f>
        <v>0.50406504065040658</v>
      </c>
      <c r="I5" s="5">
        <f>'2° vs. 6°'!I$11</f>
        <v>0.4390243902439025</v>
      </c>
      <c r="J5" s="5">
        <f>'2° vs. 6°'!J$11</f>
        <v>0.38315217391304346</v>
      </c>
      <c r="K5" s="5">
        <f>'2° vs. 6°'!K$11</f>
        <v>0.34340659340659341</v>
      </c>
    </row>
    <row r="6" spans="1:11" x14ac:dyDescent="0.25">
      <c r="A6" t="str">
        <f>'Country Mapping'!B8</f>
        <v>EUE</v>
      </c>
      <c r="B6">
        <v>1</v>
      </c>
      <c r="C6">
        <v>1</v>
      </c>
      <c r="D6" s="5">
        <f>'2° vs. 6°'!D$11</f>
        <v>0.98714652956298199</v>
      </c>
      <c r="E6" s="5">
        <f>'2° vs. 6°'!E$11</f>
        <v>0.9</v>
      </c>
      <c r="F6" s="5">
        <f>'2° vs. 6°'!F$11</f>
        <v>0.75066312997347484</v>
      </c>
      <c r="G6" s="5">
        <f>'2° vs. 6°'!G$11</f>
        <v>0.61930294906166217</v>
      </c>
      <c r="H6" s="5">
        <f>'2° vs. 6°'!H$11</f>
        <v>0.50406504065040658</v>
      </c>
      <c r="I6" s="5">
        <f>'2° vs. 6°'!I$11</f>
        <v>0.4390243902439025</v>
      </c>
      <c r="J6" s="5">
        <f>'2° vs. 6°'!J$11</f>
        <v>0.38315217391304346</v>
      </c>
      <c r="K6" s="5">
        <f>'2° vs. 6°'!K$11</f>
        <v>0.34340659340659341</v>
      </c>
    </row>
    <row r="7" spans="1:11" x14ac:dyDescent="0.25">
      <c r="A7" t="str">
        <f>'Country Mapping'!B9</f>
        <v>EUN</v>
      </c>
      <c r="B7">
        <v>1</v>
      </c>
      <c r="C7">
        <v>1</v>
      </c>
      <c r="D7" s="5">
        <f>'2° vs. 6°'!D$11</f>
        <v>0.98714652956298199</v>
      </c>
      <c r="E7" s="5">
        <f>'2° vs. 6°'!E$11</f>
        <v>0.9</v>
      </c>
      <c r="F7" s="5">
        <f>'2° vs. 6°'!F$11</f>
        <v>0.75066312997347484</v>
      </c>
      <c r="G7" s="5">
        <f>'2° vs. 6°'!G$11</f>
        <v>0.61930294906166217</v>
      </c>
      <c r="H7" s="5">
        <f>'2° vs. 6°'!H$11</f>
        <v>0.50406504065040658</v>
      </c>
      <c r="I7" s="5">
        <f>'2° vs. 6°'!I$11</f>
        <v>0.4390243902439025</v>
      </c>
      <c r="J7" s="5">
        <f>'2° vs. 6°'!J$11</f>
        <v>0.38315217391304346</v>
      </c>
      <c r="K7" s="5">
        <f>'2° vs. 6°'!K$11</f>
        <v>0.34340659340659341</v>
      </c>
    </row>
    <row r="8" spans="1:11" x14ac:dyDescent="0.25">
      <c r="A8" t="str">
        <f>'Country Mapping'!B10</f>
        <v>EUS</v>
      </c>
      <c r="B8">
        <v>1</v>
      </c>
      <c r="C8">
        <v>1</v>
      </c>
      <c r="D8" s="5">
        <f>'2° vs. 6°'!D$11</f>
        <v>0.98714652956298199</v>
      </c>
      <c r="E8" s="5">
        <f>'2° vs. 6°'!E$11</f>
        <v>0.9</v>
      </c>
      <c r="F8" s="5">
        <f>'2° vs. 6°'!F$11</f>
        <v>0.75066312997347484</v>
      </c>
      <c r="G8" s="5">
        <f>'2° vs. 6°'!G$11</f>
        <v>0.61930294906166217</v>
      </c>
      <c r="H8" s="5">
        <f>'2° vs. 6°'!H$11</f>
        <v>0.50406504065040658</v>
      </c>
      <c r="I8" s="5">
        <f>'2° vs. 6°'!I$11</f>
        <v>0.4390243902439025</v>
      </c>
      <c r="J8" s="5">
        <f>'2° vs. 6°'!J$11</f>
        <v>0.38315217391304346</v>
      </c>
      <c r="K8" s="5">
        <f>'2° vs. 6°'!K$11</f>
        <v>0.34340659340659341</v>
      </c>
    </row>
    <row r="9" spans="1:11" x14ac:dyDescent="0.25">
      <c r="A9" t="str">
        <f>'Country Mapping'!B6</f>
        <v>FRA</v>
      </c>
      <c r="B9">
        <v>1</v>
      </c>
      <c r="C9">
        <v>1</v>
      </c>
      <c r="D9" s="5">
        <f>'2° vs. 6°'!D$11</f>
        <v>0.98714652956298199</v>
      </c>
      <c r="E9" s="5">
        <f>'2° vs. 6°'!E$11</f>
        <v>0.9</v>
      </c>
      <c r="F9" s="5">
        <f>'2° vs. 6°'!F$11</f>
        <v>0.75066312997347484</v>
      </c>
      <c r="G9" s="5">
        <f>'2° vs. 6°'!G$11</f>
        <v>0.61930294906166217</v>
      </c>
      <c r="H9" s="5">
        <f>'2° vs. 6°'!H$11</f>
        <v>0.50406504065040658</v>
      </c>
      <c r="I9" s="5">
        <f>'2° vs. 6°'!I$11</f>
        <v>0.4390243902439025</v>
      </c>
      <c r="J9" s="5">
        <f>'2° vs. 6°'!J$11</f>
        <v>0.38315217391304346</v>
      </c>
      <c r="K9" s="5">
        <f>'2° vs. 6°'!K$11</f>
        <v>0.34340659340659341</v>
      </c>
    </row>
    <row r="10" spans="1:11" x14ac:dyDescent="0.25">
      <c r="A10" t="str">
        <f>'Country Mapping'!B16</f>
        <v>IND</v>
      </c>
      <c r="B10">
        <v>1</v>
      </c>
      <c r="C10">
        <v>1</v>
      </c>
      <c r="D10" s="5">
        <f>'2° vs. 6°'!D6</f>
        <v>0.97872340425531901</v>
      </c>
      <c r="E10" s="5">
        <f>'2° vs. 6°'!E6</f>
        <v>0.84320557491289194</v>
      </c>
      <c r="F10" s="5">
        <f>'2° vs. 6°'!F6</f>
        <v>0.67222222222222217</v>
      </c>
      <c r="G10" s="5">
        <f>'2° vs. 6°'!G6</f>
        <v>0.55116279069767449</v>
      </c>
      <c r="H10" s="5">
        <f>'2° vs. 6°'!H6</f>
        <v>0.4331983805668016</v>
      </c>
      <c r="I10" s="5">
        <f>'2° vs. 6°'!I6</f>
        <v>0.35315315315315315</v>
      </c>
      <c r="J10" s="5">
        <f>'2° vs. 6°'!J6</f>
        <v>0.30618892508143325</v>
      </c>
      <c r="K10" s="5">
        <f>'2° vs. 6°'!K6</f>
        <v>0.27095808383233533</v>
      </c>
    </row>
    <row r="11" spans="1:11" x14ac:dyDescent="0.25">
      <c r="A11" t="str">
        <f>'Country Mapping'!B12</f>
        <v>USA</v>
      </c>
      <c r="B11">
        <v>1</v>
      </c>
      <c r="C11">
        <v>1</v>
      </c>
      <c r="D11" s="5">
        <f>'2° vs. 6°'!D$10</f>
        <v>0.97330960854092519</v>
      </c>
      <c r="E11" s="5">
        <f>'2° vs. 6°'!E$10</f>
        <v>0.8683760683760684</v>
      </c>
      <c r="F11" s="5">
        <f>'2° vs. 6°'!F$10</f>
        <v>0.72977624784853712</v>
      </c>
      <c r="G11" s="5">
        <f>'2° vs. 6°'!G$10</f>
        <v>0.55769230769230771</v>
      </c>
      <c r="H11" s="5">
        <f>'2° vs. 6°'!H$10</f>
        <v>0.42659758203799658</v>
      </c>
      <c r="I11" s="5">
        <f>'2° vs. 6°'!I$10</f>
        <v>0.3270868824531516</v>
      </c>
      <c r="J11" s="5">
        <f>'2° vs. 6°'!J$10</f>
        <v>0.22651006711409397</v>
      </c>
      <c r="K11" s="5">
        <f>'2° vs. 6°'!K$10</f>
        <v>0.18451400329489293</v>
      </c>
    </row>
    <row r="12" spans="1:11" x14ac:dyDescent="0.25">
      <c r="A12" t="str">
        <f>'Country Mapping'!B15</f>
        <v>RUS</v>
      </c>
      <c r="B12">
        <v>1</v>
      </c>
      <c r="C12">
        <v>1</v>
      </c>
      <c r="D12" s="5">
        <f>'2° vs. 6°'!D7</f>
        <v>0.95675675675675675</v>
      </c>
      <c r="E12" s="5">
        <f>'2° vs. 6°'!E7</f>
        <v>0.85263157894736852</v>
      </c>
      <c r="F12" s="5">
        <f>'2° vs. 6°'!F7</f>
        <v>0.72307692307692306</v>
      </c>
      <c r="G12" s="5">
        <f>'2° vs. 6°'!G7</f>
        <v>0.57216494845360832</v>
      </c>
      <c r="H12" s="5">
        <f>'2° vs. 6°'!H7</f>
        <v>0.40101522842639598</v>
      </c>
      <c r="I12" s="5">
        <f>'2° vs. 6°'!I7</f>
        <v>0.31794871794871793</v>
      </c>
      <c r="J12" s="5">
        <f>'2° vs. 6°'!J7</f>
        <v>0.25380710659898476</v>
      </c>
      <c r="K12" s="5">
        <f>'2° vs. 6°'!K7</f>
        <v>0.21538461538461537</v>
      </c>
    </row>
    <row r="13" spans="1:11" x14ac:dyDescent="0.25">
      <c r="A13" t="str">
        <f>'Country Mapping'!B11</f>
        <v>SWZ</v>
      </c>
      <c r="B13">
        <v>1</v>
      </c>
      <c r="C13">
        <v>1</v>
      </c>
      <c r="D13" s="5">
        <f>'2° vs. 6°'!D$11</f>
        <v>0.98714652956298199</v>
      </c>
      <c r="E13" s="5">
        <f>'2° vs. 6°'!E$11</f>
        <v>0.9</v>
      </c>
      <c r="F13" s="5">
        <f>'2° vs. 6°'!F$11</f>
        <v>0.75066312997347484</v>
      </c>
      <c r="G13" s="5">
        <f>'2° vs. 6°'!G$11</f>
        <v>0.61930294906166217</v>
      </c>
      <c r="H13" s="5">
        <f>'2° vs. 6°'!H$11</f>
        <v>0.50406504065040658</v>
      </c>
      <c r="I13" s="5">
        <f>'2° vs. 6°'!I$11</f>
        <v>0.4390243902439025</v>
      </c>
      <c r="J13" s="5">
        <f>'2° vs. 6°'!J$11</f>
        <v>0.38315217391304346</v>
      </c>
      <c r="K13" s="5">
        <f>'2° vs. 6°'!K$11</f>
        <v>0.34340659340659341</v>
      </c>
    </row>
    <row r="14" spans="1:11" x14ac:dyDescent="0.25">
      <c r="A14" t="str">
        <f>'Country Mapping'!B13</f>
        <v>OEC</v>
      </c>
      <c r="B14">
        <v>1</v>
      </c>
      <c r="C14">
        <v>1</v>
      </c>
      <c r="D14" s="5">
        <f>'2° vs. 6°'!D$10</f>
        <v>0.97330960854092519</v>
      </c>
      <c r="E14" s="5">
        <f>'2° vs. 6°'!E$10</f>
        <v>0.8683760683760684</v>
      </c>
      <c r="F14" s="5">
        <f>'2° vs. 6°'!F$10</f>
        <v>0.72977624784853712</v>
      </c>
      <c r="G14" s="5">
        <f>'2° vs. 6°'!G$10</f>
        <v>0.55769230769230771</v>
      </c>
      <c r="H14" s="5">
        <f>'2° vs. 6°'!H$10</f>
        <v>0.42659758203799658</v>
      </c>
      <c r="I14" s="5">
        <f>'2° vs. 6°'!I$10</f>
        <v>0.3270868824531516</v>
      </c>
      <c r="J14" s="5">
        <f>'2° vs. 6°'!J$10</f>
        <v>0.22651006711409397</v>
      </c>
      <c r="K14" s="5">
        <f>'2° vs. 6°'!K$10</f>
        <v>0.18451400329489293</v>
      </c>
    </row>
    <row r="15" spans="1:11" x14ac:dyDescent="0.25">
      <c r="A15" t="str">
        <f>'Country Mapping'!B14</f>
        <v>BRZ</v>
      </c>
      <c r="B15">
        <v>1</v>
      </c>
      <c r="C15">
        <v>1</v>
      </c>
      <c r="D15" s="5">
        <f>'2° vs. 6°'!D4</f>
        <v>0.92857142857142849</v>
      </c>
      <c r="E15" s="5">
        <f>'2° vs. 6°'!E4</f>
        <v>0.83606557377049184</v>
      </c>
      <c r="F15" s="5">
        <f>'2° vs. 6°'!F4</f>
        <v>0.73134328358208944</v>
      </c>
      <c r="G15" s="5">
        <f>'2° vs. 6°'!G4</f>
        <v>0.65217391304347838</v>
      </c>
      <c r="H15" s="5">
        <f>'2° vs. 6°'!H4</f>
        <v>0.53947368421052633</v>
      </c>
      <c r="I15" s="5">
        <f>'2° vs. 6°'!I4</f>
        <v>0.48749999999999999</v>
      </c>
      <c r="J15" s="5">
        <f>'2° vs. 6°'!J4</f>
        <v>0.43529411764705883</v>
      </c>
      <c r="K15" s="5">
        <f>'2° vs. 6°'!K4</f>
        <v>0.38888888888888884</v>
      </c>
    </row>
    <row r="16" spans="1:11" x14ac:dyDescent="0.25">
      <c r="A16" t="str">
        <f>'Country Mapping'!B17</f>
        <v>CHI</v>
      </c>
      <c r="B16">
        <v>1</v>
      </c>
      <c r="C16">
        <v>1</v>
      </c>
      <c r="D16" s="5">
        <f>'2° vs. 6°'!D5</f>
        <v>1</v>
      </c>
      <c r="E16" s="5">
        <f>'2° vs. 6°'!E5</f>
        <v>0.91666666666666663</v>
      </c>
      <c r="F16" s="5">
        <f>'2° vs. 6°'!F5</f>
        <v>0.76923076923076927</v>
      </c>
      <c r="G16" s="5">
        <f>'2° vs. 6°'!G5</f>
        <v>0.64571428571428569</v>
      </c>
      <c r="H16" s="5">
        <f>'2° vs. 6°'!H5</f>
        <v>0.49533333333333329</v>
      </c>
      <c r="I16" s="5">
        <f>'2° vs. 6°'!I5</f>
        <v>0.39200000000000002</v>
      </c>
      <c r="J16" s="5">
        <f>'2° vs. 6°'!J5</f>
        <v>0.31125000000000003</v>
      </c>
      <c r="K16" s="5">
        <f>'2° vs. 6°'!K5</f>
        <v>0.27250000000000002</v>
      </c>
    </row>
    <row r="17" spans="1:11" x14ac:dyDescent="0.25">
      <c r="A17" t="str">
        <f>'Country Mapping'!B18</f>
        <v>RSA</v>
      </c>
      <c r="B17">
        <v>1</v>
      </c>
      <c r="C17">
        <v>1</v>
      </c>
      <c r="D17" s="5">
        <f>'2° vs. 6°'!D9</f>
        <v>0.97916666666666663</v>
      </c>
      <c r="E17" s="5">
        <f>'2° vs. 6°'!E9</f>
        <v>0.90384615384615374</v>
      </c>
      <c r="F17" s="5">
        <f>'2° vs. 6°'!F9</f>
        <v>0.74999999999999989</v>
      </c>
      <c r="G17" s="5">
        <f>'2° vs. 6°'!G9</f>
        <v>0.53333333333333333</v>
      </c>
      <c r="H17" s="5">
        <f>'2° vs. 6°'!H9</f>
        <v>0.33333333333333331</v>
      </c>
      <c r="I17" s="5">
        <f>'2° vs. 6°'!I9</f>
        <v>0.21212121212121213</v>
      </c>
      <c r="J17" s="5">
        <f>'2° vs. 6°'!J9</f>
        <v>0.17142857142857143</v>
      </c>
      <c r="K17" s="5">
        <f>'2° vs. 6°'!K9</f>
        <v>0.13513513513513514</v>
      </c>
    </row>
    <row r="18" spans="1:11" x14ac:dyDescent="0.25">
      <c r="A18" t="str">
        <f>'Country Mapping'!B20</f>
        <v>ARB</v>
      </c>
      <c r="B18">
        <v>1</v>
      </c>
      <c r="C18">
        <v>1</v>
      </c>
      <c r="D18" s="5">
        <f>'2° vs. 6°'!D2</f>
        <v>0.97222222222222221</v>
      </c>
      <c r="E18" s="5">
        <f>'2° vs. 6°'!E2</f>
        <v>0.875</v>
      </c>
      <c r="F18" s="5">
        <f>'2° vs. 6°'!F2</f>
        <v>0.7441860465116279</v>
      </c>
      <c r="G18" s="5">
        <f>'2° vs. 6°'!G2</f>
        <v>0.62222222222222223</v>
      </c>
      <c r="H18" s="5">
        <f>'2° vs. 6°'!H2</f>
        <v>0.47916666666666669</v>
      </c>
      <c r="I18" s="5">
        <f>'2° vs. 6°'!I2</f>
        <v>0.4</v>
      </c>
      <c r="J18" s="5">
        <f>'2° vs. 6°'!J2</f>
        <v>0.32692307692307693</v>
      </c>
      <c r="K18" s="5">
        <f>'2° vs. 6°'!K2</f>
        <v>0.27272727272727271</v>
      </c>
    </row>
    <row r="19" spans="1:11" x14ac:dyDescent="0.25">
      <c r="A19" t="str">
        <f>'Country Mapping'!B19</f>
        <v>OPE</v>
      </c>
      <c r="B19">
        <v>1</v>
      </c>
      <c r="C19">
        <v>1</v>
      </c>
      <c r="D19" s="5">
        <f>'2° vs. 6°'!D2</f>
        <v>0.97222222222222221</v>
      </c>
      <c r="E19" s="5">
        <f>'2° vs. 6°'!E2</f>
        <v>0.875</v>
      </c>
      <c r="F19" s="5">
        <f>'2° vs. 6°'!F2</f>
        <v>0.7441860465116279</v>
      </c>
      <c r="G19" s="5">
        <f>'2° vs. 6°'!G2</f>
        <v>0.62222222222222223</v>
      </c>
      <c r="H19" s="5">
        <f>'2° vs. 6°'!H2</f>
        <v>0.47916666666666669</v>
      </c>
      <c r="I19" s="5">
        <f>'2° vs. 6°'!I2</f>
        <v>0.4</v>
      </c>
      <c r="J19" s="5">
        <f>'2° vs. 6°'!J2</f>
        <v>0.32692307692307693</v>
      </c>
      <c r="K19" s="5">
        <f>'2° vs. 6°'!K2</f>
        <v>0.27272727272727271</v>
      </c>
    </row>
    <row r="20" spans="1:11" x14ac:dyDescent="0.25">
      <c r="A20" t="str">
        <f>'Country Mapping'!B21</f>
        <v>ROW</v>
      </c>
      <c r="B20">
        <v>1</v>
      </c>
      <c r="C20">
        <v>1</v>
      </c>
      <c r="D20" s="5">
        <f>'2° vs. 6°'!D3</f>
        <v>0.97619047619047616</v>
      </c>
      <c r="E20" s="5">
        <f>'2° vs. 6°'!E3</f>
        <v>0.85929648241206025</v>
      </c>
      <c r="F20" s="5">
        <f>'2° vs. 6°'!F3</f>
        <v>0.73706896551724144</v>
      </c>
      <c r="G20" s="5">
        <f>'2° vs. 6°'!G3</f>
        <v>0.61567164179104472</v>
      </c>
      <c r="H20" s="5">
        <f>'2° vs. 6°'!H3</f>
        <v>0.51495016611295685</v>
      </c>
      <c r="I20" s="5">
        <f>'2° vs. 6°'!I3</f>
        <v>0.40718562874251502</v>
      </c>
      <c r="J20" s="5">
        <f>'2° vs. 6°'!J3</f>
        <v>0.34059945504087197</v>
      </c>
      <c r="K20" s="5">
        <f>'2° vs. 6°'!K3</f>
        <v>0.2761194029850747</v>
      </c>
    </row>
    <row r="21" spans="1:11" x14ac:dyDescent="0.25">
      <c r="A21" t="s">
        <v>91</v>
      </c>
      <c r="B21">
        <v>1</v>
      </c>
      <c r="C21">
        <v>1</v>
      </c>
      <c r="D21" s="5">
        <f>'2° vs. 6°'!D$11</f>
        <v>0.98714652956298199</v>
      </c>
      <c r="E21" s="5">
        <f>'2° vs. 6°'!E$11</f>
        <v>0.9</v>
      </c>
      <c r="F21" s="5">
        <f>'2° vs. 6°'!F$11</f>
        <v>0.75066312997347484</v>
      </c>
      <c r="G21" s="5">
        <f>'2° vs. 6°'!G$11</f>
        <v>0.61930294906166217</v>
      </c>
      <c r="H21" s="5">
        <f>'2° vs. 6°'!H$11</f>
        <v>0.50406504065040658</v>
      </c>
      <c r="I21" s="5">
        <f>'2° vs. 6°'!I$11</f>
        <v>0.4390243902439025</v>
      </c>
      <c r="J21" s="5">
        <f>'2° vs. 6°'!J$11</f>
        <v>0.38315217391304346</v>
      </c>
      <c r="K21" s="5">
        <f>'2° vs. 6°'!K$11</f>
        <v>0.34340659340659341</v>
      </c>
    </row>
    <row r="22" spans="1:11" x14ac:dyDescent="0.25">
      <c r="A22" t="s">
        <v>90</v>
      </c>
      <c r="B22">
        <v>1</v>
      </c>
      <c r="C22">
        <v>1</v>
      </c>
      <c r="D22" s="5">
        <f>'2° vs. 6°'!D$11</f>
        <v>0.98714652956298199</v>
      </c>
      <c r="E22" s="5">
        <f>'2° vs. 6°'!E$11</f>
        <v>0.9</v>
      </c>
      <c r="F22" s="5">
        <f>'2° vs. 6°'!F$11</f>
        <v>0.75066312997347484</v>
      </c>
      <c r="G22" s="5">
        <f>'2° vs. 6°'!G$11</f>
        <v>0.61930294906166217</v>
      </c>
      <c r="H22" s="5">
        <f>'2° vs. 6°'!H$11</f>
        <v>0.50406504065040658</v>
      </c>
      <c r="I22" s="5">
        <f>'2° vs. 6°'!I$11</f>
        <v>0.4390243902439025</v>
      </c>
      <c r="J22" s="5">
        <f>'2° vs. 6°'!J$11</f>
        <v>0.38315217391304346</v>
      </c>
      <c r="K22" s="5">
        <f>'2° vs. 6°'!K$11</f>
        <v>0.34340659340659341</v>
      </c>
    </row>
    <row r="23" spans="1:11" x14ac:dyDescent="0.25">
      <c r="A23" t="s">
        <v>12</v>
      </c>
      <c r="B23">
        <v>1</v>
      </c>
      <c r="C23">
        <v>1</v>
      </c>
      <c r="D23" s="5">
        <f>'2° vs. 6°'!D2</f>
        <v>0.97222222222222221</v>
      </c>
      <c r="E23" s="5">
        <f>'2° vs. 6°'!E2</f>
        <v>0.875</v>
      </c>
      <c r="F23" s="5">
        <f>'2° vs. 6°'!F2</f>
        <v>0.7441860465116279</v>
      </c>
      <c r="G23" s="5">
        <f>'2° vs. 6°'!G2</f>
        <v>0.62222222222222223</v>
      </c>
      <c r="H23" s="5">
        <f>'2° vs. 6°'!H2</f>
        <v>0.47916666666666669</v>
      </c>
      <c r="I23" s="5">
        <f>'2° vs. 6°'!I2</f>
        <v>0.4</v>
      </c>
      <c r="J23" s="5">
        <f>'2° vs. 6°'!J2</f>
        <v>0.32692307692307693</v>
      </c>
      <c r="K23" s="5">
        <f>'2° vs. 6°'!K2</f>
        <v>0.27272727272727271</v>
      </c>
    </row>
  </sheetData>
  <sortState ref="A3:K23">
    <sortCondition ref="A3:A23" customList="AUT,BAW,DEU,EUE,EUN,EUS,FRA,IND,USA,RUS,SWZ,OEC,BRZ,CHI,RSA,ARB,OPE,ROW,BRD,EU28,WORLD"/>
  </sortState>
  <pageMargins left="0.7" right="0.7" top="0.78740157499999996" bottom="0.78740157499999996"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23"/>
  <sheetViews>
    <sheetView workbookViewId="0">
      <selection activeCell="K4" sqref="K4"/>
    </sheetView>
  </sheetViews>
  <sheetFormatPr baseColWidth="10" defaultRowHeight="15.75" x14ac:dyDescent="0.25"/>
  <sheetData>
    <row r="1" spans="1:11" x14ac:dyDescent="0.25">
      <c r="A1" s="56" t="s">
        <v>84</v>
      </c>
      <c r="B1" s="56"/>
      <c r="C1" s="56"/>
      <c r="D1" s="56"/>
    </row>
    <row r="2" spans="1:11" x14ac:dyDescent="0.25">
      <c r="B2" s="61">
        <v>2007</v>
      </c>
      <c r="C2" s="61">
        <v>2010</v>
      </c>
      <c r="D2" s="61">
        <f>'4° vs. 6°'!D1</f>
        <v>2015</v>
      </c>
      <c r="E2" s="61">
        <f>'4° vs. 6°'!E1</f>
        <v>2020</v>
      </c>
      <c r="F2" s="61">
        <f>'4° vs. 6°'!F1</f>
        <v>2025</v>
      </c>
      <c r="G2" s="61">
        <f>'4° vs. 6°'!G1</f>
        <v>2030</v>
      </c>
      <c r="H2" s="61">
        <f>'4° vs. 6°'!H1</f>
        <v>2035</v>
      </c>
      <c r="I2" s="61">
        <f>'4° vs. 6°'!I1</f>
        <v>2040</v>
      </c>
      <c r="J2" s="61">
        <f>'4° vs. 6°'!J1</f>
        <v>2045</v>
      </c>
      <c r="K2" s="61">
        <f>'4° vs. 6°'!K1</f>
        <v>2050</v>
      </c>
    </row>
    <row r="3" spans="1:11" x14ac:dyDescent="0.25">
      <c r="A3" t="str">
        <f>'Country Mapping'!B7</f>
        <v>AUT</v>
      </c>
      <c r="B3">
        <v>1</v>
      </c>
      <c r="C3">
        <v>1</v>
      </c>
      <c r="D3" s="5">
        <f>'4° vs. 6°'!D$11</f>
        <v>1.0025706940874035</v>
      </c>
      <c r="E3" s="5">
        <f>'4° vs. 6°'!E$11</f>
        <v>0.9526315789473685</v>
      </c>
      <c r="F3" s="5">
        <f>'4° vs. 6°'!F$11</f>
        <v>0.9045092838196287</v>
      </c>
      <c r="G3" s="5">
        <f>'4° vs. 6°'!G$11</f>
        <v>0.87131367292225204</v>
      </c>
      <c r="H3" s="5">
        <f>'4° vs. 6°'!H$11</f>
        <v>0.83739837398373984</v>
      </c>
      <c r="I3" s="5">
        <f>'4° vs. 6°'!I$11</f>
        <v>0.7967479674796748</v>
      </c>
      <c r="J3" s="5">
        <f>'4° vs. 6°'!J$11</f>
        <v>0.78</v>
      </c>
      <c r="K3" s="5">
        <f>'4° vs. 6°'!K$11</f>
        <v>0.76</v>
      </c>
    </row>
    <row r="4" spans="1:11" x14ac:dyDescent="0.25">
      <c r="A4" t="str">
        <f>'Country Mapping'!B4</f>
        <v>BAW</v>
      </c>
      <c r="B4">
        <v>1</v>
      </c>
      <c r="C4">
        <v>1</v>
      </c>
      <c r="D4" s="5">
        <f>'4° vs. 6°'!D$11</f>
        <v>1.0025706940874035</v>
      </c>
      <c r="E4" s="5">
        <f>'4° vs. 6°'!E$11</f>
        <v>0.9526315789473685</v>
      </c>
      <c r="F4" s="5">
        <f>'4° vs. 6°'!F$11</f>
        <v>0.9045092838196287</v>
      </c>
      <c r="G4" s="5">
        <f>'4° vs. 6°'!G$11</f>
        <v>0.87131367292225204</v>
      </c>
      <c r="H4" s="5">
        <f>'4° vs. 6°'!H$11</f>
        <v>0.83739837398373984</v>
      </c>
      <c r="I4" s="5">
        <f>'4° vs. 6°'!I$11</f>
        <v>0.7967479674796748</v>
      </c>
      <c r="J4" s="5">
        <f>'4° vs. 6°'!J$11</f>
        <v>0.78</v>
      </c>
      <c r="K4" s="5">
        <f>'4° vs. 6°'!K$11</f>
        <v>0.76</v>
      </c>
    </row>
    <row r="5" spans="1:11" x14ac:dyDescent="0.25">
      <c r="A5" t="str">
        <f>'Country Mapping'!B5</f>
        <v>DEU</v>
      </c>
      <c r="B5">
        <v>1</v>
      </c>
      <c r="C5">
        <v>1</v>
      </c>
      <c r="D5" s="5">
        <f>'4° vs. 6°'!D$11</f>
        <v>1.0025706940874035</v>
      </c>
      <c r="E5" s="5">
        <f>'4° vs. 6°'!E$11</f>
        <v>0.9526315789473685</v>
      </c>
      <c r="F5" s="5">
        <f>'4° vs. 6°'!F$11</f>
        <v>0.9045092838196287</v>
      </c>
      <c r="G5" s="5">
        <f>'4° vs. 6°'!G$11</f>
        <v>0.87131367292225204</v>
      </c>
      <c r="H5" s="5">
        <f>'4° vs. 6°'!H$11</f>
        <v>0.83739837398373984</v>
      </c>
      <c r="I5" s="5">
        <f>'4° vs. 6°'!I$11</f>
        <v>0.7967479674796748</v>
      </c>
      <c r="J5" s="5">
        <f>'4° vs. 6°'!J$11</f>
        <v>0.78</v>
      </c>
      <c r="K5" s="5">
        <f>'4° vs. 6°'!K$11</f>
        <v>0.76</v>
      </c>
    </row>
    <row r="6" spans="1:11" x14ac:dyDescent="0.25">
      <c r="A6" t="str">
        <f>'Country Mapping'!B8</f>
        <v>EUE</v>
      </c>
      <c r="B6">
        <v>1</v>
      </c>
      <c r="C6">
        <v>1</v>
      </c>
      <c r="D6" s="5">
        <f>'4° vs. 6°'!D$11</f>
        <v>1.0025706940874035</v>
      </c>
      <c r="E6" s="5">
        <f>'4° vs. 6°'!E$11</f>
        <v>0.9526315789473685</v>
      </c>
      <c r="F6" s="5">
        <f>'4° vs. 6°'!F$11</f>
        <v>0.9045092838196287</v>
      </c>
      <c r="G6" s="5">
        <f>'4° vs. 6°'!G$11</f>
        <v>0.87131367292225204</v>
      </c>
      <c r="H6" s="5">
        <f>'4° vs. 6°'!H$11</f>
        <v>0.83739837398373984</v>
      </c>
      <c r="I6" s="5">
        <f>'4° vs. 6°'!I$11</f>
        <v>0.7967479674796748</v>
      </c>
      <c r="J6" s="5">
        <f>'4° vs. 6°'!J$11</f>
        <v>0.78</v>
      </c>
      <c r="K6" s="5">
        <f>'4° vs. 6°'!K$11</f>
        <v>0.76</v>
      </c>
    </row>
    <row r="7" spans="1:11" x14ac:dyDescent="0.25">
      <c r="A7" t="str">
        <f>'Country Mapping'!B9</f>
        <v>EUN</v>
      </c>
      <c r="B7">
        <v>1</v>
      </c>
      <c r="C7">
        <v>1</v>
      </c>
      <c r="D7" s="5">
        <f>'4° vs. 6°'!D$11</f>
        <v>1.0025706940874035</v>
      </c>
      <c r="E7" s="5">
        <f>'4° vs. 6°'!E$11</f>
        <v>0.9526315789473685</v>
      </c>
      <c r="F7" s="5">
        <f>'4° vs. 6°'!F$11</f>
        <v>0.9045092838196287</v>
      </c>
      <c r="G7" s="5">
        <f>'4° vs. 6°'!G$11</f>
        <v>0.87131367292225204</v>
      </c>
      <c r="H7" s="5">
        <f>'4° vs. 6°'!H$11</f>
        <v>0.83739837398373984</v>
      </c>
      <c r="I7" s="5">
        <f>'4° vs. 6°'!I$11</f>
        <v>0.7967479674796748</v>
      </c>
      <c r="J7" s="5">
        <f>'4° vs. 6°'!J$11</f>
        <v>0.78</v>
      </c>
      <c r="K7" s="5">
        <f>'4° vs. 6°'!K$11</f>
        <v>0.76</v>
      </c>
    </row>
    <row r="8" spans="1:11" x14ac:dyDescent="0.25">
      <c r="A8" t="str">
        <f>'Country Mapping'!B10</f>
        <v>EUS</v>
      </c>
      <c r="B8">
        <v>1</v>
      </c>
      <c r="C8">
        <v>1</v>
      </c>
      <c r="D8" s="5">
        <f>'4° vs. 6°'!D$11</f>
        <v>1.0025706940874035</v>
      </c>
      <c r="E8" s="5">
        <f>'4° vs. 6°'!E$11</f>
        <v>0.9526315789473685</v>
      </c>
      <c r="F8" s="5">
        <f>'4° vs. 6°'!F$11</f>
        <v>0.9045092838196287</v>
      </c>
      <c r="G8" s="5">
        <f>'4° vs. 6°'!G$11</f>
        <v>0.87131367292225204</v>
      </c>
      <c r="H8" s="5">
        <f>'4° vs. 6°'!H$11</f>
        <v>0.83739837398373984</v>
      </c>
      <c r="I8" s="5">
        <f>'4° vs. 6°'!I$11</f>
        <v>0.7967479674796748</v>
      </c>
      <c r="J8" s="5">
        <f>'4° vs. 6°'!J$11</f>
        <v>0.78</v>
      </c>
      <c r="K8" s="5">
        <f>'4° vs. 6°'!K$11</f>
        <v>0.76</v>
      </c>
    </row>
    <row r="9" spans="1:11" x14ac:dyDescent="0.25">
      <c r="A9" t="str">
        <f>'Country Mapping'!B6</f>
        <v>FRA</v>
      </c>
      <c r="B9">
        <v>1</v>
      </c>
      <c r="C9">
        <v>1</v>
      </c>
      <c r="D9" s="5">
        <f>'4° vs. 6°'!D$11</f>
        <v>1.0025706940874035</v>
      </c>
      <c r="E9" s="5">
        <f>'4° vs. 6°'!E$11</f>
        <v>0.9526315789473685</v>
      </c>
      <c r="F9" s="5">
        <f>'4° vs. 6°'!F$11</f>
        <v>0.9045092838196287</v>
      </c>
      <c r="G9" s="5">
        <f>'4° vs. 6°'!G$11</f>
        <v>0.87131367292225204</v>
      </c>
      <c r="H9" s="5">
        <f>'4° vs. 6°'!H$11</f>
        <v>0.83739837398373984</v>
      </c>
      <c r="I9" s="5">
        <f>'4° vs. 6°'!I$11</f>
        <v>0.7967479674796748</v>
      </c>
      <c r="J9" s="5">
        <f>'4° vs. 6°'!J$11</f>
        <v>0.78</v>
      </c>
      <c r="K9" s="5">
        <f>'4° vs. 6°'!K$11</f>
        <v>0.76</v>
      </c>
    </row>
    <row r="10" spans="1:11" x14ac:dyDescent="0.25">
      <c r="A10" t="str">
        <f>'Country Mapping'!B16</f>
        <v>IND</v>
      </c>
      <c r="B10">
        <v>1</v>
      </c>
      <c r="C10">
        <v>1</v>
      </c>
      <c r="D10" s="5">
        <f>'4° vs. 6°'!D6</f>
        <v>0.99574468085106371</v>
      </c>
      <c r="E10" s="5">
        <f>'4° vs. 6°'!E6</f>
        <v>0.93031358885017412</v>
      </c>
      <c r="F10" s="5">
        <f>'4° vs. 6°'!F6</f>
        <v>0.8833333333333333</v>
      </c>
      <c r="G10" s="5">
        <f>'4° vs. 6°'!G6</f>
        <v>0.85348837209302331</v>
      </c>
      <c r="H10" s="5">
        <f>'4° vs. 6°'!H6</f>
        <v>0.82995951417004032</v>
      </c>
      <c r="I10" s="5">
        <f>'4° vs. 6°'!I6</f>
        <v>0.81081081081081086</v>
      </c>
      <c r="J10" s="5">
        <f>'4° vs. 6°'!J6</f>
        <v>0.79967426710097722</v>
      </c>
      <c r="K10" s="5">
        <f>'4° vs. 6°'!K6</f>
        <v>0.78293413173652704</v>
      </c>
    </row>
    <row r="11" spans="1:11" x14ac:dyDescent="0.25">
      <c r="A11" t="str">
        <f>'Country Mapping'!B12</f>
        <v>USA</v>
      </c>
      <c r="B11">
        <v>1</v>
      </c>
      <c r="C11">
        <v>1</v>
      </c>
      <c r="D11" s="5">
        <f>'4° vs. 6°'!D$10</f>
        <v>0.98754448398576511</v>
      </c>
      <c r="E11" s="5">
        <f>'4° vs. 6°'!E$10</f>
        <v>0.94017094017094027</v>
      </c>
      <c r="F11" s="5">
        <f>'4° vs. 6°'!F$10</f>
        <v>0.90877796901893293</v>
      </c>
      <c r="G11" s="5">
        <f>'4° vs. 6°'!G$10</f>
        <v>0.84615384615384615</v>
      </c>
      <c r="H11" s="5">
        <f>'4° vs. 6°'!H$10</f>
        <v>0.78583765112262516</v>
      </c>
      <c r="I11" s="5">
        <f>'4° vs. 6°'!I$10</f>
        <v>0.74957410562180582</v>
      </c>
      <c r="J11" s="5">
        <f>'4° vs. 6°'!J$10</f>
        <v>0.73154362416107388</v>
      </c>
      <c r="K11" s="5">
        <f>'4° vs. 6°'!K$10</f>
        <v>0.71004942339373955</v>
      </c>
    </row>
    <row r="12" spans="1:11" x14ac:dyDescent="0.25">
      <c r="A12" t="str">
        <f>'Country Mapping'!B15</f>
        <v>RUS</v>
      </c>
      <c r="B12">
        <v>1</v>
      </c>
      <c r="C12">
        <v>1</v>
      </c>
      <c r="D12" s="5">
        <f>'4° vs. 6°'!D7</f>
        <v>0.97297297297297292</v>
      </c>
      <c r="E12" s="5">
        <f>'4° vs. 6°'!E7</f>
        <v>0.9263157894736842</v>
      </c>
      <c r="F12" s="5">
        <f>'4° vs. 6°'!F7</f>
        <v>0.92307692307692313</v>
      </c>
      <c r="G12" s="5">
        <f>'4° vs. 6°'!G7</f>
        <v>0.90206185567010311</v>
      </c>
      <c r="H12" s="5">
        <f>'4° vs. 6°'!H7</f>
        <v>0.8883248730964467</v>
      </c>
      <c r="I12" s="5">
        <f>'4° vs. 6°'!I7</f>
        <v>0.87179487179487181</v>
      </c>
      <c r="J12" s="5">
        <f>'4° vs. 6°'!J7</f>
        <v>0.85279187817258884</v>
      </c>
      <c r="K12" s="5">
        <f>'4° vs. 6°'!K7</f>
        <v>0.8205128205128206</v>
      </c>
    </row>
    <row r="13" spans="1:11" x14ac:dyDescent="0.25">
      <c r="A13" t="str">
        <f>'Country Mapping'!B11</f>
        <v>SWZ</v>
      </c>
      <c r="B13">
        <v>1</v>
      </c>
      <c r="C13">
        <v>1</v>
      </c>
      <c r="D13" s="5">
        <f>'4° vs. 6°'!D$11</f>
        <v>1.0025706940874035</v>
      </c>
      <c r="E13" s="5">
        <f>'4° vs. 6°'!E$11</f>
        <v>0.9526315789473685</v>
      </c>
      <c r="F13" s="5">
        <f>'4° vs. 6°'!F$11</f>
        <v>0.9045092838196287</v>
      </c>
      <c r="G13" s="5">
        <f>'4° vs. 6°'!G$11</f>
        <v>0.87131367292225204</v>
      </c>
      <c r="H13" s="5">
        <f>'4° vs. 6°'!H$11</f>
        <v>0.83739837398373984</v>
      </c>
      <c r="I13" s="5">
        <f>'4° vs. 6°'!I$11</f>
        <v>0.7967479674796748</v>
      </c>
      <c r="J13" s="5">
        <f>'4° vs. 6°'!J$11</f>
        <v>0.78</v>
      </c>
      <c r="K13" s="5">
        <f>'4° vs. 6°'!K$11</f>
        <v>0.76</v>
      </c>
    </row>
    <row r="14" spans="1:11" x14ac:dyDescent="0.25">
      <c r="A14" t="str">
        <f>'Country Mapping'!B13</f>
        <v>OEC</v>
      </c>
      <c r="B14">
        <v>1</v>
      </c>
      <c r="C14">
        <v>1</v>
      </c>
      <c r="D14" s="5">
        <f>'4° vs. 6°'!D$10</f>
        <v>0.98754448398576511</v>
      </c>
      <c r="E14" s="5">
        <f>'4° vs. 6°'!E$10</f>
        <v>0.94017094017094027</v>
      </c>
      <c r="F14" s="5">
        <f>'4° vs. 6°'!F$10</f>
        <v>0.90877796901893293</v>
      </c>
      <c r="G14" s="5">
        <f>'4° vs. 6°'!G$10</f>
        <v>0.84615384615384615</v>
      </c>
      <c r="H14" s="5">
        <f>'4° vs. 6°'!H$10</f>
        <v>0.78583765112262516</v>
      </c>
      <c r="I14" s="5">
        <f>'4° vs. 6°'!I$10</f>
        <v>0.74957410562180582</v>
      </c>
      <c r="J14" s="5">
        <f>'4° vs. 6°'!J$10</f>
        <v>0.73154362416107388</v>
      </c>
      <c r="K14" s="5">
        <f>'4° vs. 6°'!K$10</f>
        <v>0.71004942339373955</v>
      </c>
    </row>
    <row r="15" spans="1:11" x14ac:dyDescent="0.25">
      <c r="A15" t="str">
        <f>'Country Mapping'!B14</f>
        <v>BRZ</v>
      </c>
      <c r="B15">
        <v>1</v>
      </c>
      <c r="C15">
        <v>1</v>
      </c>
      <c r="D15" s="5">
        <f>'4° vs. 6°'!D4</f>
        <v>1</v>
      </c>
      <c r="E15" s="5">
        <f>'4° vs. 6°'!E4</f>
        <v>1</v>
      </c>
      <c r="F15" s="5">
        <f>'4° vs. 6°'!F4</f>
        <v>0.95522388059701491</v>
      </c>
      <c r="G15" s="5">
        <f>'4° vs. 6°'!G4</f>
        <v>0.94202898550724645</v>
      </c>
      <c r="H15" s="5">
        <f>'4° vs. 6°'!H4</f>
        <v>0.88157894736842113</v>
      </c>
      <c r="I15" s="5">
        <f>'4° vs. 6°'!I4</f>
        <v>0.86249999999999993</v>
      </c>
      <c r="J15" s="5">
        <f>'4° vs. 6°'!J4</f>
        <v>0.82352941176470584</v>
      </c>
      <c r="K15" s="5">
        <f>'4° vs. 6°'!K4</f>
        <v>0.79999999999999993</v>
      </c>
    </row>
    <row r="16" spans="1:11" x14ac:dyDescent="0.25">
      <c r="A16" t="str">
        <f>'Country Mapping'!B17</f>
        <v>CHI</v>
      </c>
      <c r="B16">
        <v>1</v>
      </c>
      <c r="C16">
        <v>1</v>
      </c>
      <c r="D16" s="5">
        <f>'4° vs. 6°'!D5</f>
        <v>1</v>
      </c>
      <c r="E16" s="5">
        <f>'4° vs. 6°'!E5</f>
        <v>0.91666666666666663</v>
      </c>
      <c r="F16" s="5">
        <f>'4° vs. 6°'!F5</f>
        <v>0.92307692307692313</v>
      </c>
      <c r="G16" s="5">
        <f>'4° vs. 6°'!G5</f>
        <v>0.8571428571428571</v>
      </c>
      <c r="H16" s="5">
        <f>'4° vs. 6°'!H5</f>
        <v>0.8</v>
      </c>
      <c r="I16" s="5">
        <f>'4° vs. 6°'!I5</f>
        <v>0.8</v>
      </c>
      <c r="J16" s="5">
        <f>'4° vs. 6°'!J5</f>
        <v>0.6875</v>
      </c>
      <c r="K16" s="5">
        <f>'4° vs. 6°'!K5</f>
        <v>0.625</v>
      </c>
    </row>
    <row r="17" spans="1:11" x14ac:dyDescent="0.25">
      <c r="A17" t="str">
        <f>'Country Mapping'!B18</f>
        <v>RSA</v>
      </c>
      <c r="B17">
        <v>1</v>
      </c>
      <c r="C17">
        <v>1</v>
      </c>
      <c r="D17" s="5">
        <f>'4° vs. 6°'!D9</f>
        <v>1</v>
      </c>
      <c r="E17" s="5">
        <f>'4° vs. 6°'!E9</f>
        <v>0.96153846153846145</v>
      </c>
      <c r="F17" s="5">
        <f>'4° vs. 6°'!F9</f>
        <v>0.89285714285714279</v>
      </c>
      <c r="G17" s="5">
        <f>'4° vs. 6°'!G9</f>
        <v>0.83333333333333337</v>
      </c>
      <c r="H17" s="5">
        <f>'4° vs. 6°'!H9</f>
        <v>0.79365079365079361</v>
      </c>
      <c r="I17" s="5">
        <f>'4° vs. 6°'!I9</f>
        <v>0.75757575757575757</v>
      </c>
      <c r="J17" s="5">
        <f>'4° vs. 6°'!J9</f>
        <v>0.72857142857142865</v>
      </c>
      <c r="K17" s="5">
        <f>'4° vs. 6°'!K9</f>
        <v>0.70270270270270274</v>
      </c>
    </row>
    <row r="18" spans="1:11" x14ac:dyDescent="0.25">
      <c r="A18" t="str">
        <f>'Country Mapping'!B20</f>
        <v>ARB</v>
      </c>
      <c r="B18">
        <v>1</v>
      </c>
      <c r="C18">
        <v>1</v>
      </c>
      <c r="D18" s="5">
        <f>'4° vs. 6°'!D2</f>
        <v>1</v>
      </c>
      <c r="E18" s="5">
        <f>'4° vs. 6°'!E2</f>
        <v>0.95</v>
      </c>
      <c r="F18" s="5">
        <f>'4° vs. 6°'!F2</f>
        <v>0.90697674418604646</v>
      </c>
      <c r="G18" s="5">
        <f>'4° vs. 6°'!G2</f>
        <v>0.8666666666666667</v>
      </c>
      <c r="H18" s="5">
        <f>'4° vs. 6°'!H2</f>
        <v>0.83333333333333337</v>
      </c>
      <c r="I18" s="5">
        <f>'4° vs. 6°'!I2</f>
        <v>0.82</v>
      </c>
      <c r="J18" s="5">
        <f>'4° vs. 6°'!J2</f>
        <v>0.78846153846153844</v>
      </c>
      <c r="K18" s="5">
        <f>'4° vs. 6°'!K2</f>
        <v>0.74545454545454548</v>
      </c>
    </row>
    <row r="19" spans="1:11" x14ac:dyDescent="0.25">
      <c r="A19" t="str">
        <f>'Country Mapping'!B19</f>
        <v>OPE</v>
      </c>
      <c r="B19">
        <v>1</v>
      </c>
      <c r="C19">
        <v>1</v>
      </c>
      <c r="D19" s="5">
        <f>'4° vs. 6°'!D2</f>
        <v>1</v>
      </c>
      <c r="E19" s="5">
        <f>'4° vs. 6°'!E2</f>
        <v>0.95</v>
      </c>
      <c r="F19" s="5">
        <f>'4° vs. 6°'!F2</f>
        <v>0.90697674418604646</v>
      </c>
      <c r="G19" s="5">
        <f>'4° vs. 6°'!G2</f>
        <v>0.8666666666666667</v>
      </c>
      <c r="H19" s="5">
        <f>'4° vs. 6°'!H2</f>
        <v>0.83333333333333337</v>
      </c>
      <c r="I19" s="5">
        <f>'4° vs. 6°'!I2</f>
        <v>0.82</v>
      </c>
      <c r="J19" s="5">
        <f>'4° vs. 6°'!J2</f>
        <v>0.78846153846153844</v>
      </c>
      <c r="K19" s="5">
        <f>'4° vs. 6°'!K2</f>
        <v>0.74545454545454548</v>
      </c>
    </row>
    <row r="20" spans="1:11" x14ac:dyDescent="0.25">
      <c r="A20" t="str">
        <f>'Country Mapping'!B21</f>
        <v>ROW</v>
      </c>
      <c r="B20">
        <v>1</v>
      </c>
      <c r="C20">
        <v>1</v>
      </c>
      <c r="D20" s="5">
        <f>'4° vs. 6°'!D3</f>
        <v>0.98809523809523814</v>
      </c>
      <c r="E20" s="5">
        <f>'4° vs. 6°'!E3</f>
        <v>0.95979899497487431</v>
      </c>
      <c r="F20" s="5">
        <f>'4° vs. 6°'!F3</f>
        <v>0.9224137931034484</v>
      </c>
      <c r="G20" s="5">
        <f>'4° vs. 6°'!G3</f>
        <v>0.89179104477611937</v>
      </c>
      <c r="H20" s="5">
        <f>'4° vs. 6°'!H3</f>
        <v>0.86046511627906974</v>
      </c>
      <c r="I20" s="5">
        <f>'4° vs. 6°'!I3</f>
        <v>0.82634730538922152</v>
      </c>
      <c r="J20" s="5">
        <f>'4° vs. 6°'!J3</f>
        <v>0.80381471389645787</v>
      </c>
      <c r="K20" s="5">
        <f>'4° vs. 6°'!K3</f>
        <v>0.78109452736318419</v>
      </c>
    </row>
    <row r="21" spans="1:11" x14ac:dyDescent="0.25">
      <c r="A21" t="s">
        <v>91</v>
      </c>
      <c r="B21">
        <v>1</v>
      </c>
      <c r="C21">
        <v>1</v>
      </c>
      <c r="D21" s="5">
        <f>'4° vs. 6°'!D$11</f>
        <v>1.0025706940874035</v>
      </c>
      <c r="E21" s="5">
        <f>'4° vs. 6°'!E$11</f>
        <v>0.9526315789473685</v>
      </c>
      <c r="F21" s="5">
        <f>'4° vs. 6°'!F$11</f>
        <v>0.9045092838196287</v>
      </c>
      <c r="G21" s="5">
        <f>'4° vs. 6°'!G$11</f>
        <v>0.87131367292225204</v>
      </c>
      <c r="H21" s="5">
        <f>'4° vs. 6°'!H$11</f>
        <v>0.83739837398373984</v>
      </c>
      <c r="I21" s="5">
        <f>'4° vs. 6°'!I$11</f>
        <v>0.7967479674796748</v>
      </c>
      <c r="J21" s="5">
        <f>'4° vs. 6°'!J$11</f>
        <v>0.78</v>
      </c>
      <c r="K21" s="5">
        <f>'4° vs. 6°'!K$11</f>
        <v>0.76</v>
      </c>
    </row>
    <row r="22" spans="1:11" x14ac:dyDescent="0.25">
      <c r="A22" t="s">
        <v>90</v>
      </c>
      <c r="B22">
        <v>1</v>
      </c>
      <c r="C22">
        <v>1</v>
      </c>
      <c r="D22" s="5">
        <f>'4° vs. 6°'!D$11</f>
        <v>1.0025706940874035</v>
      </c>
      <c r="E22" s="5">
        <f>'4° vs. 6°'!E$11</f>
        <v>0.9526315789473685</v>
      </c>
      <c r="F22" s="5">
        <f>'4° vs. 6°'!F$11</f>
        <v>0.9045092838196287</v>
      </c>
      <c r="G22" s="5">
        <f>'4° vs. 6°'!G$11</f>
        <v>0.87131367292225204</v>
      </c>
      <c r="H22" s="5">
        <f>'4° vs. 6°'!H$11</f>
        <v>0.83739837398373984</v>
      </c>
      <c r="I22" s="5">
        <f>'4° vs. 6°'!I$11</f>
        <v>0.7967479674796748</v>
      </c>
      <c r="J22" s="5">
        <f>'4° vs. 6°'!J$11</f>
        <v>0.78</v>
      </c>
      <c r="K22" s="5">
        <f>'4° vs. 6°'!K$11</f>
        <v>0.76</v>
      </c>
    </row>
    <row r="23" spans="1:11" x14ac:dyDescent="0.25">
      <c r="A23" t="s">
        <v>12</v>
      </c>
      <c r="B23">
        <v>1</v>
      </c>
      <c r="C23">
        <v>1</v>
      </c>
      <c r="D23" s="5">
        <f>'4° vs. 6°'!D2</f>
        <v>1</v>
      </c>
      <c r="E23" s="5">
        <f>'4° vs. 6°'!E2</f>
        <v>0.95</v>
      </c>
      <c r="F23" s="5">
        <f>'4° vs. 6°'!F2</f>
        <v>0.90697674418604646</v>
      </c>
      <c r="G23" s="5">
        <f>'4° vs. 6°'!G2</f>
        <v>0.8666666666666667</v>
      </c>
      <c r="H23" s="5">
        <f>'4° vs. 6°'!H2</f>
        <v>0.83333333333333337</v>
      </c>
      <c r="I23" s="5">
        <f>'4° vs. 6°'!I2</f>
        <v>0.82</v>
      </c>
      <c r="J23" s="5">
        <f>'4° vs. 6°'!J2</f>
        <v>0.78846153846153844</v>
      </c>
      <c r="K23" s="5">
        <f>'4° vs. 6°'!K2</f>
        <v>0.74545454545454548</v>
      </c>
    </row>
  </sheetData>
  <sortState ref="A3:K23">
    <sortCondition ref="A3:A23" customList="AUT,BAW,DEU,EUE,EUN,EUS,FRA,IND,USA,RUS,SWZ,OEC,BRZ,CHI,RSA,ARB,OPE,ROW,BRD,EU28,WORLD"/>
  </sortState>
  <pageMargins left="0.7" right="0.7" top="0.78740157499999996" bottom="0.78740157499999996"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23"/>
  <sheetViews>
    <sheetView workbookViewId="0">
      <selection activeCell="A2" sqref="A2:K23"/>
    </sheetView>
  </sheetViews>
  <sheetFormatPr baseColWidth="10" defaultRowHeight="15.75" x14ac:dyDescent="0.25"/>
  <sheetData>
    <row r="1" spans="1:11" x14ac:dyDescent="0.25">
      <c r="A1" s="56" t="s">
        <v>82</v>
      </c>
      <c r="B1" s="56"/>
      <c r="C1" s="56"/>
      <c r="D1" s="56"/>
    </row>
    <row r="2" spans="1:11" x14ac:dyDescent="0.25">
      <c r="B2" s="61">
        <v>2007</v>
      </c>
      <c r="C2" s="61">
        <v>2010</v>
      </c>
      <c r="D2" s="61">
        <f>'2° vs. 4°'!D1</f>
        <v>2015</v>
      </c>
      <c r="E2" s="61">
        <f>'2° vs. 4°'!E1</f>
        <v>2020</v>
      </c>
      <c r="F2" s="61">
        <f>'2° vs. 4°'!F1</f>
        <v>2025</v>
      </c>
      <c r="G2" s="61">
        <f>'2° vs. 4°'!G1</f>
        <v>2030</v>
      </c>
      <c r="H2" s="61">
        <f>'2° vs. 4°'!H1</f>
        <v>2035</v>
      </c>
      <c r="I2" s="61">
        <f>'2° vs. 4°'!I1</f>
        <v>2040</v>
      </c>
      <c r="J2" s="61">
        <f>'2° vs. 4°'!J1</f>
        <v>2045</v>
      </c>
      <c r="K2" s="61">
        <f>'2° vs. 4°'!K1</f>
        <v>2050</v>
      </c>
    </row>
    <row r="3" spans="1:11" x14ac:dyDescent="0.25">
      <c r="A3" t="str">
        <f>'Country Mapping'!B7</f>
        <v>AUT</v>
      </c>
      <c r="B3">
        <v>1</v>
      </c>
      <c r="C3">
        <v>1</v>
      </c>
      <c r="D3" s="5">
        <f>'2° vs. 4°'!D$11</f>
        <v>0.98461538461538456</v>
      </c>
      <c r="E3" s="5">
        <f>'2° vs. 4°'!E$11</f>
        <v>0.94475138121546953</v>
      </c>
      <c r="F3" s="5">
        <f>'2° vs. 4°'!F$11</f>
        <v>0.8299120234604106</v>
      </c>
      <c r="G3" s="5">
        <f>'2° vs. 4°'!G$11</f>
        <v>0.71076923076923082</v>
      </c>
      <c r="H3" s="5">
        <f>'2° vs. 4°'!H$11</f>
        <v>0.6019417475728156</v>
      </c>
      <c r="I3" s="5">
        <f>'2° vs. 4°'!I$11</f>
        <v>0.55102040816326536</v>
      </c>
      <c r="J3" s="5">
        <f>'2° vs. 4°'!J$11</f>
        <v>0.49647887323943662</v>
      </c>
      <c r="K3" s="5">
        <f>'2° vs. 4°'!K$11</f>
        <v>0.46125461254612549</v>
      </c>
    </row>
    <row r="4" spans="1:11" x14ac:dyDescent="0.25">
      <c r="A4" t="str">
        <f>'Country Mapping'!B4</f>
        <v>BAW</v>
      </c>
      <c r="B4">
        <v>1</v>
      </c>
      <c r="C4">
        <v>1</v>
      </c>
      <c r="D4" s="5">
        <f>'2° vs. 4°'!D$11</f>
        <v>0.98461538461538456</v>
      </c>
      <c r="E4" s="5">
        <f>'2° vs. 4°'!E$11</f>
        <v>0.94475138121546953</v>
      </c>
      <c r="F4" s="5">
        <f>'2° vs. 4°'!F$11</f>
        <v>0.8299120234604106</v>
      </c>
      <c r="G4" s="5">
        <f>'2° vs. 4°'!G$11</f>
        <v>0.71076923076923082</v>
      </c>
      <c r="H4" s="5">
        <f>'2° vs. 4°'!H$11</f>
        <v>0.6019417475728156</v>
      </c>
      <c r="I4" s="5">
        <f>'2° vs. 4°'!I$11</f>
        <v>0.55102040816326536</v>
      </c>
      <c r="J4" s="5">
        <f>'2° vs. 4°'!J$11</f>
        <v>0.49647887323943662</v>
      </c>
      <c r="K4" s="5">
        <f>'2° vs. 4°'!K$11</f>
        <v>0.46125461254612549</v>
      </c>
    </row>
    <row r="5" spans="1:11" x14ac:dyDescent="0.25">
      <c r="A5" t="str">
        <f>'Country Mapping'!B5</f>
        <v>DEU</v>
      </c>
      <c r="B5">
        <v>1</v>
      </c>
      <c r="C5">
        <v>1</v>
      </c>
      <c r="D5" s="5">
        <f>'2° vs. 4°'!D$11</f>
        <v>0.98461538461538456</v>
      </c>
      <c r="E5" s="5">
        <f>'2° vs. 4°'!E$11</f>
        <v>0.94475138121546953</v>
      </c>
      <c r="F5" s="5">
        <f>'2° vs. 4°'!F$11</f>
        <v>0.8299120234604106</v>
      </c>
      <c r="G5" s="5">
        <f>'2° vs. 4°'!G$11</f>
        <v>0.71076923076923082</v>
      </c>
      <c r="H5" s="5">
        <f>'2° vs. 4°'!H$11</f>
        <v>0.6019417475728156</v>
      </c>
      <c r="I5" s="5">
        <f>'2° vs. 4°'!I$11</f>
        <v>0.55102040816326536</v>
      </c>
      <c r="J5" s="5">
        <f>'2° vs. 4°'!J$11</f>
        <v>0.49647887323943662</v>
      </c>
      <c r="K5" s="5">
        <f>'2° vs. 4°'!K$11</f>
        <v>0.46125461254612549</v>
      </c>
    </row>
    <row r="6" spans="1:11" x14ac:dyDescent="0.25">
      <c r="A6" t="str">
        <f>'Country Mapping'!B8</f>
        <v>EUE</v>
      </c>
      <c r="B6">
        <v>1</v>
      </c>
      <c r="C6">
        <v>1</v>
      </c>
      <c r="D6" s="5">
        <f>'2° vs. 4°'!D$11</f>
        <v>0.98461538461538456</v>
      </c>
      <c r="E6" s="5">
        <f>'2° vs. 4°'!E$11</f>
        <v>0.94475138121546953</v>
      </c>
      <c r="F6" s="5">
        <f>'2° vs. 4°'!F$11</f>
        <v>0.8299120234604106</v>
      </c>
      <c r="G6" s="5">
        <f>'2° vs. 4°'!G$11</f>
        <v>0.71076923076923082</v>
      </c>
      <c r="H6" s="5">
        <f>'2° vs. 4°'!H$11</f>
        <v>0.6019417475728156</v>
      </c>
      <c r="I6" s="5">
        <f>'2° vs. 4°'!I$11</f>
        <v>0.55102040816326536</v>
      </c>
      <c r="J6" s="5">
        <f>'2° vs. 4°'!J$11</f>
        <v>0.49647887323943662</v>
      </c>
      <c r="K6" s="5">
        <f>'2° vs. 4°'!K$11</f>
        <v>0.46125461254612549</v>
      </c>
    </row>
    <row r="7" spans="1:11" x14ac:dyDescent="0.25">
      <c r="A7" t="str">
        <f>'Country Mapping'!B9</f>
        <v>EUN</v>
      </c>
      <c r="B7">
        <v>1</v>
      </c>
      <c r="C7">
        <v>1</v>
      </c>
      <c r="D7" s="5">
        <f>'2° vs. 4°'!D$11</f>
        <v>0.98461538461538456</v>
      </c>
      <c r="E7" s="5">
        <f>'2° vs. 4°'!E$11</f>
        <v>0.94475138121546953</v>
      </c>
      <c r="F7" s="5">
        <f>'2° vs. 4°'!F$11</f>
        <v>0.8299120234604106</v>
      </c>
      <c r="G7" s="5">
        <f>'2° vs. 4°'!G$11</f>
        <v>0.71076923076923082</v>
      </c>
      <c r="H7" s="5">
        <f>'2° vs. 4°'!H$11</f>
        <v>0.6019417475728156</v>
      </c>
      <c r="I7" s="5">
        <f>'2° vs. 4°'!I$11</f>
        <v>0.55102040816326536</v>
      </c>
      <c r="J7" s="5">
        <f>'2° vs. 4°'!J$11</f>
        <v>0.49647887323943662</v>
      </c>
      <c r="K7" s="5">
        <f>'2° vs. 4°'!K$11</f>
        <v>0.46125461254612549</v>
      </c>
    </row>
    <row r="8" spans="1:11" x14ac:dyDescent="0.25">
      <c r="A8" t="str">
        <f>'Country Mapping'!B10</f>
        <v>EUS</v>
      </c>
      <c r="B8">
        <v>1</v>
      </c>
      <c r="C8">
        <v>1</v>
      </c>
      <c r="D8" s="5">
        <f>'2° vs. 4°'!D$11</f>
        <v>0.98461538461538456</v>
      </c>
      <c r="E8" s="5">
        <f>'2° vs. 4°'!E$11</f>
        <v>0.94475138121546953</v>
      </c>
      <c r="F8" s="5">
        <f>'2° vs. 4°'!F$11</f>
        <v>0.8299120234604106</v>
      </c>
      <c r="G8" s="5">
        <f>'2° vs. 4°'!G$11</f>
        <v>0.71076923076923082</v>
      </c>
      <c r="H8" s="5">
        <f>'2° vs. 4°'!H$11</f>
        <v>0.6019417475728156</v>
      </c>
      <c r="I8" s="5">
        <f>'2° vs. 4°'!I$11</f>
        <v>0.55102040816326536</v>
      </c>
      <c r="J8" s="5">
        <f>'2° vs. 4°'!J$11</f>
        <v>0.49647887323943662</v>
      </c>
      <c r="K8" s="5">
        <f>'2° vs. 4°'!K$11</f>
        <v>0.46125461254612549</v>
      </c>
    </row>
    <row r="9" spans="1:11" x14ac:dyDescent="0.25">
      <c r="A9" t="str">
        <f>'Country Mapping'!B6</f>
        <v>FRA</v>
      </c>
      <c r="B9">
        <v>1</v>
      </c>
      <c r="C9">
        <v>1</v>
      </c>
      <c r="D9" s="5">
        <f>'2° vs. 4°'!D$11</f>
        <v>0.98461538461538456</v>
      </c>
      <c r="E9" s="5">
        <f>'2° vs. 4°'!E$11</f>
        <v>0.94475138121546953</v>
      </c>
      <c r="F9" s="5">
        <f>'2° vs. 4°'!F$11</f>
        <v>0.8299120234604106</v>
      </c>
      <c r="G9" s="5">
        <f>'2° vs. 4°'!G$11</f>
        <v>0.71076923076923082</v>
      </c>
      <c r="H9" s="5">
        <f>'2° vs. 4°'!H$11</f>
        <v>0.6019417475728156</v>
      </c>
      <c r="I9" s="5">
        <f>'2° vs. 4°'!I$11</f>
        <v>0.55102040816326536</v>
      </c>
      <c r="J9" s="5">
        <f>'2° vs. 4°'!J$11</f>
        <v>0.49647887323943662</v>
      </c>
      <c r="K9" s="5">
        <f>'2° vs. 4°'!K$11</f>
        <v>0.46125461254612549</v>
      </c>
    </row>
    <row r="10" spans="1:11" x14ac:dyDescent="0.25">
      <c r="A10" t="str">
        <f>'Country Mapping'!B16</f>
        <v>IND</v>
      </c>
      <c r="B10">
        <v>1</v>
      </c>
      <c r="C10">
        <v>1</v>
      </c>
      <c r="D10" s="5">
        <f>'2° vs. 4°'!D6</f>
        <v>0.98290598290598286</v>
      </c>
      <c r="E10" s="5">
        <f>'2° vs. 4°'!E6</f>
        <v>0.90636704119850187</v>
      </c>
      <c r="F10" s="5">
        <f>'2° vs. 4°'!F6</f>
        <v>0.76100628930817604</v>
      </c>
      <c r="G10" s="5">
        <f>'2° vs. 4°'!G6</f>
        <v>0.64577656675749318</v>
      </c>
      <c r="H10" s="5">
        <f>'2° vs. 4°'!H6</f>
        <v>0.52195121951219525</v>
      </c>
      <c r="I10" s="5">
        <f>'2° vs. 4°'!I6</f>
        <v>0.43555555555555553</v>
      </c>
      <c r="J10" s="5">
        <f>'2° vs. 4°'!J6</f>
        <v>0.38289205702647655</v>
      </c>
      <c r="K10" s="5">
        <f>'2° vs. 4°'!K6</f>
        <v>0.34608030592734224</v>
      </c>
    </row>
    <row r="11" spans="1:11" x14ac:dyDescent="0.25">
      <c r="A11" t="str">
        <f>'Country Mapping'!B12</f>
        <v>USA</v>
      </c>
      <c r="B11">
        <v>1</v>
      </c>
      <c r="C11">
        <v>1</v>
      </c>
      <c r="D11" s="5">
        <f>'2° vs. 4°'!D$10</f>
        <v>0.98558558558558562</v>
      </c>
      <c r="E11" s="5">
        <f>'2° vs. 4°'!E$10</f>
        <v>0.9236363636363637</v>
      </c>
      <c r="F11" s="5">
        <f>'2° vs. 4°'!F$10</f>
        <v>0.80303030303030298</v>
      </c>
      <c r="G11" s="5">
        <f>'2° vs. 4°'!G$10</f>
        <v>0.65909090909090906</v>
      </c>
      <c r="H11" s="5">
        <f>'2° vs. 4°'!H$10</f>
        <v>0.54285714285714293</v>
      </c>
      <c r="I11" s="5">
        <f>'2° vs. 4°'!I$10</f>
        <v>0.43636363636363629</v>
      </c>
      <c r="J11" s="5">
        <f>'2° vs. 4°'!J$10</f>
        <v>0.30963302752293576</v>
      </c>
      <c r="K11" s="5">
        <f>'2° vs. 4°'!K$10</f>
        <v>0.25986078886310909</v>
      </c>
    </row>
    <row r="12" spans="1:11" x14ac:dyDescent="0.25">
      <c r="A12" t="str">
        <f>'Country Mapping'!B15</f>
        <v>RUS</v>
      </c>
      <c r="B12">
        <v>1</v>
      </c>
      <c r="C12">
        <v>1</v>
      </c>
      <c r="D12" s="5">
        <f>'2° vs. 4°'!D7</f>
        <v>0.98333333333333328</v>
      </c>
      <c r="E12" s="5">
        <f>'2° vs. 4°'!E7</f>
        <v>0.92045454545454553</v>
      </c>
      <c r="F12" s="5">
        <f>'2° vs. 4°'!F7</f>
        <v>0.78333333333333321</v>
      </c>
      <c r="G12" s="5">
        <f>'2° vs. 4°'!G7</f>
        <v>0.63428571428571434</v>
      </c>
      <c r="H12" s="5">
        <f>'2° vs. 4°'!H7</f>
        <v>0.45142857142857146</v>
      </c>
      <c r="I12" s="5">
        <f>'2° vs. 4°'!I7</f>
        <v>0.36470588235294116</v>
      </c>
      <c r="J12" s="5">
        <f>'2° vs. 4°'!J7</f>
        <v>0.29761904761904762</v>
      </c>
      <c r="K12" s="5">
        <f>'2° vs. 4°'!K7</f>
        <v>0.26249999999999996</v>
      </c>
    </row>
    <row r="13" spans="1:11" x14ac:dyDescent="0.25">
      <c r="A13" t="str">
        <f>'Country Mapping'!B11</f>
        <v>SWZ</v>
      </c>
      <c r="B13">
        <v>1</v>
      </c>
      <c r="C13">
        <v>1</v>
      </c>
      <c r="D13" s="5">
        <f>'2° vs. 4°'!D$11</f>
        <v>0.98461538461538456</v>
      </c>
      <c r="E13" s="5">
        <f>'2° vs. 4°'!E$11</f>
        <v>0.94475138121546953</v>
      </c>
      <c r="F13" s="5">
        <f>'2° vs. 4°'!F$11</f>
        <v>0.8299120234604106</v>
      </c>
      <c r="G13" s="5">
        <f>'2° vs. 4°'!G$11</f>
        <v>0.71076923076923082</v>
      </c>
      <c r="H13" s="5">
        <f>'2° vs. 4°'!H$11</f>
        <v>0.6019417475728156</v>
      </c>
      <c r="I13" s="5">
        <f>'2° vs. 4°'!I$11</f>
        <v>0.55102040816326536</v>
      </c>
      <c r="J13" s="5">
        <f>'2° vs. 4°'!J$11</f>
        <v>0.49647887323943662</v>
      </c>
      <c r="K13" s="5">
        <f>'2° vs. 4°'!K$11</f>
        <v>0.46125461254612549</v>
      </c>
    </row>
    <row r="14" spans="1:11" x14ac:dyDescent="0.25">
      <c r="A14" t="str">
        <f>'Country Mapping'!B13</f>
        <v>OEC</v>
      </c>
      <c r="B14">
        <v>1</v>
      </c>
      <c r="C14">
        <v>1</v>
      </c>
      <c r="D14" s="5">
        <f>'2° vs. 4°'!D$10</f>
        <v>0.98558558558558562</v>
      </c>
      <c r="E14" s="5">
        <f>'2° vs. 4°'!E$10</f>
        <v>0.9236363636363637</v>
      </c>
      <c r="F14" s="5">
        <f>'2° vs. 4°'!F$10</f>
        <v>0.80303030303030298</v>
      </c>
      <c r="G14" s="5">
        <f>'2° vs. 4°'!G$10</f>
        <v>0.65909090909090906</v>
      </c>
      <c r="H14" s="5">
        <f>'2° vs. 4°'!H$10</f>
        <v>0.54285714285714293</v>
      </c>
      <c r="I14" s="5">
        <f>'2° vs. 4°'!I$10</f>
        <v>0.43636363636363629</v>
      </c>
      <c r="J14" s="5">
        <f>'2° vs. 4°'!J$10</f>
        <v>0.30963302752293576</v>
      </c>
      <c r="K14" s="5">
        <f>'2° vs. 4°'!K$10</f>
        <v>0.25986078886310909</v>
      </c>
    </row>
    <row r="15" spans="1:11" x14ac:dyDescent="0.25">
      <c r="A15" t="str">
        <f>'Country Mapping'!B14</f>
        <v>BRZ</v>
      </c>
      <c r="B15">
        <v>1</v>
      </c>
      <c r="C15">
        <v>1</v>
      </c>
      <c r="D15" s="5">
        <f>'2° vs. 4°'!D4</f>
        <v>0.92857142857142849</v>
      </c>
      <c r="E15" s="5">
        <f>'2° vs. 4°'!E4</f>
        <v>0.83606557377049184</v>
      </c>
      <c r="F15" s="5">
        <f>'2° vs. 4°'!F4</f>
        <v>0.765625</v>
      </c>
      <c r="G15" s="5">
        <f>'2° vs. 4°'!G4</f>
        <v>0.69230769230769229</v>
      </c>
      <c r="H15" s="5">
        <f>'2° vs. 4°'!H4</f>
        <v>0.61194029850746257</v>
      </c>
      <c r="I15" s="5">
        <f>'2° vs. 4°'!I4</f>
        <v>0.56521739130434789</v>
      </c>
      <c r="J15" s="5">
        <f>'2° vs. 4°'!J4</f>
        <v>0.52857142857142858</v>
      </c>
      <c r="K15" s="5">
        <f>'2° vs. 4°'!K4</f>
        <v>0.4861111111111111</v>
      </c>
    </row>
    <row r="16" spans="1:11" x14ac:dyDescent="0.25">
      <c r="A16" t="str">
        <f>'Country Mapping'!B17</f>
        <v>CHI</v>
      </c>
      <c r="B16">
        <v>1</v>
      </c>
      <c r="C16">
        <v>1</v>
      </c>
      <c r="D16" s="5">
        <f>'2° vs. 4°'!D5</f>
        <v>1</v>
      </c>
      <c r="E16" s="5">
        <f>'2° vs. 4°'!E5</f>
        <v>1</v>
      </c>
      <c r="F16" s="5">
        <f>'2° vs. 4°'!F5</f>
        <v>0.83333333333333337</v>
      </c>
      <c r="G16" s="5">
        <f>'2° vs. 4°'!G5</f>
        <v>0.7533333333333333</v>
      </c>
      <c r="H16" s="5">
        <f>'2° vs. 4°'!H5</f>
        <v>0.61916666666666664</v>
      </c>
      <c r="I16" s="5">
        <f>'2° vs. 4°'!I5</f>
        <v>0.49</v>
      </c>
      <c r="J16" s="5">
        <f>'2° vs. 4°'!J5</f>
        <v>0.45272727272727276</v>
      </c>
      <c r="K16" s="5">
        <f>'2° vs. 4°'!K5</f>
        <v>0.43600000000000005</v>
      </c>
    </row>
    <row r="17" spans="1:11" x14ac:dyDescent="0.25">
      <c r="A17" t="str">
        <f>'Country Mapping'!B18</f>
        <v>RSA</v>
      </c>
      <c r="B17">
        <v>1</v>
      </c>
      <c r="C17">
        <v>1</v>
      </c>
      <c r="D17" s="5">
        <f>'2° vs. 4°'!D9</f>
        <v>0.97916666666666663</v>
      </c>
      <c r="E17" s="5">
        <f>'2° vs. 4°'!E9</f>
        <v>0.94</v>
      </c>
      <c r="F17" s="5">
        <f>'2° vs. 4°'!F9</f>
        <v>0.84</v>
      </c>
      <c r="G17" s="5">
        <f>'2° vs. 4°'!G9</f>
        <v>0.64</v>
      </c>
      <c r="H17" s="5">
        <f>'2° vs. 4°'!H9</f>
        <v>0.42</v>
      </c>
      <c r="I17" s="5">
        <f>'2° vs. 4°'!I9</f>
        <v>0.28000000000000003</v>
      </c>
      <c r="J17" s="5">
        <f>'2° vs. 4°'!J9</f>
        <v>0.23529411764705882</v>
      </c>
      <c r="K17" s="5">
        <f>'2° vs. 4°'!K9</f>
        <v>0.19230769230769232</v>
      </c>
    </row>
    <row r="18" spans="1:11" x14ac:dyDescent="0.25">
      <c r="A18" t="str">
        <f>'Country Mapping'!B20</f>
        <v>ARB</v>
      </c>
      <c r="B18">
        <v>1</v>
      </c>
      <c r="C18">
        <v>1</v>
      </c>
      <c r="D18" s="5">
        <f>'2° vs. 4°'!D2</f>
        <v>0.97222222222222221</v>
      </c>
      <c r="E18" s="5">
        <f>'2° vs. 4°'!E2</f>
        <v>0.92105263157894735</v>
      </c>
      <c r="F18" s="5">
        <f>'2° vs. 4°'!F2</f>
        <v>0.82051282051282048</v>
      </c>
      <c r="G18" s="5">
        <f>'2° vs. 4°'!G2</f>
        <v>0.71794871794871795</v>
      </c>
      <c r="H18" s="5">
        <f>'2° vs. 4°'!H2</f>
        <v>0.57499999999999996</v>
      </c>
      <c r="I18" s="5">
        <f>'2° vs. 4°'!I2</f>
        <v>0.48780487804878048</v>
      </c>
      <c r="J18" s="5">
        <f>'2° vs. 4°'!J2</f>
        <v>0.41463414634146339</v>
      </c>
      <c r="K18" s="5">
        <f>'2° vs. 4°'!K2</f>
        <v>0.36585365853658536</v>
      </c>
    </row>
    <row r="19" spans="1:11" x14ac:dyDescent="0.25">
      <c r="A19" t="str">
        <f>'Country Mapping'!B19</f>
        <v>OPE</v>
      </c>
      <c r="B19">
        <v>1</v>
      </c>
      <c r="C19">
        <v>1</v>
      </c>
      <c r="D19" s="5">
        <f>'2° vs. 4°'!D2</f>
        <v>0.97222222222222221</v>
      </c>
      <c r="E19" s="5">
        <f>'2° vs. 4°'!E2</f>
        <v>0.92105263157894735</v>
      </c>
      <c r="F19" s="5">
        <f>'2° vs. 4°'!F2</f>
        <v>0.82051282051282048</v>
      </c>
      <c r="G19" s="5">
        <f>'2° vs. 4°'!G2</f>
        <v>0.71794871794871795</v>
      </c>
      <c r="H19" s="5">
        <f>'2° vs. 4°'!H2</f>
        <v>0.57499999999999996</v>
      </c>
      <c r="I19" s="5">
        <f>'2° vs. 4°'!I2</f>
        <v>0.48780487804878048</v>
      </c>
      <c r="J19" s="5">
        <f>'2° vs. 4°'!J2</f>
        <v>0.41463414634146339</v>
      </c>
      <c r="K19" s="5">
        <f>'2° vs. 4°'!K2</f>
        <v>0.36585365853658536</v>
      </c>
    </row>
    <row r="20" spans="1:11" x14ac:dyDescent="0.25">
      <c r="A20" t="str">
        <f>'Country Mapping'!B21</f>
        <v>ROW</v>
      </c>
      <c r="B20">
        <v>1</v>
      </c>
      <c r="C20">
        <v>1</v>
      </c>
      <c r="D20" s="5">
        <f>'2° vs. 4°'!D3</f>
        <v>0.98795180722891562</v>
      </c>
      <c r="E20" s="5">
        <f>'2° vs. 4°'!E3</f>
        <v>0.89528795811518325</v>
      </c>
      <c r="F20" s="5">
        <f>'2° vs. 4°'!F3</f>
        <v>0.79906542056074759</v>
      </c>
      <c r="G20" s="5">
        <f>'2° vs. 4°'!G3</f>
        <v>0.69037656903765687</v>
      </c>
      <c r="H20" s="5">
        <f>'2° vs. 4°'!H3</f>
        <v>0.59845559845559848</v>
      </c>
      <c r="I20" s="5">
        <f>'2° vs. 4°'!I3</f>
        <v>0.49275362318840588</v>
      </c>
      <c r="J20" s="5">
        <f>'2° vs. 4°'!J3</f>
        <v>0.42372881355932202</v>
      </c>
      <c r="K20" s="5">
        <f>'2° vs. 4°'!K3</f>
        <v>0.35350318471337583</v>
      </c>
    </row>
    <row r="21" spans="1:11" x14ac:dyDescent="0.25">
      <c r="A21" t="s">
        <v>91</v>
      </c>
      <c r="B21">
        <v>1</v>
      </c>
      <c r="C21">
        <v>1</v>
      </c>
      <c r="D21" s="5">
        <f>'2° vs. 4°'!D$11</f>
        <v>0.98461538461538456</v>
      </c>
      <c r="E21" s="5">
        <f>'2° vs. 4°'!E$11</f>
        <v>0.94475138121546953</v>
      </c>
      <c r="F21" s="5">
        <f>'2° vs. 4°'!F$11</f>
        <v>0.8299120234604106</v>
      </c>
      <c r="G21" s="5">
        <f>'2° vs. 4°'!G$11</f>
        <v>0.71076923076923082</v>
      </c>
      <c r="H21" s="5">
        <f>'2° vs. 4°'!H$11</f>
        <v>0.6019417475728156</v>
      </c>
      <c r="I21" s="5">
        <f>'2° vs. 4°'!I$11</f>
        <v>0.55102040816326536</v>
      </c>
      <c r="J21" s="5">
        <f>'2° vs. 4°'!J$11</f>
        <v>0.49647887323943662</v>
      </c>
      <c r="K21" s="5">
        <f>'2° vs. 4°'!K$11</f>
        <v>0.46125461254612549</v>
      </c>
    </row>
    <row r="22" spans="1:11" x14ac:dyDescent="0.25">
      <c r="A22" t="s">
        <v>90</v>
      </c>
      <c r="B22">
        <v>1</v>
      </c>
      <c r="C22">
        <v>1</v>
      </c>
      <c r="D22" s="5">
        <f>'2° vs. 4°'!D$11</f>
        <v>0.98461538461538456</v>
      </c>
      <c r="E22" s="5">
        <f>'2° vs. 4°'!E$11</f>
        <v>0.94475138121546953</v>
      </c>
      <c r="F22" s="5">
        <f>'2° vs. 4°'!F$11</f>
        <v>0.8299120234604106</v>
      </c>
      <c r="G22" s="5">
        <f>'2° vs. 4°'!G$11</f>
        <v>0.71076923076923082</v>
      </c>
      <c r="H22" s="5">
        <f>'2° vs. 4°'!H$11</f>
        <v>0.6019417475728156</v>
      </c>
      <c r="I22" s="5">
        <f>'2° vs. 4°'!I$11</f>
        <v>0.55102040816326536</v>
      </c>
      <c r="J22" s="5">
        <f>'2° vs. 4°'!J$11</f>
        <v>0.49647887323943662</v>
      </c>
      <c r="K22" s="5">
        <f>'2° vs. 4°'!K$11</f>
        <v>0.46125461254612549</v>
      </c>
    </row>
    <row r="23" spans="1:11" x14ac:dyDescent="0.25">
      <c r="A23" t="s">
        <v>12</v>
      </c>
      <c r="B23">
        <v>1</v>
      </c>
      <c r="C23">
        <v>1</v>
      </c>
      <c r="D23" s="5">
        <f>'2° vs. 4°'!D2</f>
        <v>0.97222222222222221</v>
      </c>
      <c r="E23" s="5">
        <f>'2° vs. 4°'!E2</f>
        <v>0.92105263157894735</v>
      </c>
      <c r="F23" s="5">
        <f>'2° vs. 4°'!F2</f>
        <v>0.82051282051282048</v>
      </c>
      <c r="G23" s="5">
        <f>'2° vs. 4°'!G2</f>
        <v>0.71794871794871795</v>
      </c>
      <c r="H23" s="5">
        <f>'2° vs. 4°'!H2</f>
        <v>0.57499999999999996</v>
      </c>
      <c r="I23" s="5">
        <f>'2° vs. 4°'!I2</f>
        <v>0.48780487804878048</v>
      </c>
      <c r="J23" s="5">
        <f>'2° vs. 4°'!J2</f>
        <v>0.41463414634146339</v>
      </c>
      <c r="K23" s="5">
        <f>'2° vs. 4°'!K2</f>
        <v>0.36585365853658536</v>
      </c>
    </row>
  </sheetData>
  <sortState ref="A3:K23">
    <sortCondition ref="A3:A23" customList="AUT,BAW,DEU,EUE,EUN,EUS,FRA,IND,USA,RUS,SWZ,OEC,BRZ,CHI,RSA,ARB,OPE,ROW,BRD,EU28,WORLD"/>
  </sortState>
  <pageMargins left="0.7" right="0.7" top="0.78740157499999996" bottom="0.78740157499999996"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6"/>
  <sheetViews>
    <sheetView topLeftCell="A94" zoomScale="85" zoomScaleNormal="85" workbookViewId="0">
      <selection activeCell="K125" sqref="K125"/>
    </sheetView>
  </sheetViews>
  <sheetFormatPr baseColWidth="10" defaultRowHeight="12.75" x14ac:dyDescent="0.2"/>
  <cols>
    <col min="1" max="1" width="11" style="88"/>
    <col min="2" max="11" width="11" style="74"/>
    <col min="12" max="12" width="6.75" style="74" customWidth="1"/>
    <col min="13" max="13" width="4.75" style="74" customWidth="1"/>
    <col min="14" max="16384" width="11" style="74"/>
  </cols>
  <sheetData>
    <row r="1" spans="1:11" ht="15.75" x14ac:dyDescent="0.25">
      <c r="A1" s="79" t="s">
        <v>97</v>
      </c>
      <c r="B1" s="79"/>
      <c r="C1" s="79"/>
      <c r="D1" s="79"/>
      <c r="E1" s="78"/>
      <c r="F1" s="78"/>
    </row>
    <row r="2" spans="1:11" ht="15.75" x14ac:dyDescent="0.25">
      <c r="B2" s="77">
        <f>'2v6_yr'!B2</f>
        <v>2007</v>
      </c>
      <c r="C2" s="77">
        <f>'2v6_yr'!C2</f>
        <v>2010</v>
      </c>
      <c r="D2" s="77">
        <f>'2v6_yr'!D2</f>
        <v>2015</v>
      </c>
      <c r="E2" s="77">
        <f>'2v6_yr'!E2</f>
        <v>2020</v>
      </c>
      <c r="F2" s="77">
        <f>'2v6_yr'!F2</f>
        <v>2025</v>
      </c>
      <c r="G2" s="77">
        <f>'2v6_yr'!G2</f>
        <v>2030</v>
      </c>
      <c r="H2" s="77">
        <f>'2v6_yr'!H2</f>
        <v>2035</v>
      </c>
      <c r="I2" s="77">
        <f>'2v6_yr'!I2</f>
        <v>2040</v>
      </c>
      <c r="J2" s="77">
        <f>'2v6_yr'!J2</f>
        <v>2045</v>
      </c>
      <c r="K2" s="77">
        <f>'2v6_yr'!K2</f>
        <v>2050</v>
      </c>
    </row>
    <row r="3" spans="1:11" x14ac:dyDescent="0.2">
      <c r="A3" s="88" t="str">
        <f>'2v6_yr'!A3</f>
        <v>AUT</v>
      </c>
      <c r="B3" s="74">
        <f>'2v6_yr'!B3</f>
        <v>1</v>
      </c>
      <c r="C3" s="74">
        <f>'2v6_yr'!C3</f>
        <v>1</v>
      </c>
      <c r="D3" s="75">
        <f>'2v6_yr'!D3</f>
        <v>0.98714652956298199</v>
      </c>
      <c r="E3" s="75">
        <f>'2v6_yr'!E3</f>
        <v>0.9</v>
      </c>
      <c r="F3" s="75">
        <f>'2v6_yr'!F3</f>
        <v>0.75066312997347484</v>
      </c>
      <c r="G3" s="75">
        <f>'2v6_yr'!G3</f>
        <v>0.61930294906166217</v>
      </c>
      <c r="H3" s="75">
        <f>'2v6_yr'!H3</f>
        <v>0.50406504065040658</v>
      </c>
      <c r="I3" s="75">
        <f>'2v6_yr'!I3</f>
        <v>0.4390243902439025</v>
      </c>
      <c r="J3" s="75">
        <f>'2v6_yr'!J3</f>
        <v>0.38315217391304346</v>
      </c>
      <c r="K3" s="75">
        <f>'2v6_yr'!K3</f>
        <v>0.34340659340659341</v>
      </c>
    </row>
    <row r="4" spans="1:11" x14ac:dyDescent="0.2">
      <c r="A4" s="88" t="str">
        <f>'2v6_yr'!A4</f>
        <v>BAW</v>
      </c>
      <c r="B4" s="74">
        <f>'2v6_yr'!B4</f>
        <v>1</v>
      </c>
      <c r="C4" s="74">
        <f>'2v6_yr'!C4</f>
        <v>1</v>
      </c>
      <c r="D4" s="75">
        <f>'2v6_yr'!D4</f>
        <v>0.98714652956298199</v>
      </c>
      <c r="E4" s="75">
        <f>'2v6_yr'!E4</f>
        <v>0.9</v>
      </c>
      <c r="F4" s="75">
        <f>'2v6_yr'!F4</f>
        <v>0.75066312997347484</v>
      </c>
      <c r="G4" s="75">
        <f>'2v6_yr'!G4</f>
        <v>0.61930294906166217</v>
      </c>
      <c r="H4" s="75">
        <f>'2v6_yr'!H4</f>
        <v>0.50406504065040658</v>
      </c>
      <c r="I4" s="75">
        <f>'2v6_yr'!I4</f>
        <v>0.4390243902439025</v>
      </c>
      <c r="J4" s="75">
        <f>'2v6_yr'!J4</f>
        <v>0.38315217391304346</v>
      </c>
      <c r="K4" s="75">
        <f>'2v6_yr'!K4</f>
        <v>0.34340659340659341</v>
      </c>
    </row>
    <row r="5" spans="1:11" x14ac:dyDescent="0.2">
      <c r="A5" s="88" t="str">
        <f>'2v6_yr'!A5</f>
        <v>DEU</v>
      </c>
      <c r="B5" s="74">
        <f>'2v6_yr'!B5</f>
        <v>1</v>
      </c>
      <c r="C5" s="74">
        <f>'2v6_yr'!C5</f>
        <v>1</v>
      </c>
      <c r="D5" s="75">
        <f>'2v6_yr'!D5</f>
        <v>0.98714652956298199</v>
      </c>
      <c r="E5" s="75">
        <f>'2v6_yr'!E5</f>
        <v>0.9</v>
      </c>
      <c r="F5" s="75">
        <f>'2v6_yr'!F5</f>
        <v>0.75066312997347484</v>
      </c>
      <c r="G5" s="75">
        <f>'2v6_yr'!G5</f>
        <v>0.61930294906166217</v>
      </c>
      <c r="H5" s="75">
        <f>'2v6_yr'!H5</f>
        <v>0.50406504065040658</v>
      </c>
      <c r="I5" s="75">
        <f>'2v6_yr'!I5</f>
        <v>0.4390243902439025</v>
      </c>
      <c r="J5" s="75">
        <f>'2v6_yr'!J5</f>
        <v>0.38315217391304346</v>
      </c>
      <c r="K5" s="75">
        <f>'2v6_yr'!K5</f>
        <v>0.34340659340659341</v>
      </c>
    </row>
    <row r="6" spans="1:11" x14ac:dyDescent="0.2">
      <c r="A6" s="88" t="str">
        <f>'2v6_yr'!A6</f>
        <v>EUE</v>
      </c>
      <c r="B6" s="74">
        <f>'2v6_yr'!B6</f>
        <v>1</v>
      </c>
      <c r="C6" s="74">
        <f>'2v6_yr'!C6</f>
        <v>1</v>
      </c>
      <c r="D6" s="75">
        <f>'2v6_yr'!D6</f>
        <v>0.98714652956298199</v>
      </c>
      <c r="E6" s="75">
        <f>'2v6_yr'!E6</f>
        <v>0.9</v>
      </c>
      <c r="F6" s="75">
        <f>'2v6_yr'!F6</f>
        <v>0.75066312997347484</v>
      </c>
      <c r="G6" s="75">
        <f>'2v6_yr'!G6</f>
        <v>0.61930294906166217</v>
      </c>
      <c r="H6" s="75">
        <f>'2v6_yr'!H6</f>
        <v>0.50406504065040658</v>
      </c>
      <c r="I6" s="75">
        <f>'2v6_yr'!I6</f>
        <v>0.4390243902439025</v>
      </c>
      <c r="J6" s="75">
        <f>'2v6_yr'!J6</f>
        <v>0.38315217391304346</v>
      </c>
      <c r="K6" s="75">
        <f>'2v6_yr'!K6</f>
        <v>0.34340659340659341</v>
      </c>
    </row>
    <row r="7" spans="1:11" x14ac:dyDescent="0.2">
      <c r="A7" s="88" t="str">
        <f>'2v6_yr'!A7</f>
        <v>EUN</v>
      </c>
      <c r="B7" s="74">
        <f>'2v6_yr'!B7</f>
        <v>1</v>
      </c>
      <c r="C7" s="74">
        <f>'2v6_yr'!C7</f>
        <v>1</v>
      </c>
      <c r="D7" s="75">
        <f>'2v6_yr'!D7</f>
        <v>0.98714652956298199</v>
      </c>
      <c r="E7" s="75">
        <f>'2v6_yr'!E7</f>
        <v>0.9</v>
      </c>
      <c r="F7" s="75">
        <f>'2v6_yr'!F7</f>
        <v>0.75066312997347484</v>
      </c>
      <c r="G7" s="75">
        <f>'2v6_yr'!G7</f>
        <v>0.61930294906166217</v>
      </c>
      <c r="H7" s="75">
        <f>'2v6_yr'!H7</f>
        <v>0.50406504065040658</v>
      </c>
      <c r="I7" s="75">
        <f>'2v6_yr'!I7</f>
        <v>0.4390243902439025</v>
      </c>
      <c r="J7" s="75">
        <f>'2v6_yr'!J7</f>
        <v>0.38315217391304346</v>
      </c>
      <c r="K7" s="75">
        <f>'2v6_yr'!K7</f>
        <v>0.34340659340659341</v>
      </c>
    </row>
    <row r="8" spans="1:11" x14ac:dyDescent="0.2">
      <c r="A8" s="88" t="str">
        <f>'2v6_yr'!A8</f>
        <v>EUS</v>
      </c>
      <c r="B8" s="74">
        <f>'2v6_yr'!B8</f>
        <v>1</v>
      </c>
      <c r="C8" s="74">
        <f>'2v6_yr'!C8</f>
        <v>1</v>
      </c>
      <c r="D8" s="75">
        <f>'2v6_yr'!D8</f>
        <v>0.98714652956298199</v>
      </c>
      <c r="E8" s="75">
        <f>'2v6_yr'!E8</f>
        <v>0.9</v>
      </c>
      <c r="F8" s="75">
        <f>'2v6_yr'!F8</f>
        <v>0.75066312997347484</v>
      </c>
      <c r="G8" s="75">
        <f>'2v6_yr'!G8</f>
        <v>0.61930294906166217</v>
      </c>
      <c r="H8" s="75">
        <f>'2v6_yr'!H8</f>
        <v>0.50406504065040658</v>
      </c>
      <c r="I8" s="75">
        <f>'2v6_yr'!I8</f>
        <v>0.4390243902439025</v>
      </c>
      <c r="J8" s="75">
        <f>'2v6_yr'!J8</f>
        <v>0.38315217391304346</v>
      </c>
      <c r="K8" s="75">
        <f>'2v6_yr'!K8</f>
        <v>0.34340659340659341</v>
      </c>
    </row>
    <row r="9" spans="1:11" x14ac:dyDescent="0.2">
      <c r="A9" s="88" t="str">
        <f>'2v6_yr'!A9</f>
        <v>FRA</v>
      </c>
      <c r="B9" s="74">
        <f>'2v6_yr'!B9</f>
        <v>1</v>
      </c>
      <c r="C9" s="74">
        <f>'2v6_yr'!C9</f>
        <v>1</v>
      </c>
      <c r="D9" s="75">
        <f>'2v6_yr'!D9</f>
        <v>0.98714652956298199</v>
      </c>
      <c r="E9" s="75">
        <f>'2v6_yr'!E9</f>
        <v>0.9</v>
      </c>
      <c r="F9" s="75">
        <f>'2v6_yr'!F9</f>
        <v>0.75066312997347484</v>
      </c>
      <c r="G9" s="75">
        <f>'2v6_yr'!G9</f>
        <v>0.61930294906166217</v>
      </c>
      <c r="H9" s="75">
        <f>'2v6_yr'!H9</f>
        <v>0.50406504065040658</v>
      </c>
      <c r="I9" s="75">
        <f>'2v6_yr'!I9</f>
        <v>0.4390243902439025</v>
      </c>
      <c r="J9" s="75">
        <f>'2v6_yr'!J9</f>
        <v>0.38315217391304346</v>
      </c>
      <c r="K9" s="75">
        <f>'2v6_yr'!K9</f>
        <v>0.34340659340659341</v>
      </c>
    </row>
    <row r="10" spans="1:11" x14ac:dyDescent="0.2">
      <c r="A10" s="88" t="str">
        <f>'2v6_yr'!A10</f>
        <v>IND</v>
      </c>
      <c r="B10" s="74">
        <f>'2v6_yr'!B10</f>
        <v>1</v>
      </c>
      <c r="C10" s="74">
        <f>'2v6_yr'!C10</f>
        <v>1</v>
      </c>
      <c r="D10" s="75">
        <f>'2v6_yr'!D10</f>
        <v>0.97872340425531901</v>
      </c>
      <c r="E10" s="75">
        <f>'2v6_yr'!E10</f>
        <v>0.84320557491289194</v>
      </c>
      <c r="F10" s="75">
        <f>'2v6_yr'!F10</f>
        <v>0.67222222222222217</v>
      </c>
      <c r="G10" s="75">
        <f>'2v6_yr'!G10</f>
        <v>0.55116279069767449</v>
      </c>
      <c r="H10" s="75">
        <f>'2v6_yr'!H10</f>
        <v>0.4331983805668016</v>
      </c>
      <c r="I10" s="75">
        <f>'2v6_yr'!I10</f>
        <v>0.35315315315315315</v>
      </c>
      <c r="J10" s="75">
        <f>'2v6_yr'!J10</f>
        <v>0.30618892508143325</v>
      </c>
      <c r="K10" s="75">
        <f>'2v6_yr'!K10</f>
        <v>0.27095808383233533</v>
      </c>
    </row>
    <row r="11" spans="1:11" x14ac:dyDescent="0.2">
      <c r="A11" s="88" t="str">
        <f>'2v6_yr'!A11</f>
        <v>USA</v>
      </c>
      <c r="B11" s="74">
        <f>'2v6_yr'!B11</f>
        <v>1</v>
      </c>
      <c r="C11" s="74">
        <f>'2v6_yr'!C11</f>
        <v>1</v>
      </c>
      <c r="D11" s="75">
        <f>'2v6_yr'!D11</f>
        <v>0.97330960854092519</v>
      </c>
      <c r="E11" s="75">
        <f>'2v6_yr'!E11</f>
        <v>0.8683760683760684</v>
      </c>
      <c r="F11" s="75">
        <f>'2v6_yr'!F11</f>
        <v>0.72977624784853712</v>
      </c>
      <c r="G11" s="75">
        <f>'2v6_yr'!G11</f>
        <v>0.55769230769230771</v>
      </c>
      <c r="H11" s="75">
        <f>'2v6_yr'!H11</f>
        <v>0.42659758203799658</v>
      </c>
      <c r="I11" s="75">
        <f>'2v6_yr'!I11</f>
        <v>0.3270868824531516</v>
      </c>
      <c r="J11" s="75">
        <f>'2v6_yr'!J11</f>
        <v>0.22651006711409397</v>
      </c>
      <c r="K11" s="75">
        <f>'2v6_yr'!K11</f>
        <v>0.18451400329489293</v>
      </c>
    </row>
    <row r="12" spans="1:11" x14ac:dyDescent="0.2">
      <c r="A12" s="88" t="str">
        <f>'2v6_yr'!A12</f>
        <v>RUS</v>
      </c>
      <c r="B12" s="74">
        <f>'2v6_yr'!B12</f>
        <v>1</v>
      </c>
      <c r="C12" s="74">
        <f>'2v6_yr'!C12</f>
        <v>1</v>
      </c>
      <c r="D12" s="75">
        <f>'2v6_yr'!D12</f>
        <v>0.95675675675675675</v>
      </c>
      <c r="E12" s="75">
        <f>'2v6_yr'!E12</f>
        <v>0.85263157894736852</v>
      </c>
      <c r="F12" s="75">
        <f>'2v6_yr'!F12</f>
        <v>0.72307692307692306</v>
      </c>
      <c r="G12" s="75">
        <f>'2v6_yr'!G12</f>
        <v>0.57216494845360832</v>
      </c>
      <c r="H12" s="75">
        <f>'2v6_yr'!H12</f>
        <v>0.40101522842639598</v>
      </c>
      <c r="I12" s="75">
        <f>'2v6_yr'!I12</f>
        <v>0.31794871794871793</v>
      </c>
      <c r="J12" s="75">
        <f>'2v6_yr'!J12</f>
        <v>0.25380710659898476</v>
      </c>
      <c r="K12" s="75">
        <f>'2v6_yr'!K12</f>
        <v>0.21538461538461537</v>
      </c>
    </row>
    <row r="13" spans="1:11" x14ac:dyDescent="0.2">
      <c r="A13" s="88" t="str">
        <f>'2v6_yr'!A13</f>
        <v>SWZ</v>
      </c>
      <c r="B13" s="74">
        <f>'2v6_yr'!B13</f>
        <v>1</v>
      </c>
      <c r="C13" s="74">
        <f>'2v6_yr'!C13</f>
        <v>1</v>
      </c>
      <c r="D13" s="75">
        <f>'2v6_yr'!D13</f>
        <v>0.98714652956298199</v>
      </c>
      <c r="E13" s="75">
        <f>'2v6_yr'!E13</f>
        <v>0.9</v>
      </c>
      <c r="F13" s="75">
        <f>'2v6_yr'!F13</f>
        <v>0.75066312997347484</v>
      </c>
      <c r="G13" s="75">
        <f>'2v6_yr'!G13</f>
        <v>0.61930294906166217</v>
      </c>
      <c r="H13" s="75">
        <f>'2v6_yr'!H13</f>
        <v>0.50406504065040658</v>
      </c>
      <c r="I13" s="75">
        <f>'2v6_yr'!I13</f>
        <v>0.4390243902439025</v>
      </c>
      <c r="J13" s="75">
        <f>'2v6_yr'!J13</f>
        <v>0.38315217391304346</v>
      </c>
      <c r="K13" s="75">
        <f>'2v6_yr'!K13</f>
        <v>0.34340659340659341</v>
      </c>
    </row>
    <row r="14" spans="1:11" x14ac:dyDescent="0.2">
      <c r="A14" s="88" t="str">
        <f>'2v6_yr'!A14</f>
        <v>OEC</v>
      </c>
      <c r="B14" s="74">
        <f>'2v6_yr'!B14</f>
        <v>1</v>
      </c>
      <c r="C14" s="74">
        <f>'2v6_yr'!C14</f>
        <v>1</v>
      </c>
      <c r="D14" s="75">
        <f>'2v6_yr'!D14</f>
        <v>0.97330960854092519</v>
      </c>
      <c r="E14" s="75">
        <f>'2v6_yr'!E14</f>
        <v>0.8683760683760684</v>
      </c>
      <c r="F14" s="75">
        <f>'2v6_yr'!F14</f>
        <v>0.72977624784853712</v>
      </c>
      <c r="G14" s="75">
        <f>'2v6_yr'!G14</f>
        <v>0.55769230769230771</v>
      </c>
      <c r="H14" s="75">
        <f>'2v6_yr'!H14</f>
        <v>0.42659758203799658</v>
      </c>
      <c r="I14" s="75">
        <f>'2v6_yr'!I14</f>
        <v>0.3270868824531516</v>
      </c>
      <c r="J14" s="75">
        <f>'2v6_yr'!J14</f>
        <v>0.22651006711409397</v>
      </c>
      <c r="K14" s="75">
        <f>'2v6_yr'!K14</f>
        <v>0.18451400329489293</v>
      </c>
    </row>
    <row r="15" spans="1:11" x14ac:dyDescent="0.2">
      <c r="A15" s="88" t="str">
        <f>'2v6_yr'!A15</f>
        <v>BRZ</v>
      </c>
      <c r="B15" s="74">
        <f>'2v6_yr'!B15</f>
        <v>1</v>
      </c>
      <c r="C15" s="74">
        <f>'2v6_yr'!C15</f>
        <v>1</v>
      </c>
      <c r="D15" s="75">
        <f>'2v6_yr'!D15</f>
        <v>0.92857142857142849</v>
      </c>
      <c r="E15" s="75">
        <f>'2v6_yr'!E15</f>
        <v>0.83606557377049184</v>
      </c>
      <c r="F15" s="75">
        <f>'2v6_yr'!F15</f>
        <v>0.73134328358208944</v>
      </c>
      <c r="G15" s="75">
        <f>'2v6_yr'!G15</f>
        <v>0.65217391304347838</v>
      </c>
      <c r="H15" s="75">
        <f>'2v6_yr'!H15</f>
        <v>0.53947368421052633</v>
      </c>
      <c r="I15" s="75">
        <f>'2v6_yr'!I15</f>
        <v>0.48749999999999999</v>
      </c>
      <c r="J15" s="75">
        <f>'2v6_yr'!J15</f>
        <v>0.43529411764705883</v>
      </c>
      <c r="K15" s="75">
        <f>'2v6_yr'!K15</f>
        <v>0.38888888888888884</v>
      </c>
    </row>
    <row r="16" spans="1:11" x14ac:dyDescent="0.2">
      <c r="A16" s="88" t="str">
        <f>'2v6_yr'!A16</f>
        <v>CHI</v>
      </c>
      <c r="B16" s="74">
        <f>'2v6_yr'!B16</f>
        <v>1</v>
      </c>
      <c r="C16" s="74">
        <f>'2v6_yr'!C16</f>
        <v>1</v>
      </c>
      <c r="D16" s="75">
        <f>'2v6_yr'!D16</f>
        <v>1</v>
      </c>
      <c r="E16" s="75">
        <f>'2v6_yr'!E16</f>
        <v>0.91666666666666663</v>
      </c>
      <c r="F16" s="75">
        <f>'2v6_yr'!F16</f>
        <v>0.76923076923076927</v>
      </c>
      <c r="G16" s="75">
        <f>'2v6_yr'!G16</f>
        <v>0.64571428571428569</v>
      </c>
      <c r="H16" s="75">
        <f>'2v6_yr'!H16</f>
        <v>0.49533333333333329</v>
      </c>
      <c r="I16" s="75">
        <f>'2v6_yr'!I16</f>
        <v>0.39200000000000002</v>
      </c>
      <c r="J16" s="75">
        <f>'2v6_yr'!J16</f>
        <v>0.31125000000000003</v>
      </c>
      <c r="K16" s="75">
        <f>'2v6_yr'!K16</f>
        <v>0.27250000000000002</v>
      </c>
    </row>
    <row r="17" spans="1:33" x14ac:dyDescent="0.2">
      <c r="A17" s="88" t="str">
        <f>'2v6_yr'!A17</f>
        <v>RSA</v>
      </c>
      <c r="B17" s="74">
        <f>'2v6_yr'!B17</f>
        <v>1</v>
      </c>
      <c r="C17" s="74">
        <f>'2v6_yr'!C17</f>
        <v>1</v>
      </c>
      <c r="D17" s="75">
        <f>'2v6_yr'!D17</f>
        <v>0.97916666666666663</v>
      </c>
      <c r="E17" s="75">
        <f>'2v6_yr'!E17</f>
        <v>0.90384615384615374</v>
      </c>
      <c r="F17" s="75">
        <f>'2v6_yr'!F17</f>
        <v>0.74999999999999989</v>
      </c>
      <c r="G17" s="75">
        <f>'2v6_yr'!G17</f>
        <v>0.53333333333333333</v>
      </c>
      <c r="H17" s="75">
        <f>'2v6_yr'!H17</f>
        <v>0.33333333333333331</v>
      </c>
      <c r="I17" s="75">
        <f>'2v6_yr'!I17</f>
        <v>0.21212121212121213</v>
      </c>
      <c r="J17" s="75">
        <f>'2v6_yr'!J17</f>
        <v>0.17142857142857143</v>
      </c>
      <c r="K17" s="75">
        <f>'2v6_yr'!K17</f>
        <v>0.13513513513513514</v>
      </c>
    </row>
    <row r="18" spans="1:33" x14ac:dyDescent="0.2">
      <c r="A18" s="88" t="str">
        <f>'2v6_yr'!A18</f>
        <v>ARB</v>
      </c>
      <c r="B18" s="74">
        <f>'2v6_yr'!B18</f>
        <v>1</v>
      </c>
      <c r="C18" s="74">
        <f>'2v6_yr'!C18</f>
        <v>1</v>
      </c>
      <c r="D18" s="75">
        <f>'2v6_yr'!D18</f>
        <v>0.97222222222222221</v>
      </c>
      <c r="E18" s="75">
        <f>'2v6_yr'!E18</f>
        <v>0.875</v>
      </c>
      <c r="F18" s="75">
        <f>'2v6_yr'!F18</f>
        <v>0.7441860465116279</v>
      </c>
      <c r="G18" s="75">
        <f>'2v6_yr'!G18</f>
        <v>0.62222222222222223</v>
      </c>
      <c r="H18" s="75">
        <f>'2v6_yr'!H18</f>
        <v>0.47916666666666669</v>
      </c>
      <c r="I18" s="75">
        <f>'2v6_yr'!I18</f>
        <v>0.4</v>
      </c>
      <c r="J18" s="75">
        <f>'2v6_yr'!J18</f>
        <v>0.32692307692307693</v>
      </c>
      <c r="K18" s="75">
        <f>'2v6_yr'!K18</f>
        <v>0.27272727272727271</v>
      </c>
    </row>
    <row r="19" spans="1:33" x14ac:dyDescent="0.2">
      <c r="A19" s="88" t="str">
        <f>'2v6_yr'!A19</f>
        <v>OPE</v>
      </c>
      <c r="B19" s="74">
        <f>'2v6_yr'!B19</f>
        <v>1</v>
      </c>
      <c r="C19" s="74">
        <f>'2v6_yr'!C19</f>
        <v>1</v>
      </c>
      <c r="D19" s="75">
        <f>'2v6_yr'!D19</f>
        <v>0.97222222222222221</v>
      </c>
      <c r="E19" s="75">
        <f>'2v6_yr'!E19</f>
        <v>0.875</v>
      </c>
      <c r="F19" s="75">
        <f>'2v6_yr'!F19</f>
        <v>0.7441860465116279</v>
      </c>
      <c r="G19" s="75">
        <f>'2v6_yr'!G19</f>
        <v>0.62222222222222223</v>
      </c>
      <c r="H19" s="75">
        <f>'2v6_yr'!H19</f>
        <v>0.47916666666666669</v>
      </c>
      <c r="I19" s="75">
        <f>'2v6_yr'!I19</f>
        <v>0.4</v>
      </c>
      <c r="J19" s="75">
        <f>'2v6_yr'!J19</f>
        <v>0.32692307692307693</v>
      </c>
      <c r="K19" s="75">
        <f>'2v6_yr'!K19</f>
        <v>0.27272727272727271</v>
      </c>
    </row>
    <row r="20" spans="1:33" x14ac:dyDescent="0.2">
      <c r="A20" s="88" t="str">
        <f>'2v6_yr'!A20</f>
        <v>ROW</v>
      </c>
      <c r="B20" s="74">
        <f>'2v6_yr'!B20</f>
        <v>1</v>
      </c>
      <c r="C20" s="74">
        <f>'2v6_yr'!C20</f>
        <v>1</v>
      </c>
      <c r="D20" s="75">
        <f>'2v6_yr'!D20</f>
        <v>0.97619047619047616</v>
      </c>
      <c r="E20" s="75">
        <f>'2v6_yr'!E20</f>
        <v>0.85929648241206025</v>
      </c>
      <c r="F20" s="75">
        <f>'2v6_yr'!F20</f>
        <v>0.73706896551724144</v>
      </c>
      <c r="G20" s="75">
        <f>'2v6_yr'!G20</f>
        <v>0.61567164179104472</v>
      </c>
      <c r="H20" s="75">
        <f>'2v6_yr'!H20</f>
        <v>0.51495016611295685</v>
      </c>
      <c r="I20" s="75">
        <f>'2v6_yr'!I20</f>
        <v>0.40718562874251502</v>
      </c>
      <c r="J20" s="75">
        <f>'2v6_yr'!J20</f>
        <v>0.34059945504087197</v>
      </c>
      <c r="K20" s="75">
        <f>'2v6_yr'!K20</f>
        <v>0.2761194029850747</v>
      </c>
    </row>
    <row r="21" spans="1:33" x14ac:dyDescent="0.2">
      <c r="A21" s="88" t="str">
        <f>'2v6_yr'!A21</f>
        <v>BRD</v>
      </c>
      <c r="B21" s="74">
        <f>'2v6_yr'!B21</f>
        <v>1</v>
      </c>
      <c r="C21" s="74">
        <f>'2v6_yr'!C21</f>
        <v>1</v>
      </c>
      <c r="D21" s="75">
        <f>'2v6_yr'!D21</f>
        <v>0.98714652956298199</v>
      </c>
      <c r="E21" s="75">
        <f>'2v6_yr'!E21</f>
        <v>0.9</v>
      </c>
      <c r="F21" s="75">
        <f>'2v6_yr'!F21</f>
        <v>0.75066312997347484</v>
      </c>
      <c r="G21" s="75">
        <f>'2v6_yr'!G21</f>
        <v>0.61930294906166217</v>
      </c>
      <c r="H21" s="75">
        <f>'2v6_yr'!H21</f>
        <v>0.50406504065040658</v>
      </c>
      <c r="I21" s="75">
        <f>'2v6_yr'!I21</f>
        <v>0.4390243902439025</v>
      </c>
      <c r="J21" s="75">
        <f>'2v6_yr'!J21</f>
        <v>0.38315217391304346</v>
      </c>
      <c r="K21" s="75">
        <f>'2v6_yr'!K21</f>
        <v>0.34340659340659341</v>
      </c>
    </row>
    <row r="22" spans="1:33" x14ac:dyDescent="0.2">
      <c r="A22" s="88" t="str">
        <f>'2v6_yr'!A22</f>
        <v>EU28</v>
      </c>
      <c r="B22" s="74">
        <f>'2v6_yr'!B22</f>
        <v>1</v>
      </c>
      <c r="C22" s="74">
        <f>'2v6_yr'!C22</f>
        <v>1</v>
      </c>
      <c r="D22" s="75">
        <f>'2v6_yr'!D22</f>
        <v>0.98714652956298199</v>
      </c>
      <c r="E22" s="75">
        <f>'2v6_yr'!E22</f>
        <v>0.9</v>
      </c>
      <c r="F22" s="75">
        <f>'2v6_yr'!F22</f>
        <v>0.75066312997347484</v>
      </c>
      <c r="G22" s="75">
        <f>'2v6_yr'!G22</f>
        <v>0.61930294906166217</v>
      </c>
      <c r="H22" s="75">
        <f>'2v6_yr'!H22</f>
        <v>0.50406504065040658</v>
      </c>
      <c r="I22" s="75">
        <f>'2v6_yr'!I22</f>
        <v>0.4390243902439025</v>
      </c>
      <c r="J22" s="75">
        <f>'2v6_yr'!J22</f>
        <v>0.38315217391304346</v>
      </c>
      <c r="K22" s="75">
        <f>'2v6_yr'!K22</f>
        <v>0.34340659340659341</v>
      </c>
    </row>
    <row r="23" spans="1:33" x14ac:dyDescent="0.2">
      <c r="A23" s="88" t="str">
        <f>'2v6_yr'!A23</f>
        <v>World</v>
      </c>
      <c r="B23" s="74">
        <f>'2v6_yr'!B23</f>
        <v>1</v>
      </c>
      <c r="C23" s="74">
        <f>'2v6_yr'!C23</f>
        <v>1</v>
      </c>
      <c r="D23" s="75">
        <f>'2v6_yr'!D23</f>
        <v>0.97222222222222221</v>
      </c>
      <c r="E23" s="75">
        <f>'2v6_yr'!E23</f>
        <v>0.875</v>
      </c>
      <c r="F23" s="75">
        <f>'2v6_yr'!F23</f>
        <v>0.7441860465116279</v>
      </c>
      <c r="G23" s="75">
        <f>'2v6_yr'!G23</f>
        <v>0.62222222222222223</v>
      </c>
      <c r="H23" s="75">
        <f>'2v6_yr'!H23</f>
        <v>0.47916666666666669</v>
      </c>
      <c r="I23" s="75">
        <f>'2v6_yr'!I23</f>
        <v>0.4</v>
      </c>
      <c r="J23" s="75">
        <f>'2v6_yr'!J23</f>
        <v>0.32692307692307693</v>
      </c>
      <c r="K23" s="75">
        <f>'2v6_yr'!K23</f>
        <v>0.27272727272727271</v>
      </c>
    </row>
    <row r="25" spans="1:33" ht="15.75" x14ac:dyDescent="0.25">
      <c r="A25" s="79" t="s">
        <v>123</v>
      </c>
      <c r="B25" s="79"/>
      <c r="C25" s="79"/>
      <c r="D25" s="79"/>
      <c r="E25" s="78"/>
      <c r="F25" s="85" t="s">
        <v>92</v>
      </c>
      <c r="U25" s="74" t="s">
        <v>110</v>
      </c>
      <c r="Z25" s="74" t="s">
        <v>111</v>
      </c>
    </row>
    <row r="26" spans="1:33" ht="15.75" x14ac:dyDescent="0.25">
      <c r="A26" s="89"/>
      <c r="B26" s="77" t="str">
        <f t="array" ref="B26:K47">TRANSPOSE([2]CO2_yr.p_DontChange!$A$6:$V$15)</f>
        <v>2007</v>
      </c>
      <c r="C26" s="77" t="str">
        <v>2010</v>
      </c>
      <c r="D26" s="77" t="str">
        <v>2015</v>
      </c>
      <c r="E26" s="77" t="str">
        <v>2020</v>
      </c>
      <c r="F26" s="77" t="str">
        <v>2025</v>
      </c>
      <c r="G26" s="77" t="str">
        <v>2030</v>
      </c>
      <c r="H26" s="77" t="str">
        <v>2035</v>
      </c>
      <c r="I26" s="77" t="str">
        <v>2040</v>
      </c>
      <c r="J26" s="77" t="str">
        <v>2045</v>
      </c>
      <c r="K26" s="77" t="str">
        <v>2050</v>
      </c>
      <c r="L26" s="84"/>
      <c r="V26" s="74" t="s">
        <v>112</v>
      </c>
      <c r="W26" s="74" t="s">
        <v>113</v>
      </c>
      <c r="X26" s="74" t="s">
        <v>114</v>
      </c>
      <c r="Y26" s="74" t="s">
        <v>115</v>
      </c>
      <c r="Z26" s="74" t="s">
        <v>116</v>
      </c>
      <c r="AA26" s="74" t="s">
        <v>117</v>
      </c>
      <c r="AB26" s="74" t="s">
        <v>118</v>
      </c>
      <c r="AC26" s="74" t="s">
        <v>119</v>
      </c>
      <c r="AD26" s="74" t="s">
        <v>120</v>
      </c>
      <c r="AE26" s="74" t="s">
        <v>121</v>
      </c>
    </row>
    <row r="27" spans="1:33" x14ac:dyDescent="0.2">
      <c r="A27" s="90" t="str">
        <f t="shared" ref="A27:A44" si="0">A3</f>
        <v>AUT</v>
      </c>
      <c r="B27" s="83">
        <v>6.2956271082412668E-2</v>
      </c>
      <c r="C27" s="83">
        <v>5.6968908785350311E-2</v>
      </c>
      <c r="D27" s="83">
        <v>5.752071811766412E-2</v>
      </c>
      <c r="E27" s="83">
        <v>5.665700792334509E-2</v>
      </c>
      <c r="F27" s="83">
        <v>5.543769990686255E-2</v>
      </c>
      <c r="G27" s="83">
        <v>5.3700806232871226E-2</v>
      </c>
      <c r="H27" s="83">
        <v>5.1138730259888951E-2</v>
      </c>
      <c r="I27" s="83">
        <v>4.8056016606999458E-2</v>
      </c>
      <c r="J27" s="83">
        <v>4.3867815411458962E-2</v>
      </c>
      <c r="K27" s="83">
        <v>4.128024858022971E-2</v>
      </c>
      <c r="L27" s="82" t="str">
        <f t="array" ref="L27:L47">TRANSPOSE([2]CO2_yr.p_DontChange!$B$4:$V$4)</f>
        <v>AUT</v>
      </c>
      <c r="M27" s="76">
        <f t="shared" ref="M27:M47" si="1">IF(L27=A27,,"fehler")</f>
        <v>0</v>
      </c>
      <c r="U27" s="74" t="s">
        <v>53</v>
      </c>
      <c r="V27" s="74">
        <v>6.3390609849656249E-2</v>
      </c>
      <c r="W27" s="74">
        <v>6.0726756627162405E-2</v>
      </c>
      <c r="X27" s="74">
        <v>5.9048329122680682E-2</v>
      </c>
      <c r="Y27" s="74">
        <v>5.3929215163987451E-2</v>
      </c>
      <c r="Z27" s="74">
        <v>5.3155691820639325E-2</v>
      </c>
      <c r="AA27" s="74">
        <v>5.452542320676889E-2</v>
      </c>
      <c r="AB27" s="74">
        <v>5.4116655095095653E-2</v>
      </c>
      <c r="AC27" s="74">
        <v>5.382652750594167E-2</v>
      </c>
      <c r="AD27" s="74">
        <v>5.5895368283495603E-2</v>
      </c>
      <c r="AE27" s="74">
        <v>5.7148371733582427E-2</v>
      </c>
      <c r="AF27" s="74" t="s">
        <v>53</v>
      </c>
      <c r="AG27" s="74">
        <v>0</v>
      </c>
    </row>
    <row r="28" spans="1:33" x14ac:dyDescent="0.2">
      <c r="A28" s="90" t="str">
        <f t="shared" si="0"/>
        <v>BAW</v>
      </c>
      <c r="B28" s="83">
        <v>8.054005424502253E-2</v>
      </c>
      <c r="C28" s="83">
        <v>7.782968677123521E-2</v>
      </c>
      <c r="D28" s="83">
        <v>8.18515418395655E-2</v>
      </c>
      <c r="E28" s="83">
        <v>9.0348993151382784E-2</v>
      </c>
      <c r="F28" s="83">
        <v>8.7837087494976401E-2</v>
      </c>
      <c r="G28" s="83">
        <v>7.7740312538723877E-2</v>
      </c>
      <c r="H28" s="83">
        <v>7.2502325569206286E-2</v>
      </c>
      <c r="I28" s="83">
        <v>6.7905447711736108E-2</v>
      </c>
      <c r="J28" s="83">
        <v>6.2535345357414812E-2</v>
      </c>
      <c r="K28" s="83">
        <v>5.6040700195117511E-2</v>
      </c>
      <c r="L28" s="82" t="str">
        <v>BAW</v>
      </c>
      <c r="M28" s="76">
        <f t="shared" si="1"/>
        <v>0</v>
      </c>
      <c r="U28" s="74" t="s">
        <v>47</v>
      </c>
      <c r="V28" s="74">
        <v>8.0742198537824217E-2</v>
      </c>
      <c r="W28" s="74">
        <v>7.5130810057830039E-2</v>
      </c>
      <c r="X28" s="74">
        <v>6.9195358847818605E-2</v>
      </c>
      <c r="Y28" s="74">
        <v>7.1283195177282613E-2</v>
      </c>
      <c r="Z28" s="74">
        <v>6.8757520889919543E-2</v>
      </c>
      <c r="AA28" s="74">
        <v>6.3837235593999439E-2</v>
      </c>
      <c r="AB28" s="74">
        <v>6.0253218194945432E-2</v>
      </c>
      <c r="AC28" s="74">
        <v>5.8334331920800606E-2</v>
      </c>
      <c r="AD28" s="74">
        <v>5.7069967154588785E-2</v>
      </c>
      <c r="AE28" s="74">
        <v>5.5082156756608311E-2</v>
      </c>
      <c r="AF28" s="74" t="s">
        <v>47</v>
      </c>
      <c r="AG28" s="74">
        <v>0</v>
      </c>
    </row>
    <row r="29" spans="1:33" x14ac:dyDescent="0.2">
      <c r="A29" s="90" t="str">
        <f t="shared" si="0"/>
        <v>DEU</v>
      </c>
      <c r="B29" s="83">
        <v>0.67418884999872031</v>
      </c>
      <c r="C29" s="83">
        <v>0.599303732146517</v>
      </c>
      <c r="D29" s="83">
        <v>0.58327740321105592</v>
      </c>
      <c r="E29" s="83">
        <v>0.58425617878021996</v>
      </c>
      <c r="F29" s="83">
        <v>0.55268561895723145</v>
      </c>
      <c r="G29" s="83">
        <v>0.48748085153022269</v>
      </c>
      <c r="H29" s="83">
        <v>0.45085525914574193</v>
      </c>
      <c r="I29" s="83">
        <v>0.41235957399768874</v>
      </c>
      <c r="J29" s="83">
        <v>0.37058377896446304</v>
      </c>
      <c r="K29" s="83">
        <v>0.33370787447879602</v>
      </c>
      <c r="L29" s="82" t="str">
        <v>DEU</v>
      </c>
      <c r="M29" s="76">
        <f t="shared" si="1"/>
        <v>0</v>
      </c>
      <c r="U29" s="74" t="s">
        <v>49</v>
      </c>
      <c r="V29" s="74">
        <v>0.67460605758710823</v>
      </c>
      <c r="W29" s="74">
        <v>0.60862832576340287</v>
      </c>
      <c r="X29" s="74">
        <v>0.55829817005085669</v>
      </c>
      <c r="Y29" s="74">
        <v>0.51951032111035178</v>
      </c>
      <c r="Z29" s="74">
        <v>0.47988655430573929</v>
      </c>
      <c r="AA29" s="74">
        <v>0.41419610500734638</v>
      </c>
      <c r="AB29" s="74">
        <v>0.37313790488111842</v>
      </c>
      <c r="AC29" s="74">
        <v>0.34851614799893288</v>
      </c>
      <c r="AD29" s="74">
        <v>0.33622083885554144</v>
      </c>
      <c r="AE29" s="74">
        <v>0.3409050578125935</v>
      </c>
      <c r="AF29" s="74" t="s">
        <v>49</v>
      </c>
      <c r="AG29" s="74">
        <v>0</v>
      </c>
    </row>
    <row r="30" spans="1:33" x14ac:dyDescent="0.2">
      <c r="A30" s="90" t="str">
        <f t="shared" si="0"/>
        <v>EUE</v>
      </c>
      <c r="B30" s="83">
        <v>0.60806400771633917</v>
      </c>
      <c r="C30" s="83">
        <v>0.58297778324047966</v>
      </c>
      <c r="D30" s="83">
        <v>0.52356100075343326</v>
      </c>
      <c r="E30" s="83">
        <v>0.47298285222628295</v>
      </c>
      <c r="F30" s="83">
        <v>0.43599373810076264</v>
      </c>
      <c r="G30" s="83">
        <v>0.39698856404539751</v>
      </c>
      <c r="H30" s="83">
        <v>0.354988872995191</v>
      </c>
      <c r="I30" s="83">
        <v>0.31947705285563688</v>
      </c>
      <c r="J30" s="83">
        <v>0.29030633013502466</v>
      </c>
      <c r="K30" s="83">
        <v>0.26812948159690236</v>
      </c>
      <c r="L30" s="82" t="str">
        <v>EUE</v>
      </c>
      <c r="M30" s="76">
        <f t="shared" si="1"/>
        <v>0</v>
      </c>
      <c r="U30" s="74" t="s">
        <v>55</v>
      </c>
      <c r="V30" s="74">
        <v>0.61184072020044433</v>
      </c>
      <c r="W30" s="74">
        <v>0.59587931577981013</v>
      </c>
      <c r="X30" s="74">
        <v>0.50561843829183706</v>
      </c>
      <c r="Y30" s="74">
        <v>0.39967398591468689</v>
      </c>
      <c r="Z30" s="74">
        <v>0.33969776259355711</v>
      </c>
      <c r="AA30" s="74">
        <v>0.3132906716747873</v>
      </c>
      <c r="AB30" s="74">
        <v>0.29605659362057435</v>
      </c>
      <c r="AC30" s="74">
        <v>0.28500601899723199</v>
      </c>
      <c r="AD30" s="74">
        <v>0.27957769557097112</v>
      </c>
      <c r="AE30" s="74">
        <v>0.28289449131810229</v>
      </c>
      <c r="AF30" s="74" t="s">
        <v>55</v>
      </c>
      <c r="AG30" s="74">
        <v>0</v>
      </c>
    </row>
    <row r="31" spans="1:33" x14ac:dyDescent="0.2">
      <c r="A31" s="90" t="str">
        <f t="shared" si="0"/>
        <v>EUN</v>
      </c>
      <c r="B31" s="83">
        <v>1.0878955793859701</v>
      </c>
      <c r="C31" s="83">
        <v>1.0300365284622193</v>
      </c>
      <c r="D31" s="83">
        <v>0.98563862364278543</v>
      </c>
      <c r="E31" s="83">
        <v>0.95906715830504274</v>
      </c>
      <c r="F31" s="83">
        <v>0.89582294542546559</v>
      </c>
      <c r="G31" s="83">
        <v>0.85867177963086605</v>
      </c>
      <c r="H31" s="83">
        <v>0.81483576546784553</v>
      </c>
      <c r="I31" s="83">
        <v>0.77211887559771297</v>
      </c>
      <c r="J31" s="83">
        <v>0.72482697395402529</v>
      </c>
      <c r="K31" s="83">
        <v>0.70472638427818624</v>
      </c>
      <c r="L31" s="82" t="str">
        <v>EUN</v>
      </c>
      <c r="M31" s="76">
        <f t="shared" si="1"/>
        <v>0</v>
      </c>
      <c r="U31" s="74" t="s">
        <v>57</v>
      </c>
      <c r="V31" s="74">
        <v>1.105437009328476</v>
      </c>
      <c r="W31" s="74">
        <v>1.0551807951885621</v>
      </c>
      <c r="X31" s="74">
        <v>0.98103797570533058</v>
      </c>
      <c r="Y31" s="74">
        <v>0.89990522426326125</v>
      </c>
      <c r="Z31" s="74">
        <v>0.84552283526556282</v>
      </c>
      <c r="AA31" s="74">
        <v>0.81498070584887239</v>
      </c>
      <c r="AB31" s="74">
        <v>0.7852419095249582</v>
      </c>
      <c r="AC31" s="74">
        <v>0.76484362544164808</v>
      </c>
      <c r="AD31" s="74">
        <v>0.74664028753264222</v>
      </c>
      <c r="AE31" s="74">
        <v>0.76037532269264674</v>
      </c>
      <c r="AF31" s="74" t="s">
        <v>57</v>
      </c>
      <c r="AG31" s="74">
        <v>0</v>
      </c>
    </row>
    <row r="32" spans="1:33" x14ac:dyDescent="0.2">
      <c r="A32" s="90" t="str">
        <f t="shared" si="0"/>
        <v>EUS</v>
      </c>
      <c r="B32" s="83">
        <v>1.0016159855708973</v>
      </c>
      <c r="C32" s="83">
        <v>0.88572670575571766</v>
      </c>
      <c r="D32" s="83">
        <v>0.87644539861293014</v>
      </c>
      <c r="E32" s="83">
        <v>0.87774044517217364</v>
      </c>
      <c r="F32" s="83">
        <v>0.85451832092703595</v>
      </c>
      <c r="G32" s="83">
        <v>0.83826389402741297</v>
      </c>
      <c r="H32" s="83">
        <v>0.81820286327949687</v>
      </c>
      <c r="I32" s="83">
        <v>0.78038044656508487</v>
      </c>
      <c r="J32" s="83">
        <v>0.72158619527621348</v>
      </c>
      <c r="K32" s="83">
        <v>0.68616001478781319</v>
      </c>
      <c r="L32" s="82" t="str">
        <v>EUS</v>
      </c>
      <c r="M32" s="76">
        <f t="shared" si="1"/>
        <v>0</v>
      </c>
      <c r="U32" s="74" t="s">
        <v>59</v>
      </c>
      <c r="V32" s="74">
        <v>1.0034722336106161</v>
      </c>
      <c r="W32" s="74">
        <v>0.91695772188914582</v>
      </c>
      <c r="X32" s="74">
        <v>0.85930687162950314</v>
      </c>
      <c r="Y32" s="74">
        <v>0.80846529272063672</v>
      </c>
      <c r="Z32" s="74">
        <v>0.76858169527936637</v>
      </c>
      <c r="AA32" s="74">
        <v>0.74253509092087422</v>
      </c>
      <c r="AB32" s="74">
        <v>0.72114873480440878</v>
      </c>
      <c r="AC32" s="74">
        <v>0.69464549719023838</v>
      </c>
      <c r="AD32" s="74">
        <v>0.67275171265044853</v>
      </c>
      <c r="AE32" s="74">
        <v>0.70212286537687085</v>
      </c>
      <c r="AF32" s="74" t="s">
        <v>59</v>
      </c>
      <c r="AG32" s="74">
        <v>0</v>
      </c>
    </row>
    <row r="33" spans="1:33" x14ac:dyDescent="0.2">
      <c r="A33" s="90" t="str">
        <f t="shared" si="0"/>
        <v>FRA</v>
      </c>
      <c r="B33" s="83">
        <v>0.37734257197283511</v>
      </c>
      <c r="C33" s="83">
        <v>0.33672502571094337</v>
      </c>
      <c r="D33" s="83">
        <v>0.33747912577206413</v>
      </c>
      <c r="E33" s="83">
        <v>0.33822941291415076</v>
      </c>
      <c r="F33" s="83">
        <v>0.34094857396475681</v>
      </c>
      <c r="G33" s="83">
        <v>0.33569338033901519</v>
      </c>
      <c r="H33" s="83">
        <v>0.32617941455173244</v>
      </c>
      <c r="I33" s="83">
        <v>0.30895747717418653</v>
      </c>
      <c r="J33" s="83">
        <v>0.28920120764682922</v>
      </c>
      <c r="K33" s="83">
        <v>0.28212938357371842</v>
      </c>
      <c r="L33" s="82" t="str">
        <v>FRA</v>
      </c>
      <c r="M33" s="76">
        <f t="shared" si="1"/>
        <v>0</v>
      </c>
      <c r="U33" s="74" t="s">
        <v>51</v>
      </c>
      <c r="V33" s="74">
        <v>0.37734257222520123</v>
      </c>
      <c r="W33" s="74">
        <v>0.35640445822555328</v>
      </c>
      <c r="X33" s="74">
        <v>0.34288952540487111</v>
      </c>
      <c r="Y33" s="74">
        <v>0.3287001390084543</v>
      </c>
      <c r="Z33" s="74">
        <v>0.32780464664582598</v>
      </c>
      <c r="AA33" s="74">
        <v>0.32626219646122756</v>
      </c>
      <c r="AB33" s="74">
        <v>0.31779412019209358</v>
      </c>
      <c r="AC33" s="74">
        <v>0.3075249089694399</v>
      </c>
      <c r="AD33" s="74">
        <v>0.29917241048522064</v>
      </c>
      <c r="AE33" s="74">
        <v>0.30867596168759404</v>
      </c>
      <c r="AF33" s="74" t="s">
        <v>51</v>
      </c>
      <c r="AG33" s="74">
        <v>0</v>
      </c>
    </row>
    <row r="34" spans="1:33" x14ac:dyDescent="0.2">
      <c r="A34" s="90" t="str">
        <f t="shared" si="0"/>
        <v>IND</v>
      </c>
      <c r="B34" s="83">
        <v>1.0963173064942606</v>
      </c>
      <c r="C34" s="83">
        <v>1.2447763360089736</v>
      </c>
      <c r="D34" s="83">
        <v>1.447757401523474</v>
      </c>
      <c r="E34" s="83">
        <v>1.6167600044998505</v>
      </c>
      <c r="F34" s="83">
        <v>1.837540016927186</v>
      </c>
      <c r="G34" s="83">
        <v>2.0503881386547667</v>
      </c>
      <c r="H34" s="83">
        <v>2.2470005360969463</v>
      </c>
      <c r="I34" s="83">
        <v>2.4428288795421107</v>
      </c>
      <c r="J34" s="83">
        <v>2.6065895162209953</v>
      </c>
      <c r="K34" s="83">
        <v>2.8728698057191355</v>
      </c>
      <c r="L34" s="82" t="str">
        <v>IND</v>
      </c>
      <c r="M34" s="76">
        <f t="shared" si="1"/>
        <v>0</v>
      </c>
      <c r="U34" s="74" t="s">
        <v>68</v>
      </c>
      <c r="V34" s="74">
        <v>1.1105995087617457</v>
      </c>
      <c r="W34" s="74">
        <v>1.2179044637585281</v>
      </c>
      <c r="X34" s="74">
        <v>1.3683864907556009</v>
      </c>
      <c r="Y34" s="74">
        <v>1.5522976372820239</v>
      </c>
      <c r="Z34" s="74">
        <v>1.7021643254351004</v>
      </c>
      <c r="AA34" s="74">
        <v>1.8425153369309077</v>
      </c>
      <c r="AB34" s="74">
        <v>1.9941743750355418</v>
      </c>
      <c r="AC34" s="74">
        <v>2.129745527740444</v>
      </c>
      <c r="AD34" s="74">
        <v>2.2625269385526465</v>
      </c>
      <c r="AE34" s="74">
        <v>2.4871276352551557</v>
      </c>
      <c r="AF34" s="74" t="s">
        <v>68</v>
      </c>
      <c r="AG34" s="74">
        <v>0</v>
      </c>
    </row>
    <row r="35" spans="1:33" x14ac:dyDescent="0.2">
      <c r="A35" s="90" t="str">
        <f t="shared" si="0"/>
        <v>USA</v>
      </c>
      <c r="B35" s="83">
        <v>4.7940856832191017</v>
      </c>
      <c r="C35" s="83">
        <v>4.7166156606943463</v>
      </c>
      <c r="D35" s="83">
        <v>4.7834407893060344</v>
      </c>
      <c r="E35" s="83">
        <v>4.793778957858617</v>
      </c>
      <c r="F35" s="83">
        <v>4.9068689784570552</v>
      </c>
      <c r="G35" s="83">
        <v>4.9659839807281783</v>
      </c>
      <c r="H35" s="83">
        <v>5.0134377138891377</v>
      </c>
      <c r="I35" s="83">
        <v>5.0646637131045127</v>
      </c>
      <c r="J35" s="83">
        <v>5.0756276826414819</v>
      </c>
      <c r="K35" s="83">
        <v>5.2492402612634805</v>
      </c>
      <c r="L35" s="82" t="str">
        <v>USA</v>
      </c>
      <c r="M35" s="76">
        <f t="shared" si="1"/>
        <v>0</v>
      </c>
      <c r="U35" s="74" t="s">
        <v>63</v>
      </c>
      <c r="V35" s="74">
        <v>4.8694155664280441</v>
      </c>
      <c r="W35" s="74">
        <v>4.7650503038440437</v>
      </c>
      <c r="X35" s="74">
        <v>4.7470316184262966</v>
      </c>
      <c r="Y35" s="74">
        <v>4.8831819345416685</v>
      </c>
      <c r="Z35" s="74">
        <v>4.9203071662634805</v>
      </c>
      <c r="AA35" s="74">
        <v>4.9144574380373083</v>
      </c>
      <c r="AB35" s="74">
        <v>4.8724320350080426</v>
      </c>
      <c r="AC35" s="74">
        <v>4.8029504578579596</v>
      </c>
      <c r="AD35" s="74">
        <v>4.719177930201452</v>
      </c>
      <c r="AE35" s="74">
        <v>4.8351546674667327</v>
      </c>
      <c r="AF35" s="74" t="s">
        <v>63</v>
      </c>
      <c r="AG35" s="74">
        <v>0</v>
      </c>
    </row>
    <row r="36" spans="1:33" x14ac:dyDescent="0.2">
      <c r="A36" s="90" t="str">
        <f t="shared" si="0"/>
        <v>RUS</v>
      </c>
      <c r="B36" s="83">
        <v>1.3266039660288789</v>
      </c>
      <c r="C36" s="83">
        <v>1.4065568092897718</v>
      </c>
      <c r="D36" s="83">
        <v>1.6142116179597825</v>
      </c>
      <c r="E36" s="83">
        <v>1.7358078676319688</v>
      </c>
      <c r="F36" s="83">
        <v>2.0360330312235484</v>
      </c>
      <c r="G36" s="83">
        <v>2.3024088571080457</v>
      </c>
      <c r="H36" s="83">
        <v>2.6272162611424377</v>
      </c>
      <c r="I36" s="83">
        <v>2.9380133249369718</v>
      </c>
      <c r="J36" s="83">
        <v>3.2598815198181037</v>
      </c>
      <c r="K36" s="83">
        <v>3.8016887123885126</v>
      </c>
      <c r="L36" s="82" t="str">
        <v>RUS</v>
      </c>
      <c r="M36" s="76">
        <f t="shared" si="1"/>
        <v>0</v>
      </c>
      <c r="U36" s="74" t="s">
        <v>67</v>
      </c>
      <c r="V36" s="74">
        <v>1.3669193993736823</v>
      </c>
      <c r="W36" s="74">
        <v>1.4577261222066438</v>
      </c>
      <c r="X36" s="74">
        <v>1.6876813094128102</v>
      </c>
      <c r="Y36" s="74">
        <v>1.9104796223172138</v>
      </c>
      <c r="Z36" s="74">
        <v>2.143274827492117</v>
      </c>
      <c r="AA36" s="74">
        <v>2.4215510059296665</v>
      </c>
      <c r="AB36" s="74">
        <v>2.782078792688933</v>
      </c>
      <c r="AC36" s="74">
        <v>3.1397574870821106</v>
      </c>
      <c r="AD36" s="74">
        <v>3.490409702540922</v>
      </c>
      <c r="AE36" s="74">
        <v>4.0544396493095167</v>
      </c>
      <c r="AF36" s="74" t="s">
        <v>67</v>
      </c>
      <c r="AG36" s="74">
        <v>0</v>
      </c>
    </row>
    <row r="37" spans="1:33" x14ac:dyDescent="0.2">
      <c r="A37" s="90" t="str">
        <f t="shared" si="0"/>
        <v>SWZ</v>
      </c>
      <c r="B37" s="83">
        <v>3.4262024729983923E-2</v>
      </c>
      <c r="C37" s="83">
        <v>3.3693352167365416E-2</v>
      </c>
      <c r="D37" s="83">
        <v>3.4912650032582794E-2</v>
      </c>
      <c r="E37" s="83">
        <v>3.5299052418673656E-2</v>
      </c>
      <c r="F37" s="83">
        <v>3.6041665734831106E-2</v>
      </c>
      <c r="G37" s="83">
        <v>3.6698420296098364E-2</v>
      </c>
      <c r="H37" s="83">
        <v>3.731336062282662E-2</v>
      </c>
      <c r="I37" s="83">
        <v>3.8136644914399033E-2</v>
      </c>
      <c r="J37" s="83">
        <v>3.8892509104168652E-2</v>
      </c>
      <c r="K37" s="83">
        <v>4.1914414205157471E-2</v>
      </c>
      <c r="L37" s="82" t="str">
        <v>SWZ</v>
      </c>
      <c r="M37" s="76">
        <f t="shared" si="1"/>
        <v>0</v>
      </c>
      <c r="U37" s="74" t="s">
        <v>61</v>
      </c>
      <c r="V37" s="74">
        <v>3.4262024729245506E-2</v>
      </c>
      <c r="W37" s="74">
        <v>3.373123249896242E-2</v>
      </c>
      <c r="X37" s="74">
        <v>3.4922888195594345E-2</v>
      </c>
      <c r="Y37" s="74">
        <v>3.546643112261777E-2</v>
      </c>
      <c r="Z37" s="74">
        <v>3.5973555822133595E-2</v>
      </c>
      <c r="AA37" s="74">
        <v>3.649161334807767E-2</v>
      </c>
      <c r="AB37" s="74">
        <v>3.6934155382676588E-2</v>
      </c>
      <c r="AC37" s="74">
        <v>3.9058160702335816E-2</v>
      </c>
      <c r="AD37" s="74">
        <v>3.9766300661068239E-2</v>
      </c>
      <c r="AE37" s="74">
        <v>4.373792074263793E-2</v>
      </c>
      <c r="AF37" s="74" t="s">
        <v>61</v>
      </c>
      <c r="AG37" s="74">
        <v>0</v>
      </c>
    </row>
    <row r="38" spans="1:33" x14ac:dyDescent="0.2">
      <c r="A38" s="90" t="str">
        <f t="shared" si="0"/>
        <v>OEC</v>
      </c>
      <c r="B38" s="83">
        <v>2.9133459256740326</v>
      </c>
      <c r="C38" s="83">
        <v>2.9365834331460183</v>
      </c>
      <c r="D38" s="83">
        <v>3.0543526792333493</v>
      </c>
      <c r="E38" s="83">
        <v>3.0662735203449794</v>
      </c>
      <c r="F38" s="83">
        <v>3.2347975956357007</v>
      </c>
      <c r="G38" s="83">
        <v>3.3926302749451418</v>
      </c>
      <c r="H38" s="83">
        <v>3.5497921878204406</v>
      </c>
      <c r="I38" s="83">
        <v>3.7042343161819029</v>
      </c>
      <c r="J38" s="83">
        <v>3.8243915473940469</v>
      </c>
      <c r="K38" s="83">
        <v>4.1135539199583988</v>
      </c>
      <c r="L38" s="82" t="str">
        <v>OEC</v>
      </c>
      <c r="M38" s="76">
        <f t="shared" si="1"/>
        <v>0</v>
      </c>
      <c r="U38" s="74" t="s">
        <v>64</v>
      </c>
      <c r="V38" s="74">
        <v>2.9980021997930124</v>
      </c>
      <c r="W38" s="74">
        <v>3.0285253111294468</v>
      </c>
      <c r="X38" s="74">
        <v>3.1257997988487771</v>
      </c>
      <c r="Y38" s="74">
        <v>3.2190347963943955</v>
      </c>
      <c r="Z38" s="74">
        <v>3.3734287352302328</v>
      </c>
      <c r="AA38" s="74">
        <v>3.5109217937217347</v>
      </c>
      <c r="AB38" s="74">
        <v>3.6135591789938681</v>
      </c>
      <c r="AC38" s="74">
        <v>3.6922040446002935</v>
      </c>
      <c r="AD38" s="74">
        <v>3.7502573854797525</v>
      </c>
      <c r="AE38" s="74">
        <v>3.9969209095233484</v>
      </c>
      <c r="AF38" s="74" t="s">
        <v>64</v>
      </c>
      <c r="AG38" s="74">
        <v>0</v>
      </c>
    </row>
    <row r="39" spans="1:33" x14ac:dyDescent="0.2">
      <c r="A39" s="90" t="str">
        <f t="shared" si="0"/>
        <v>BRZ</v>
      </c>
      <c r="B39" s="83">
        <v>0.32380339607597497</v>
      </c>
      <c r="C39" s="83">
        <v>0.31187474694885736</v>
      </c>
      <c r="D39" s="83">
        <v>0.31129462987058837</v>
      </c>
      <c r="E39" s="83">
        <v>0.31995050436896577</v>
      </c>
      <c r="F39" s="83">
        <v>0.34367086773072231</v>
      </c>
      <c r="G39" s="83">
        <v>0.36426653311048168</v>
      </c>
      <c r="H39" s="83">
        <v>0.38645893898787426</v>
      </c>
      <c r="I39" s="83">
        <v>0.40831380129760603</v>
      </c>
      <c r="J39" s="83">
        <v>0.42814643825532295</v>
      </c>
      <c r="K39" s="83">
        <v>0.47530193236474683</v>
      </c>
      <c r="L39" s="82" t="str">
        <v>BRZ</v>
      </c>
      <c r="M39" s="76">
        <f t="shared" si="1"/>
        <v>0</v>
      </c>
      <c r="U39" s="74" t="s">
        <v>66</v>
      </c>
      <c r="V39" s="74">
        <v>0.33617499208272567</v>
      </c>
      <c r="W39" s="74">
        <v>0.32712704408519971</v>
      </c>
      <c r="X39" s="74">
        <v>0.32688423833719271</v>
      </c>
      <c r="Y39" s="74">
        <v>0.33347440284273971</v>
      </c>
      <c r="Z39" s="74">
        <v>0.36103279713130471</v>
      </c>
      <c r="AA39" s="74">
        <v>0.38196282631075273</v>
      </c>
      <c r="AB39" s="74">
        <v>0.40897868742772381</v>
      </c>
      <c r="AC39" s="74">
        <v>0.43625019974658785</v>
      </c>
      <c r="AD39" s="74">
        <v>0.45737848216696941</v>
      </c>
      <c r="AE39" s="74">
        <v>0.52816352497116148</v>
      </c>
      <c r="AF39" s="74" t="s">
        <v>66</v>
      </c>
      <c r="AG39" s="74">
        <v>0</v>
      </c>
    </row>
    <row r="40" spans="1:33" x14ac:dyDescent="0.2">
      <c r="A40" s="90" t="str">
        <f t="shared" si="0"/>
        <v>CHI</v>
      </c>
      <c r="B40" s="83">
        <v>5.2532006919148575</v>
      </c>
      <c r="C40" s="83">
        <v>6.2160929744385065</v>
      </c>
      <c r="D40" s="83">
        <v>6.7870084323981343</v>
      </c>
      <c r="E40" s="83">
        <v>7.0952533163375309</v>
      </c>
      <c r="F40" s="83">
        <v>7.4915620456104612</v>
      </c>
      <c r="G40" s="83">
        <v>7.7897812263408772</v>
      </c>
      <c r="H40" s="83">
        <v>7.9653340428746331</v>
      </c>
      <c r="I40" s="83">
        <v>8.0971841753926714</v>
      </c>
      <c r="J40" s="83">
        <v>8.0995987807786332</v>
      </c>
      <c r="K40" s="83">
        <v>8.1521850764300154</v>
      </c>
      <c r="L40" s="82" t="str">
        <v>CHI</v>
      </c>
      <c r="M40" s="76">
        <f t="shared" si="1"/>
        <v>0</v>
      </c>
      <c r="U40" s="74" t="s">
        <v>69</v>
      </c>
      <c r="V40" s="74">
        <v>5.4014888130951846</v>
      </c>
      <c r="W40" s="74">
        <v>6.3524732026908843</v>
      </c>
      <c r="X40" s="74">
        <v>6.8676728459534395</v>
      </c>
      <c r="Y40" s="74">
        <v>7.2239984780538791</v>
      </c>
      <c r="Z40" s="74">
        <v>7.5287361299322484</v>
      </c>
      <c r="AA40" s="74">
        <v>7.6849281312812732</v>
      </c>
      <c r="AB40" s="74">
        <v>7.7801298774760106</v>
      </c>
      <c r="AC40" s="74">
        <v>7.7825250153929248</v>
      </c>
      <c r="AD40" s="74">
        <v>7.6812438602940247</v>
      </c>
      <c r="AE40" s="74">
        <v>7.6522407457301318</v>
      </c>
      <c r="AF40" s="74" t="s">
        <v>69</v>
      </c>
      <c r="AG40" s="74">
        <v>0</v>
      </c>
    </row>
    <row r="41" spans="1:33" x14ac:dyDescent="0.2">
      <c r="A41" s="90" t="str">
        <f t="shared" si="0"/>
        <v>RSA</v>
      </c>
      <c r="B41" s="83">
        <v>0.33473741629501452</v>
      </c>
      <c r="C41" s="83">
        <v>0.32960304775325744</v>
      </c>
      <c r="D41" s="83">
        <v>0.31725563661402434</v>
      </c>
      <c r="E41" s="83">
        <v>0.31832612327166304</v>
      </c>
      <c r="F41" s="83">
        <v>0.32252732684056795</v>
      </c>
      <c r="G41" s="83">
        <v>0.32728690465555832</v>
      </c>
      <c r="H41" s="83">
        <v>0.33322939175234467</v>
      </c>
      <c r="I41" s="83">
        <v>0.33839706018536181</v>
      </c>
      <c r="J41" s="83">
        <v>0.34279358482059935</v>
      </c>
      <c r="K41" s="83">
        <v>0.35525817527185866</v>
      </c>
      <c r="L41" s="82" t="str">
        <v>RSA</v>
      </c>
      <c r="M41" s="76">
        <f t="shared" si="1"/>
        <v>0</v>
      </c>
      <c r="U41" s="74" t="s">
        <v>70</v>
      </c>
      <c r="V41" s="74">
        <v>0.34783595117794397</v>
      </c>
      <c r="W41" s="74">
        <v>0.34098698675815631</v>
      </c>
      <c r="X41" s="74">
        <v>0.33261397145548466</v>
      </c>
      <c r="Y41" s="74">
        <v>0.34114505056152744</v>
      </c>
      <c r="Z41" s="74">
        <v>0.34863502149517656</v>
      </c>
      <c r="AA41" s="74">
        <v>0.3579415930417566</v>
      </c>
      <c r="AB41" s="74">
        <v>0.37055323685353392</v>
      </c>
      <c r="AC41" s="74">
        <v>0.38472660431833605</v>
      </c>
      <c r="AD41" s="74">
        <v>0.39943812142249968</v>
      </c>
      <c r="AE41" s="74">
        <v>0.41531240461504798</v>
      </c>
      <c r="AF41" s="74" t="s">
        <v>70</v>
      </c>
      <c r="AG41" s="74">
        <v>0</v>
      </c>
    </row>
    <row r="42" spans="1:33" x14ac:dyDescent="0.2">
      <c r="A42" s="90" t="str">
        <f t="shared" si="0"/>
        <v>ARB</v>
      </c>
      <c r="B42" s="83">
        <v>1.4461858874602038</v>
      </c>
      <c r="C42" s="83">
        <v>1.6086348876867718</v>
      </c>
      <c r="D42" s="83">
        <v>1.8091019824579115</v>
      </c>
      <c r="E42" s="83">
        <v>1.9073525014895631</v>
      </c>
      <c r="F42" s="83">
        <v>2.1353283524461046</v>
      </c>
      <c r="G42" s="83">
        <v>2.3886244451187806</v>
      </c>
      <c r="H42" s="83">
        <v>2.6187268907419243</v>
      </c>
      <c r="I42" s="83">
        <v>2.8629440827397485</v>
      </c>
      <c r="J42" s="83">
        <v>3.0368638042679406</v>
      </c>
      <c r="K42" s="83">
        <v>3.3753030639145689</v>
      </c>
      <c r="L42" s="82" t="str">
        <v>ARB</v>
      </c>
      <c r="M42" s="76">
        <f t="shared" si="1"/>
        <v>0</v>
      </c>
      <c r="U42" s="74" t="s">
        <v>73</v>
      </c>
      <c r="V42" s="74">
        <v>1.4824928194800984</v>
      </c>
      <c r="W42" s="74">
        <v>1.6790677906799329</v>
      </c>
      <c r="X42" s="74">
        <v>1.9025664389944874</v>
      </c>
      <c r="Y42" s="74">
        <v>1.9672184647646391</v>
      </c>
      <c r="Z42" s="74">
        <v>2.2314675918713416</v>
      </c>
      <c r="AA42" s="74">
        <v>2.5008672041601838</v>
      </c>
      <c r="AB42" s="74">
        <v>2.7581905339124062</v>
      </c>
      <c r="AC42" s="74">
        <v>3.0385011001241904</v>
      </c>
      <c r="AD42" s="74">
        <v>3.2535709428637958</v>
      </c>
      <c r="AE42" s="74">
        <v>3.5979683531104096</v>
      </c>
      <c r="AF42" s="74" t="s">
        <v>73</v>
      </c>
      <c r="AG42" s="74">
        <v>0</v>
      </c>
    </row>
    <row r="43" spans="1:33" x14ac:dyDescent="0.2">
      <c r="A43" s="90" t="str">
        <f t="shared" si="0"/>
        <v>OPE</v>
      </c>
      <c r="B43" s="83">
        <v>0.47331133746461213</v>
      </c>
      <c r="C43" s="83">
        <v>0.51134262028294808</v>
      </c>
      <c r="D43" s="83">
        <v>0.57707432343420995</v>
      </c>
      <c r="E43" s="83">
        <v>0.62164065578511118</v>
      </c>
      <c r="F43" s="83">
        <v>0.70738445083734069</v>
      </c>
      <c r="G43" s="83">
        <v>0.78999582920258393</v>
      </c>
      <c r="H43" s="83">
        <v>0.88103617107847465</v>
      </c>
      <c r="I43" s="83">
        <v>0.96572765358461754</v>
      </c>
      <c r="J43" s="83">
        <v>1.0402583757145356</v>
      </c>
      <c r="K43" s="83">
        <v>1.1454325573741673</v>
      </c>
      <c r="L43" s="82" t="str">
        <v>OPE</v>
      </c>
      <c r="M43" s="76">
        <f t="shared" si="1"/>
        <v>0</v>
      </c>
      <c r="U43" s="74" t="s">
        <v>71</v>
      </c>
      <c r="V43" s="74">
        <v>0.51984516954348525</v>
      </c>
      <c r="W43" s="74">
        <v>0.56823291983341406</v>
      </c>
      <c r="X43" s="74">
        <v>0.62551784761703799</v>
      </c>
      <c r="Y43" s="74">
        <v>0.67545871999515639</v>
      </c>
      <c r="Z43" s="74">
        <v>0.76053559957894823</v>
      </c>
      <c r="AA43" s="74">
        <v>0.84929583150803967</v>
      </c>
      <c r="AB43" s="74">
        <v>0.94985898139304892</v>
      </c>
      <c r="AC43" s="74">
        <v>1.055083735541591</v>
      </c>
      <c r="AD43" s="74">
        <v>1.1508212816715617</v>
      </c>
      <c r="AE43" s="74">
        <v>1.2760728337426712</v>
      </c>
      <c r="AF43" s="74" t="s">
        <v>71</v>
      </c>
      <c r="AG43" s="74">
        <v>0</v>
      </c>
    </row>
    <row r="44" spans="1:33" x14ac:dyDescent="0.2">
      <c r="A44" s="90" t="str">
        <f t="shared" si="0"/>
        <v>ROW</v>
      </c>
      <c r="B44" s="83">
        <v>2.6325823276053875</v>
      </c>
      <c r="C44" s="83">
        <v>2.6837735780019001</v>
      </c>
      <c r="D44" s="83">
        <v>2.9311436866720246</v>
      </c>
      <c r="E44" s="83">
        <v>3.2078351567982422</v>
      </c>
      <c r="F44" s="83">
        <v>3.5313527542507215</v>
      </c>
      <c r="G44" s="83">
        <v>3.8934748498107519</v>
      </c>
      <c r="H44" s="83">
        <v>4.3000452415981982</v>
      </c>
      <c r="I44" s="83">
        <v>4.7074778766645524</v>
      </c>
      <c r="J44" s="83">
        <v>5.1105325351695088</v>
      </c>
      <c r="K44" s="83">
        <v>5.7355701200155211</v>
      </c>
      <c r="L44" s="82" t="str">
        <v>ROW</v>
      </c>
      <c r="M44" s="76">
        <f t="shared" si="1"/>
        <v>0</v>
      </c>
      <c r="U44" s="74" t="s">
        <v>75</v>
      </c>
      <c r="V44" s="74">
        <v>2.6820234062818509</v>
      </c>
      <c r="W44" s="74">
        <v>2.8063358440776724</v>
      </c>
      <c r="X44" s="74">
        <v>3.121246094811708</v>
      </c>
      <c r="Y44" s="74">
        <v>3.2720211794478224</v>
      </c>
      <c r="Z44" s="74">
        <v>3.7181147578577187</v>
      </c>
      <c r="AA44" s="74">
        <v>4.1441347319334421</v>
      </c>
      <c r="AB44" s="74">
        <v>4.5757540622826731</v>
      </c>
      <c r="AC44" s="74">
        <v>5.0199919248912748</v>
      </c>
      <c r="AD44" s="74">
        <v>5.4754363916597919</v>
      </c>
      <c r="AE44" s="74">
        <v>6.1395727130258315</v>
      </c>
      <c r="AF44" s="74" t="s">
        <v>75</v>
      </c>
      <c r="AG44" s="74">
        <v>0</v>
      </c>
    </row>
    <row r="45" spans="1:33" x14ac:dyDescent="0.2">
      <c r="A45" s="91" t="s">
        <v>91</v>
      </c>
      <c r="B45" s="81">
        <v>0.75472890424374284</v>
      </c>
      <c r="C45" s="81">
        <v>0.67713341891775225</v>
      </c>
      <c r="D45" s="81">
        <v>0.66512894505062148</v>
      </c>
      <c r="E45" s="81">
        <v>0.67460517193160274</v>
      </c>
      <c r="F45" s="81">
        <v>0.64052270645220788</v>
      </c>
      <c r="G45" s="81">
        <v>0.56522116406894662</v>
      </c>
      <c r="H45" s="81">
        <v>0.5233575847149482</v>
      </c>
      <c r="I45" s="81">
        <v>0.48026502170942487</v>
      </c>
      <c r="J45" s="81">
        <v>0.43311912432187782</v>
      </c>
      <c r="K45" s="81">
        <v>0.38974857467391355</v>
      </c>
      <c r="L45" s="80" t="str">
        <v>BRD</v>
      </c>
      <c r="M45" s="80">
        <f t="shared" si="1"/>
        <v>0</v>
      </c>
      <c r="U45" s="74" t="s">
        <v>91</v>
      </c>
      <c r="V45" s="74">
        <v>0.7553482561249325</v>
      </c>
      <c r="W45" s="74">
        <v>0.68375913582123293</v>
      </c>
      <c r="X45" s="74">
        <v>0.62749352889867527</v>
      </c>
      <c r="Y45" s="74">
        <v>0.59079351628763443</v>
      </c>
      <c r="Z45" s="74">
        <v>0.54864407519565883</v>
      </c>
      <c r="AA45" s="74">
        <v>0.47803334060134584</v>
      </c>
      <c r="AB45" s="74">
        <v>0.43339112307606387</v>
      </c>
      <c r="AC45" s="74">
        <v>0.4068504799197335</v>
      </c>
      <c r="AD45" s="74">
        <v>0.39329080601013022</v>
      </c>
      <c r="AE45" s="74">
        <v>0.39598721456920183</v>
      </c>
      <c r="AF45" s="74" t="s">
        <v>91</v>
      </c>
      <c r="AG45" s="74">
        <v>0</v>
      </c>
    </row>
    <row r="46" spans="1:33" x14ac:dyDescent="0.2">
      <c r="A46" s="91" t="s">
        <v>90</v>
      </c>
      <c r="B46" s="81">
        <v>3.8926033199721974</v>
      </c>
      <c r="C46" s="81">
        <v>3.5695683708724624</v>
      </c>
      <c r="D46" s="81">
        <v>3.4457738119494987</v>
      </c>
      <c r="E46" s="81">
        <v>3.3792820484725978</v>
      </c>
      <c r="F46" s="81">
        <v>3.2232439847770911</v>
      </c>
      <c r="G46" s="81">
        <v>3.0485395883445094</v>
      </c>
      <c r="H46" s="81">
        <v>2.8887032312691026</v>
      </c>
      <c r="I46" s="81">
        <v>2.7092548905090457</v>
      </c>
      <c r="J46" s="81">
        <v>2.5029076467454296</v>
      </c>
      <c r="K46" s="81">
        <v>2.3721740874907637</v>
      </c>
      <c r="L46" s="80" t="str">
        <v>EU28</v>
      </c>
      <c r="M46" s="80">
        <f t="shared" si="1"/>
        <v>0</v>
      </c>
      <c r="U46" s="74" t="s">
        <v>90</v>
      </c>
      <c r="V46" s="74">
        <v>3.9168314013393264</v>
      </c>
      <c r="W46" s="74">
        <v>3.6689081835314665</v>
      </c>
      <c r="X46" s="74">
        <v>3.375394669052898</v>
      </c>
      <c r="Y46" s="74">
        <v>3.0814673733586608</v>
      </c>
      <c r="Z46" s="74">
        <v>2.8834067068006108</v>
      </c>
      <c r="AA46" s="74">
        <v>2.7296274287138762</v>
      </c>
      <c r="AB46" s="74">
        <v>2.6077491363131946</v>
      </c>
      <c r="AC46" s="74">
        <v>2.5126970580242332</v>
      </c>
      <c r="AD46" s="74">
        <v>2.4473282805329086</v>
      </c>
      <c r="AE46" s="74">
        <v>2.5072042273779984</v>
      </c>
      <c r="AF46" s="74" t="s">
        <v>90</v>
      </c>
      <c r="AG46" s="74">
        <v>0</v>
      </c>
    </row>
    <row r="47" spans="1:33" x14ac:dyDescent="0.2">
      <c r="A47" s="91" t="s">
        <v>89</v>
      </c>
      <c r="B47" s="81">
        <v>24.521039282934503</v>
      </c>
      <c r="C47" s="81">
        <v>25.569115817291177</v>
      </c>
      <c r="D47" s="81">
        <v>27.113327641451612</v>
      </c>
      <c r="E47" s="81">
        <v>28.097559709277768</v>
      </c>
      <c r="F47" s="81">
        <v>29.806351070471337</v>
      </c>
      <c r="G47" s="81">
        <v>31.350079048315774</v>
      </c>
      <c r="H47" s="81">
        <v>32.848293967874341</v>
      </c>
      <c r="I47" s="81">
        <v>34.277176419053497</v>
      </c>
      <c r="J47" s="81">
        <v>35.366483940930763</v>
      </c>
      <c r="K47" s="81">
        <v>37.690492126396329</v>
      </c>
      <c r="L47" s="80" t="str">
        <v>world</v>
      </c>
      <c r="M47" s="80">
        <f t="shared" si="1"/>
        <v>0</v>
      </c>
      <c r="U47" s="74" t="s">
        <v>89</v>
      </c>
      <c r="V47" s="74">
        <v>25.065891252086345</v>
      </c>
      <c r="W47" s="74">
        <v>26.246069405094353</v>
      </c>
      <c r="X47" s="74">
        <v>27.515718211861326</v>
      </c>
      <c r="Y47" s="74">
        <v>28.495244090682341</v>
      </c>
      <c r="Z47" s="74">
        <v>30.007077214910414</v>
      </c>
      <c r="AA47" s="74">
        <v>31.374694934917024</v>
      </c>
      <c r="AB47" s="74">
        <v>32.750393052767649</v>
      </c>
      <c r="AC47" s="74">
        <v>34.033491316022278</v>
      </c>
      <c r="AD47" s="74">
        <v>35.127355618047396</v>
      </c>
      <c r="AE47" s="74">
        <v>37.533915584870641</v>
      </c>
      <c r="AF47" s="74" t="s">
        <v>122</v>
      </c>
      <c r="AG47" s="74">
        <v>0</v>
      </c>
    </row>
    <row r="48" spans="1:33" x14ac:dyDescent="0.2">
      <c r="B48" s="94">
        <f>B47/$B$47</f>
        <v>1</v>
      </c>
      <c r="C48" s="94">
        <f t="shared" ref="C48:K48" si="2">C47/$B$47</f>
        <v>1.0427419295839588</v>
      </c>
      <c r="D48" s="94">
        <f t="shared" si="2"/>
        <v>1.1057169041085964</v>
      </c>
      <c r="E48" s="94">
        <f t="shared" si="2"/>
        <v>1.1458551729833228</v>
      </c>
      <c r="F48" s="94">
        <f t="shared" si="2"/>
        <v>1.215541915925854</v>
      </c>
      <c r="G48" s="94">
        <f t="shared" si="2"/>
        <v>1.2784971585659488</v>
      </c>
      <c r="H48" s="94">
        <f t="shared" si="2"/>
        <v>1.3395963192610363</v>
      </c>
      <c r="I48" s="94">
        <f t="shared" si="2"/>
        <v>1.3978680113656035</v>
      </c>
      <c r="J48" s="94">
        <f t="shared" si="2"/>
        <v>1.4422913944575009</v>
      </c>
      <c r="K48" s="94">
        <f t="shared" si="2"/>
        <v>1.5370674828055575</v>
      </c>
      <c r="L48" s="74" t="s">
        <v>23</v>
      </c>
      <c r="V48" s="74">
        <v>1</v>
      </c>
      <c r="W48" s="74">
        <v>1.0470830317238282</v>
      </c>
      <c r="X48" s="74">
        <v>1.0977354818600784</v>
      </c>
      <c r="Y48" s="74">
        <v>1.1368135209758623</v>
      </c>
      <c r="Z48" s="74">
        <v>1.1971278784037966</v>
      </c>
      <c r="AA48" s="74">
        <v>1.2516887837493338</v>
      </c>
      <c r="AB48" s="74">
        <v>1.3065720553639475</v>
      </c>
      <c r="AC48" s="74">
        <v>1.357761069564583</v>
      </c>
      <c r="AD48" s="74">
        <v>1.4014006230527944</v>
      </c>
      <c r="AE48" s="74">
        <v>1.4974099746701217</v>
      </c>
      <c r="AF48" s="74" t="s">
        <v>24</v>
      </c>
    </row>
    <row r="49" spans="1:31" x14ac:dyDescent="0.2">
      <c r="B49" s="75"/>
      <c r="C49" s="75"/>
      <c r="D49" s="75"/>
      <c r="E49" s="75"/>
      <c r="F49" s="75"/>
      <c r="G49" s="75"/>
      <c r="H49" s="75"/>
      <c r="I49" s="75"/>
      <c r="J49" s="75"/>
      <c r="K49" s="75"/>
    </row>
    <row r="50" spans="1:31" ht="15.75" x14ac:dyDescent="0.25">
      <c r="A50" s="79" t="s">
        <v>98</v>
      </c>
      <c r="B50" s="79"/>
      <c r="C50" s="79"/>
      <c r="D50" s="79"/>
      <c r="E50" s="78"/>
      <c r="F50" s="78"/>
      <c r="V50" s="127">
        <f>V27/B27-1</f>
        <v>6.8990548483249814E-3</v>
      </c>
      <c r="W50" s="127">
        <f t="shared" ref="W50:AE65" si="3">W27/C27-1</f>
        <v>6.5963135365135095E-2</v>
      </c>
      <c r="X50" s="127">
        <f t="shared" si="3"/>
        <v>2.655757881693499E-2</v>
      </c>
      <c r="Y50" s="127">
        <f t="shared" si="3"/>
        <v>-4.8145725645241333E-2</v>
      </c>
      <c r="Z50" s="127">
        <f t="shared" si="3"/>
        <v>-4.1163469805873709E-2</v>
      </c>
      <c r="AA50" s="127">
        <f t="shared" si="3"/>
        <v>1.53557652434817E-2</v>
      </c>
      <c r="AB50" s="127">
        <f t="shared" si="3"/>
        <v>5.8232279528114494E-2</v>
      </c>
      <c r="AC50" s="127">
        <f t="shared" si="3"/>
        <v>0.12007884353239806</v>
      </c>
      <c r="AD50" s="127">
        <f t="shared" si="3"/>
        <v>0.27417715605903759</v>
      </c>
      <c r="AE50" s="127">
        <f t="shared" si="3"/>
        <v>0.38439989338999325</v>
      </c>
    </row>
    <row r="51" spans="1:31" ht="15.75" x14ac:dyDescent="0.25">
      <c r="B51" s="77" t="str">
        <f t="shared" ref="B51:K51" si="4">B26</f>
        <v>2007</v>
      </c>
      <c r="C51" s="77" t="str">
        <f t="shared" si="4"/>
        <v>2010</v>
      </c>
      <c r="D51" s="77" t="str">
        <f t="shared" si="4"/>
        <v>2015</v>
      </c>
      <c r="E51" s="77" t="str">
        <f t="shared" si="4"/>
        <v>2020</v>
      </c>
      <c r="F51" s="77" t="str">
        <f t="shared" si="4"/>
        <v>2025</v>
      </c>
      <c r="G51" s="77" t="str">
        <f t="shared" si="4"/>
        <v>2030</v>
      </c>
      <c r="H51" s="77" t="str">
        <f t="shared" si="4"/>
        <v>2035</v>
      </c>
      <c r="I51" s="77" t="str">
        <f t="shared" si="4"/>
        <v>2040</v>
      </c>
      <c r="J51" s="77" t="str">
        <f t="shared" si="4"/>
        <v>2045</v>
      </c>
      <c r="K51" s="77" t="str">
        <f t="shared" si="4"/>
        <v>2050</v>
      </c>
      <c r="L51" s="84"/>
      <c r="V51" s="127">
        <f t="shared" ref="V51:V70" si="5">V28/B28-1</f>
        <v>2.5098604004749614E-3</v>
      </c>
      <c r="W51" s="127">
        <f t="shared" si="3"/>
        <v>-3.4676700181743958E-2</v>
      </c>
      <c r="X51" s="127">
        <f t="shared" si="3"/>
        <v>-0.15462363575940774</v>
      </c>
      <c r="Y51" s="127">
        <f t="shared" si="3"/>
        <v>-0.21102391193396908</v>
      </c>
      <c r="Z51" s="127">
        <f t="shared" si="3"/>
        <v>-0.21721538303678456</v>
      </c>
      <c r="AA51" s="127">
        <f t="shared" si="3"/>
        <v>-0.17883999292901043</v>
      </c>
      <c r="AB51" s="127">
        <f t="shared" si="3"/>
        <v>-0.16894778585507031</v>
      </c>
      <c r="AC51" s="127">
        <f t="shared" si="3"/>
        <v>-0.14094768701865612</v>
      </c>
      <c r="AD51" s="127">
        <f t="shared" si="3"/>
        <v>-8.7396626205375139E-2</v>
      </c>
      <c r="AE51" s="127">
        <f t="shared" si="3"/>
        <v>-1.7104415811576734E-2</v>
      </c>
    </row>
    <row r="52" spans="1:31" x14ac:dyDescent="0.2">
      <c r="A52" s="88" t="str">
        <f>A27</f>
        <v>AUT</v>
      </c>
      <c r="B52" s="75">
        <f t="array" ref="B52:K72">(B3:K23)*(B27:K47)</f>
        <v>6.2956271082412668E-2</v>
      </c>
      <c r="C52" s="75">
        <v>5.6968908785350311E-2</v>
      </c>
      <c r="D52" s="75">
        <v>5.6781377267822675E-2</v>
      </c>
      <c r="E52" s="75">
        <v>5.0991307131010584E-2</v>
      </c>
      <c r="F52" s="75">
        <v>4.1615037330615653E-2</v>
      </c>
      <c r="G52" s="75">
        <v>3.3257067667006042E-2</v>
      </c>
      <c r="H52" s="75">
        <v>2.5777246147261103E-2</v>
      </c>
      <c r="I52" s="75">
        <v>2.109776338843879E-2</v>
      </c>
      <c r="J52" s="75">
        <v>1.6808048839716611E-2</v>
      </c>
      <c r="K52" s="75">
        <v>1.417590953991405E-2</v>
      </c>
      <c r="L52" s="82" t="str">
        <f t="array" ref="L52:L72">TRANSPOSE([2]CO2_yr.p_DontChange!$B$4:$V$4)</f>
        <v>AUT</v>
      </c>
      <c r="M52" s="76">
        <f t="shared" ref="M52:M72" si="6">IF(L52=A52,,"fehler")</f>
        <v>0</v>
      </c>
      <c r="V52" s="127">
        <f t="shared" si="5"/>
        <v>6.1882896519094288E-4</v>
      </c>
      <c r="W52" s="127">
        <f t="shared" si="3"/>
        <v>1.5559044799350996E-2</v>
      </c>
      <c r="X52" s="127">
        <f t="shared" si="3"/>
        <v>-4.2825648692515261E-2</v>
      </c>
      <c r="Y52" s="127">
        <f t="shared" si="3"/>
        <v>-0.11081758314484791</v>
      </c>
      <c r="Z52" s="127">
        <f t="shared" si="3"/>
        <v>-0.13171876045706477</v>
      </c>
      <c r="AA52" s="127">
        <f t="shared" si="3"/>
        <v>-0.15033359011504233</v>
      </c>
      <c r="AB52" s="127">
        <f t="shared" si="3"/>
        <v>-0.17237761496201343</v>
      </c>
      <c r="AC52" s="127">
        <f t="shared" si="3"/>
        <v>-0.15482464825495645</v>
      </c>
      <c r="AD52" s="127">
        <f t="shared" si="3"/>
        <v>-9.2726508982512224E-2</v>
      </c>
      <c r="AE52" s="127">
        <f t="shared" si="3"/>
        <v>2.1567316459158992E-2</v>
      </c>
    </row>
    <row r="53" spans="1:31" x14ac:dyDescent="0.2">
      <c r="A53" s="88" t="str">
        <f t="shared" ref="A53:A72" si="7">A28</f>
        <v>BAW</v>
      </c>
      <c r="B53" s="75">
        <v>8.054005424502253E-2</v>
      </c>
      <c r="C53" s="75">
        <v>7.782968677123521E-2</v>
      </c>
      <c r="D53" s="75">
        <v>8.07994654663063E-2</v>
      </c>
      <c r="E53" s="75">
        <v>8.1314093836244508E-2</v>
      </c>
      <c r="F53" s="75">
        <v>6.5936063026732952E-2</v>
      </c>
      <c r="G53" s="75">
        <v>4.8144804816207011E-2</v>
      </c>
      <c r="H53" s="75">
        <v>3.6545887685290976E-2</v>
      </c>
      <c r="I53" s="75">
        <v>2.9812147775884149E-2</v>
      </c>
      <c r="J53" s="75">
        <v>2.3960553520096434E-2</v>
      </c>
      <c r="K53" s="75">
        <v>1.9244745946125519E-2</v>
      </c>
      <c r="L53" s="82" t="str">
        <v>BAW</v>
      </c>
      <c r="M53" s="76">
        <f t="shared" si="6"/>
        <v>0</v>
      </c>
      <c r="V53" s="127">
        <f t="shared" si="5"/>
        <v>6.2110442916840647E-3</v>
      </c>
      <c r="W53" s="127">
        <f t="shared" si="3"/>
        <v>2.2130401724088644E-2</v>
      </c>
      <c r="X53" s="127">
        <f t="shared" si="3"/>
        <v>-3.4270242504265691E-2</v>
      </c>
      <c r="Y53" s="127">
        <f t="shared" si="3"/>
        <v>-0.1549926513541422</v>
      </c>
      <c r="Z53" s="127">
        <f t="shared" si="3"/>
        <v>-0.22086550124935633</v>
      </c>
      <c r="AA53" s="127">
        <f t="shared" si="3"/>
        <v>-0.21083199857877755</v>
      </c>
      <c r="AB53" s="127">
        <f t="shared" si="3"/>
        <v>-0.16601162418804882</v>
      </c>
      <c r="AC53" s="127">
        <f t="shared" si="3"/>
        <v>-0.10789830928477173</v>
      </c>
      <c r="AD53" s="127">
        <f t="shared" si="3"/>
        <v>-3.6956254309244763E-2</v>
      </c>
      <c r="AE53" s="127">
        <f t="shared" si="3"/>
        <v>5.5066714906782277E-2</v>
      </c>
    </row>
    <row r="54" spans="1:31" x14ac:dyDescent="0.2">
      <c r="A54" s="88" t="str">
        <f t="shared" si="7"/>
        <v>DEU</v>
      </c>
      <c r="B54" s="75">
        <v>0.67418884999872031</v>
      </c>
      <c r="C54" s="75">
        <v>0.599303732146517</v>
      </c>
      <c r="D54" s="75">
        <v>0.57578026435230201</v>
      </c>
      <c r="E54" s="75">
        <v>0.52583056090219793</v>
      </c>
      <c r="F54" s="75">
        <v>0.4148807166177626</v>
      </c>
      <c r="G54" s="75">
        <v>0.30189832896375718</v>
      </c>
      <c r="H54" s="75">
        <v>0.227260374528748</v>
      </c>
      <c r="I54" s="75">
        <v>0.18103591053557069</v>
      </c>
      <c r="J54" s="75">
        <v>0.14198998052714479</v>
      </c>
      <c r="K54" s="75">
        <v>0.11459748436771841</v>
      </c>
      <c r="L54" s="82" t="str">
        <v>DEU</v>
      </c>
      <c r="M54" s="76">
        <f t="shared" si="6"/>
        <v>0</v>
      </c>
      <c r="V54" s="127">
        <f t="shared" si="5"/>
        <v>1.612418533073412E-2</v>
      </c>
      <c r="W54" s="127">
        <f t="shared" si="3"/>
        <v>2.4411043716946246E-2</v>
      </c>
      <c r="X54" s="127">
        <f t="shared" si="3"/>
        <v>-4.6676822793849659E-3</v>
      </c>
      <c r="Y54" s="127">
        <f t="shared" si="3"/>
        <v>-6.1686956465424436E-2</v>
      </c>
      <c r="Z54" s="127">
        <f t="shared" si="3"/>
        <v>-5.6149611278390577E-2</v>
      </c>
      <c r="AA54" s="127">
        <f t="shared" si="3"/>
        <v>-5.0882158722831194E-2</v>
      </c>
      <c r="AB54" s="127">
        <f t="shared" si="3"/>
        <v>-3.6318798458601975E-2</v>
      </c>
      <c r="AC54" s="127">
        <f t="shared" si="3"/>
        <v>-9.422448260227978E-3</v>
      </c>
      <c r="AD54" s="127">
        <f t="shared" si="3"/>
        <v>3.0094511328162099E-2</v>
      </c>
      <c r="AE54" s="127">
        <f t="shared" si="3"/>
        <v>7.8965311439926689E-2</v>
      </c>
    </row>
    <row r="55" spans="1:31" x14ac:dyDescent="0.2">
      <c r="A55" s="88" t="str">
        <f t="shared" si="7"/>
        <v>EUE</v>
      </c>
      <c r="B55" s="75">
        <v>0.60806400771633917</v>
      </c>
      <c r="C55" s="75">
        <v>0.58297778324047966</v>
      </c>
      <c r="D55" s="75">
        <v>0.51683142490827338</v>
      </c>
      <c r="E55" s="75">
        <v>0.42568456700365465</v>
      </c>
      <c r="F55" s="75">
        <v>0.32728442409155395</v>
      </c>
      <c r="G55" s="75">
        <v>0.24585618845706922</v>
      </c>
      <c r="H55" s="75">
        <v>0.17893748069676296</v>
      </c>
      <c r="I55" s="75">
        <v>0.140258218326865</v>
      </c>
      <c r="J55" s="75">
        <v>0.11123150149195238</v>
      </c>
      <c r="K55" s="75">
        <v>9.2077431867068113E-2</v>
      </c>
      <c r="L55" s="82" t="str">
        <v>EUE</v>
      </c>
      <c r="M55" s="76">
        <f t="shared" si="6"/>
        <v>0</v>
      </c>
      <c r="V55" s="127">
        <f t="shared" si="5"/>
        <v>1.8532532092734311E-3</v>
      </c>
      <c r="W55" s="127">
        <f t="shared" si="3"/>
        <v>3.5260330224300196E-2</v>
      </c>
      <c r="X55" s="127">
        <f t="shared" si="3"/>
        <v>-1.9554586070678837E-2</v>
      </c>
      <c r="Y55" s="127">
        <f t="shared" si="3"/>
        <v>-7.892441647479076E-2</v>
      </c>
      <c r="Z55" s="127">
        <f t="shared" si="3"/>
        <v>-0.10056732962078574</v>
      </c>
      <c r="AA55" s="127">
        <f t="shared" si="3"/>
        <v>-0.11419888627984764</v>
      </c>
      <c r="AB55" s="127">
        <f t="shared" si="3"/>
        <v>-0.11861866149683042</v>
      </c>
      <c r="AC55" s="127">
        <f t="shared" si="3"/>
        <v>-0.10986301585619762</v>
      </c>
      <c r="AD55" s="127">
        <f t="shared" si="3"/>
        <v>-6.7676575501935399E-2</v>
      </c>
      <c r="AE55" s="127">
        <f t="shared" si="3"/>
        <v>2.3264034984600501E-2</v>
      </c>
    </row>
    <row r="56" spans="1:31" x14ac:dyDescent="0.2">
      <c r="A56" s="88" t="str">
        <f t="shared" si="7"/>
        <v>EUN</v>
      </c>
      <c r="B56" s="75">
        <v>1.0878955793859701</v>
      </c>
      <c r="C56" s="75">
        <v>1.0300365284622193</v>
      </c>
      <c r="D56" s="75">
        <v>0.97296974673220982</v>
      </c>
      <c r="E56" s="75">
        <v>0.86316044247453849</v>
      </c>
      <c r="F56" s="75">
        <v>0.6724612561151373</v>
      </c>
      <c r="G56" s="75">
        <v>0.53177796540142108</v>
      </c>
      <c r="H56" s="75">
        <v>0.4107302232439547</v>
      </c>
      <c r="I56" s="75">
        <v>0.33897901855509355</v>
      </c>
      <c r="J56" s="75">
        <v>0.27771903078129773</v>
      </c>
      <c r="K56" s="75">
        <v>0.2420076869087178</v>
      </c>
      <c r="L56" s="82" t="str">
        <v>EUN</v>
      </c>
      <c r="M56" s="76">
        <f t="shared" si="6"/>
        <v>0</v>
      </c>
      <c r="V56" s="127">
        <f t="shared" si="5"/>
        <v>6.687983500341943E-10</v>
      </c>
      <c r="W56" s="127">
        <f t="shared" si="3"/>
        <v>5.84436291097159E-2</v>
      </c>
      <c r="X56" s="127">
        <f t="shared" si="3"/>
        <v>1.6031805287006762E-2</v>
      </c>
      <c r="Y56" s="127">
        <f t="shared" si="3"/>
        <v>-2.817399534710241E-2</v>
      </c>
      <c r="Z56" s="127">
        <f t="shared" si="3"/>
        <v>-3.8551055269377632E-2</v>
      </c>
      <c r="AA56" s="127">
        <f t="shared" si="3"/>
        <v>-2.8094637637069653E-2</v>
      </c>
      <c r="AB56" s="127">
        <f t="shared" si="3"/>
        <v>-2.5707613618605407E-2</v>
      </c>
      <c r="AC56" s="127">
        <f t="shared" si="3"/>
        <v>-4.6367811449307128E-3</v>
      </c>
      <c r="AD56" s="127">
        <f t="shared" si="3"/>
        <v>3.4478427388063393E-2</v>
      </c>
      <c r="AE56" s="127">
        <f t="shared" si="3"/>
        <v>9.4093631005787159E-2</v>
      </c>
    </row>
    <row r="57" spans="1:31" x14ac:dyDescent="0.2">
      <c r="A57" s="88" t="str">
        <f t="shared" si="7"/>
        <v>EUS</v>
      </c>
      <c r="B57" s="75">
        <v>1.0016159855708973</v>
      </c>
      <c r="C57" s="75">
        <v>0.88572670575571766</v>
      </c>
      <c r="D57" s="75">
        <v>0.86518003359219842</v>
      </c>
      <c r="E57" s="75">
        <v>0.78996640065495627</v>
      </c>
      <c r="F57" s="75">
        <v>0.64145539740676705</v>
      </c>
      <c r="G57" s="75">
        <v>0.51913930166308953</v>
      </c>
      <c r="H57" s="75">
        <v>0.41242745953925863</v>
      </c>
      <c r="I57" s="75">
        <v>0.34260604971150072</v>
      </c>
      <c r="J57" s="75">
        <v>0.27647731938572306</v>
      </c>
      <c r="K57" s="75">
        <v>0.23563187321010068</v>
      </c>
      <c r="L57" s="82" t="str">
        <v>EUS</v>
      </c>
      <c r="M57" s="76">
        <f t="shared" si="6"/>
        <v>0</v>
      </c>
      <c r="V57" s="127">
        <f t="shared" si="5"/>
        <v>1.3027434833767115E-2</v>
      </c>
      <c r="W57" s="127">
        <f t="shared" si="3"/>
        <v>-2.1587711360743445E-2</v>
      </c>
      <c r="X57" s="127">
        <f t="shared" si="3"/>
        <v>-5.4823350020073214E-2</v>
      </c>
      <c r="Y57" s="127">
        <f t="shared" si="3"/>
        <v>-3.9871327246104316E-2</v>
      </c>
      <c r="Z57" s="127">
        <f t="shared" si="3"/>
        <v>-7.3672241281834361E-2</v>
      </c>
      <c r="AA57" s="127">
        <f t="shared" si="3"/>
        <v>-0.10138217140694228</v>
      </c>
      <c r="AB57" s="127">
        <f t="shared" si="3"/>
        <v>-0.1125171787900705</v>
      </c>
      <c r="AC57" s="127">
        <f t="shared" si="3"/>
        <v>-0.12816425842335377</v>
      </c>
      <c r="AD57" s="127">
        <f t="shared" si="3"/>
        <v>-0.13199722301007599</v>
      </c>
      <c r="AE57" s="127">
        <f t="shared" si="3"/>
        <v>-0.13427067585731445</v>
      </c>
    </row>
    <row r="58" spans="1:31" x14ac:dyDescent="0.2">
      <c r="A58" s="88" t="str">
        <f t="shared" si="7"/>
        <v>FRA</v>
      </c>
      <c r="B58" s="75">
        <v>0.37734257197283511</v>
      </c>
      <c r="C58" s="75">
        <v>0.33672502571094337</v>
      </c>
      <c r="D58" s="75">
        <v>0.3331413478058422</v>
      </c>
      <c r="E58" s="75">
        <v>0.30440647162273571</v>
      </c>
      <c r="F58" s="75">
        <v>0.25593752369237716</v>
      </c>
      <c r="G58" s="75">
        <v>0.20789590042443032</v>
      </c>
      <c r="H58" s="75">
        <v>0.16441563985534483</v>
      </c>
      <c r="I58" s="75">
        <v>0.13563986802769168</v>
      </c>
      <c r="J58" s="75">
        <v>0.1108080714081601</v>
      </c>
      <c r="K58" s="75">
        <v>9.6885090512952757E-2</v>
      </c>
      <c r="L58" s="82" t="str">
        <v>FRA</v>
      </c>
      <c r="M58" s="76">
        <f t="shared" si="6"/>
        <v>0</v>
      </c>
      <c r="V58" s="127">
        <f t="shared" si="5"/>
        <v>1.5713086537568977E-2</v>
      </c>
      <c r="W58" s="127">
        <f t="shared" si="3"/>
        <v>1.0268939984515724E-2</v>
      </c>
      <c r="X58" s="127">
        <f t="shared" si="3"/>
        <v>-7.61150236481134E-3</v>
      </c>
      <c r="Y58" s="127">
        <f t="shared" si="3"/>
        <v>1.8649791212523414E-2</v>
      </c>
      <c r="Z58" s="127">
        <f t="shared" si="3"/>
        <v>2.7386481818496566E-3</v>
      </c>
      <c r="AA58" s="127">
        <f t="shared" si="3"/>
        <v>-1.0375897886669039E-2</v>
      </c>
      <c r="AB58" s="127">
        <f t="shared" si="3"/>
        <v>-2.8125547165063103E-2</v>
      </c>
      <c r="AC58" s="127">
        <f t="shared" si="3"/>
        <v>-5.1674359853228879E-2</v>
      </c>
      <c r="AD58" s="127">
        <f t="shared" si="3"/>
        <v>-7.0227718565543884E-2</v>
      </c>
      <c r="AE58" s="127">
        <f t="shared" si="3"/>
        <v>-7.8884862034697245E-2</v>
      </c>
    </row>
    <row r="59" spans="1:31" x14ac:dyDescent="0.2">
      <c r="A59" s="88" t="str">
        <f t="shared" si="7"/>
        <v>IND</v>
      </c>
      <c r="B59" s="75">
        <v>1.0963173064942606</v>
      </c>
      <c r="C59" s="75">
        <v>1.2447763360089736</v>
      </c>
      <c r="D59" s="75">
        <v>1.4169540525548892</v>
      </c>
      <c r="E59" s="75">
        <v>1.3632610490904662</v>
      </c>
      <c r="F59" s="75">
        <v>1.2352352336010528</v>
      </c>
      <c r="G59" s="75">
        <v>1.1300976485143714</v>
      </c>
      <c r="H59" s="75">
        <v>0.97339699336993213</v>
      </c>
      <c r="I59" s="75">
        <v>0.86269272142388054</v>
      </c>
      <c r="J59" s="75">
        <v>0.79810884210023969</v>
      </c>
      <c r="K59" s="75">
        <v>0.77842729765743046</v>
      </c>
      <c r="L59" s="82" t="str">
        <v>IND</v>
      </c>
      <c r="M59" s="76">
        <f t="shared" si="6"/>
        <v>0</v>
      </c>
      <c r="V59" s="127">
        <f t="shared" si="5"/>
        <v>3.0389953880121112E-2</v>
      </c>
      <c r="W59" s="127">
        <f t="shared" si="3"/>
        <v>3.6379129928431064E-2</v>
      </c>
      <c r="X59" s="127">
        <f t="shared" si="3"/>
        <v>4.5514287368273898E-2</v>
      </c>
      <c r="Y59" s="127">
        <f t="shared" si="3"/>
        <v>0.10062850730336681</v>
      </c>
      <c r="Z59" s="127">
        <f t="shared" si="3"/>
        <v>5.2671933423458217E-2</v>
      </c>
      <c r="AA59" s="127">
        <f t="shared" si="3"/>
        <v>5.1746738401306391E-2</v>
      </c>
      <c r="AB59" s="127">
        <f t="shared" si="3"/>
        <v>5.8945483033495671E-2</v>
      </c>
      <c r="AC59" s="127">
        <f t="shared" si="3"/>
        <v>6.8666864248979165E-2</v>
      </c>
      <c r="AD59" s="127">
        <f t="shared" si="3"/>
        <v>7.0716736581175388E-2</v>
      </c>
      <c r="AE59" s="127">
        <f t="shared" si="3"/>
        <v>6.6483859159054193E-2</v>
      </c>
    </row>
    <row r="60" spans="1:31" x14ac:dyDescent="0.2">
      <c r="A60" s="88" t="str">
        <f t="shared" si="7"/>
        <v>USA</v>
      </c>
      <c r="B60" s="75">
        <v>4.7940856832191017</v>
      </c>
      <c r="C60" s="75">
        <v>4.7166156606943463</v>
      </c>
      <c r="D60" s="75">
        <v>4.6557688821181502</v>
      </c>
      <c r="E60" s="75">
        <v>4.1628029240891919</v>
      </c>
      <c r="F60" s="75">
        <v>3.5809164317827742</v>
      </c>
      <c r="G60" s="75">
        <v>2.7694910661753305</v>
      </c>
      <c r="H60" s="75">
        <v>2.1387204064432073</v>
      </c>
      <c r="I60" s="75">
        <v>1.6565850645929581</v>
      </c>
      <c r="J60" s="75">
        <v>1.1496807670412752</v>
      </c>
      <c r="K60" s="75">
        <v>0.96855833486245446</v>
      </c>
      <c r="L60" s="82" t="str">
        <v>USA</v>
      </c>
      <c r="M60" s="76">
        <f t="shared" si="6"/>
        <v>0</v>
      </c>
      <c r="V60" s="127">
        <f t="shared" si="5"/>
        <v>-2.1551982420930926E-11</v>
      </c>
      <c r="W60" s="127">
        <f t="shared" si="3"/>
        <v>1.1242672266280618E-3</v>
      </c>
      <c r="X60" s="127">
        <f t="shared" si="3"/>
        <v>2.9325081315789703E-4</v>
      </c>
      <c r="Y60" s="127">
        <f t="shared" si="3"/>
        <v>4.7417336295285661E-3</v>
      </c>
      <c r="Z60" s="127">
        <f t="shared" si="3"/>
        <v>-1.8897548520264706E-3</v>
      </c>
      <c r="AA60" s="127">
        <f t="shared" si="3"/>
        <v>-5.6353092681398209E-3</v>
      </c>
      <c r="AB60" s="127">
        <f t="shared" si="3"/>
        <v>-1.0162720104016865E-2</v>
      </c>
      <c r="AC60" s="127">
        <f t="shared" si="3"/>
        <v>2.4163525396772689E-2</v>
      </c>
      <c r="AD60" s="127">
        <f t="shared" si="3"/>
        <v>2.2466834283158432E-2</v>
      </c>
      <c r="AE60" s="127">
        <f t="shared" si="3"/>
        <v>4.350547590990983E-2</v>
      </c>
    </row>
    <row r="61" spans="1:31" x14ac:dyDescent="0.2">
      <c r="A61" s="88" t="str">
        <f t="shared" si="7"/>
        <v>RUS</v>
      </c>
      <c r="B61" s="75">
        <v>1.3266039660288789</v>
      </c>
      <c r="C61" s="75">
        <v>1.4065568092897718</v>
      </c>
      <c r="D61" s="75">
        <v>1.5444078723182784</v>
      </c>
      <c r="E61" s="75">
        <v>1.4800046029283105</v>
      </c>
      <c r="F61" s="75">
        <v>1.4722084995001041</v>
      </c>
      <c r="G61" s="75">
        <v>1.3173576450463562</v>
      </c>
      <c r="H61" s="75">
        <v>1.0535537290875767</v>
      </c>
      <c r="I61" s="75">
        <v>0.93413756997996023</v>
      </c>
      <c r="J61" s="75">
        <v>0.82738109640053392</v>
      </c>
      <c r="K61" s="75">
        <v>0.81882526112983345</v>
      </c>
      <c r="L61" s="82" t="str">
        <v>RUS</v>
      </c>
      <c r="M61" s="76">
        <f t="shared" si="6"/>
        <v>0</v>
      </c>
      <c r="V61" s="127">
        <f t="shared" si="5"/>
        <v>2.9058092062786534E-2</v>
      </c>
      <c r="W61" s="127">
        <f t="shared" si="3"/>
        <v>3.13091318794676E-2</v>
      </c>
      <c r="X61" s="127">
        <f t="shared" si="3"/>
        <v>2.339190235011146E-2</v>
      </c>
      <c r="Y61" s="127">
        <f t="shared" si="3"/>
        <v>4.9819846480045671E-2</v>
      </c>
      <c r="Z61" s="127">
        <f t="shared" si="3"/>
        <v>4.2856202125774345E-2</v>
      </c>
      <c r="AA61" s="127">
        <f t="shared" si="3"/>
        <v>3.4867200133827048E-2</v>
      </c>
      <c r="AB61" s="127">
        <f t="shared" si="3"/>
        <v>1.7963584288741119E-2</v>
      </c>
      <c r="AC61" s="127">
        <f t="shared" si="3"/>
        <v>-3.2477080429429428E-3</v>
      </c>
      <c r="AD61" s="127">
        <f t="shared" si="3"/>
        <v>-1.9384563791542075E-2</v>
      </c>
      <c r="AE61" s="127">
        <f t="shared" si="3"/>
        <v>-2.8353344262527558E-2</v>
      </c>
    </row>
    <row r="62" spans="1:31" x14ac:dyDescent="0.2">
      <c r="A62" s="88" t="str">
        <f t="shared" si="7"/>
        <v>SWZ</v>
      </c>
      <c r="B62" s="75">
        <v>3.4262024729983923E-2</v>
      </c>
      <c r="C62" s="75">
        <v>3.3693352167365416E-2</v>
      </c>
      <c r="D62" s="75">
        <v>3.4463901317511036E-2</v>
      </c>
      <c r="E62" s="75">
        <v>3.1769147176806289E-2</v>
      </c>
      <c r="F62" s="75">
        <v>2.7055149609966057E-2</v>
      </c>
      <c r="G62" s="75">
        <v>2.2727439915278074E-2</v>
      </c>
      <c r="H62" s="75">
        <v>1.880836063914838E-2</v>
      </c>
      <c r="I62" s="75">
        <v>1.6742917279492262E-2</v>
      </c>
      <c r="J62" s="75">
        <v>1.4901749412195053E-2</v>
      </c>
      <c r="K62" s="75">
        <v>1.4393686196826055E-2</v>
      </c>
      <c r="L62" s="82" t="str">
        <v>SWZ</v>
      </c>
      <c r="M62" s="76">
        <f t="shared" si="6"/>
        <v>0</v>
      </c>
      <c r="V62" s="127">
        <f t="shared" si="5"/>
        <v>3.8207122459728238E-2</v>
      </c>
      <c r="W62" s="127">
        <f t="shared" si="3"/>
        <v>4.8905200839629126E-2</v>
      </c>
      <c r="X62" s="127">
        <f t="shared" si="3"/>
        <v>5.007991455903138E-2</v>
      </c>
      <c r="Y62" s="127">
        <f t="shared" si="3"/>
        <v>4.2268720596165155E-2</v>
      </c>
      <c r="Z62" s="127">
        <f t="shared" si="3"/>
        <v>5.0519060621065037E-2</v>
      </c>
      <c r="AA62" s="127">
        <f t="shared" si="3"/>
        <v>4.8580617739329313E-2</v>
      </c>
      <c r="AB62" s="127">
        <f t="shared" si="3"/>
        <v>5.8272034019521302E-2</v>
      </c>
      <c r="AC62" s="127">
        <f t="shared" si="3"/>
        <v>6.8418942392348692E-2</v>
      </c>
      <c r="AD62" s="127">
        <f t="shared" si="3"/>
        <v>6.8275807760460827E-2</v>
      </c>
      <c r="AE62" s="127">
        <f t="shared" si="3"/>
        <v>0.11121686870367831</v>
      </c>
    </row>
    <row r="63" spans="1:31" x14ac:dyDescent="0.2">
      <c r="A63" s="88" t="str">
        <f t="shared" si="7"/>
        <v>OEC</v>
      </c>
      <c r="B63" s="75">
        <v>2.9133459256740326</v>
      </c>
      <c r="C63" s="75">
        <v>2.9365834331460183</v>
      </c>
      <c r="D63" s="75">
        <v>2.9728308105705374</v>
      </c>
      <c r="E63" s="75">
        <v>2.6626785441628198</v>
      </c>
      <c r="F63" s="75">
        <v>2.360678451892491</v>
      </c>
      <c r="G63" s="75">
        <v>1.8920438071809444</v>
      </c>
      <c r="H63" s="75">
        <v>1.5143327640615698</v>
      </c>
      <c r="I63" s="75">
        <v>1.2116064543559204</v>
      </c>
      <c r="J63" s="75">
        <v>0.86626318607079922</v>
      </c>
      <c r="K63" s="75">
        <v>0.75900830154092369</v>
      </c>
      <c r="L63" s="82" t="str">
        <v>OEC</v>
      </c>
      <c r="M63" s="76">
        <f t="shared" si="6"/>
        <v>0</v>
      </c>
      <c r="V63" s="127">
        <f t="shared" si="5"/>
        <v>2.8228146967344214E-2</v>
      </c>
      <c r="W63" s="127">
        <f t="shared" si="3"/>
        <v>2.1939862999667659E-2</v>
      </c>
      <c r="X63" s="127">
        <f t="shared" si="3"/>
        <v>1.18851205739261E-2</v>
      </c>
      <c r="Y63" s="127">
        <f t="shared" si="3"/>
        <v>1.8145252322408156E-2</v>
      </c>
      <c r="Z63" s="127">
        <f t="shared" si="3"/>
        <v>4.962127270048855E-3</v>
      </c>
      <c r="AA63" s="127">
        <f t="shared" si="3"/>
        <v>-1.3460338873837241E-2</v>
      </c>
      <c r="AB63" s="127">
        <f t="shared" si="3"/>
        <v>-2.3251274133857081E-2</v>
      </c>
      <c r="AC63" s="127">
        <f t="shared" si="3"/>
        <v>-3.8860318992866127E-2</v>
      </c>
      <c r="AD63" s="127">
        <f t="shared" si="3"/>
        <v>-5.1651314072175714E-2</v>
      </c>
      <c r="AE63" s="127">
        <f t="shared" si="3"/>
        <v>-6.1326420586959696E-2</v>
      </c>
    </row>
    <row r="64" spans="1:31" x14ac:dyDescent="0.2">
      <c r="A64" s="88" t="str">
        <f t="shared" si="7"/>
        <v>BRZ</v>
      </c>
      <c r="B64" s="75">
        <v>0.32380339607597497</v>
      </c>
      <c r="C64" s="75">
        <v>0.31187474694885736</v>
      </c>
      <c r="D64" s="75">
        <v>0.28905929916554629</v>
      </c>
      <c r="E64" s="75">
        <v>0.26749960201339762</v>
      </c>
      <c r="F64" s="75">
        <v>0.25134138087769242</v>
      </c>
      <c r="G64" s="75">
        <v>0.23756513028944462</v>
      </c>
      <c r="H64" s="75">
        <v>0.20848442761187955</v>
      </c>
      <c r="I64" s="75">
        <v>0.19905297813258294</v>
      </c>
      <c r="J64" s="75">
        <v>0.18636962606408175</v>
      </c>
      <c r="K64" s="75">
        <v>0.18483964036406819</v>
      </c>
      <c r="L64" s="82" t="str">
        <v>BRZ</v>
      </c>
      <c r="M64" s="76">
        <f t="shared" si="6"/>
        <v>0</v>
      </c>
      <c r="V64" s="127">
        <f t="shared" si="5"/>
        <v>3.9130776080870788E-2</v>
      </c>
      <c r="W64" s="127">
        <f t="shared" si="3"/>
        <v>3.4538330523633309E-2</v>
      </c>
      <c r="X64" s="127">
        <f t="shared" si="3"/>
        <v>4.8409966818478978E-2</v>
      </c>
      <c r="Y64" s="127">
        <f t="shared" si="3"/>
        <v>7.1684117707143002E-2</v>
      </c>
      <c r="Z64" s="127">
        <f t="shared" si="3"/>
        <v>8.0947232937921498E-2</v>
      </c>
      <c r="AA64" s="127">
        <f t="shared" si="3"/>
        <v>9.3663045939646583E-2</v>
      </c>
      <c r="AB64" s="127">
        <f t="shared" si="3"/>
        <v>0.11200646168969475</v>
      </c>
      <c r="AC64" s="127">
        <f t="shared" si="3"/>
        <v>0.13690882570787277</v>
      </c>
      <c r="AD64" s="127">
        <f t="shared" si="3"/>
        <v>0.16524386426760351</v>
      </c>
      <c r="AE64" s="127">
        <f t="shared" si="3"/>
        <v>0.16904390531543223</v>
      </c>
    </row>
    <row r="65" spans="1:31" x14ac:dyDescent="0.2">
      <c r="A65" s="88" t="str">
        <f t="shared" si="7"/>
        <v>CHI</v>
      </c>
      <c r="B65" s="75">
        <v>5.2532006919148575</v>
      </c>
      <c r="C65" s="75">
        <v>6.2160929744385065</v>
      </c>
      <c r="D65" s="75">
        <v>6.7870084323981343</v>
      </c>
      <c r="E65" s="75">
        <v>6.5039822066427364</v>
      </c>
      <c r="F65" s="75">
        <v>5.7627400350849705</v>
      </c>
      <c r="G65" s="75">
        <v>5.0299730204372519</v>
      </c>
      <c r="H65" s="75">
        <v>3.9454954625705678</v>
      </c>
      <c r="I65" s="75">
        <v>3.1740961967539274</v>
      </c>
      <c r="J65" s="75">
        <v>2.5210001205173498</v>
      </c>
      <c r="K65" s="75">
        <v>2.2214704333271795</v>
      </c>
      <c r="L65" s="82" t="str">
        <v>CHI</v>
      </c>
      <c r="M65" s="76">
        <f t="shared" si="6"/>
        <v>0</v>
      </c>
      <c r="V65" s="127">
        <f t="shared" si="5"/>
        <v>2.510530100916486E-2</v>
      </c>
      <c r="W65" s="127">
        <f t="shared" si="3"/>
        <v>4.3784269216269545E-2</v>
      </c>
      <c r="X65" s="127">
        <f t="shared" si="3"/>
        <v>5.1663453715081076E-2</v>
      </c>
      <c r="Y65" s="127">
        <f t="shared" si="3"/>
        <v>3.1386942491397507E-2</v>
      </c>
      <c r="Z65" s="127">
        <f t="shared" si="3"/>
        <v>4.5023164383644065E-2</v>
      </c>
      <c r="AA65" s="127">
        <f t="shared" si="3"/>
        <v>4.6990542724610451E-2</v>
      </c>
      <c r="AB65" s="127">
        <f t="shared" si="3"/>
        <v>5.3256276423300442E-2</v>
      </c>
      <c r="AC65" s="127">
        <f t="shared" si="3"/>
        <v>6.1320449268586152E-2</v>
      </c>
      <c r="AD65" s="127">
        <f t="shared" si="3"/>
        <v>7.135885985117274E-2</v>
      </c>
      <c r="AE65" s="127">
        <f t="shared" si="3"/>
        <v>6.5968976705043092E-2</v>
      </c>
    </row>
    <row r="66" spans="1:31" x14ac:dyDescent="0.2">
      <c r="A66" s="88" t="str">
        <f t="shared" si="7"/>
        <v>RSA</v>
      </c>
      <c r="B66" s="75">
        <v>0.33473741629501452</v>
      </c>
      <c r="C66" s="75">
        <v>0.32960304775325744</v>
      </c>
      <c r="D66" s="75">
        <v>0.31064614418456549</v>
      </c>
      <c r="E66" s="75">
        <v>0.28771784218784924</v>
      </c>
      <c r="F66" s="75">
        <v>0.24189549513042594</v>
      </c>
      <c r="G66" s="75">
        <v>0.17455301581629776</v>
      </c>
      <c r="H66" s="75">
        <v>0.11107646391744821</v>
      </c>
      <c r="I66" s="75">
        <v>7.1781194584773722E-2</v>
      </c>
      <c r="J66" s="75">
        <v>5.8764614540674172E-2</v>
      </c>
      <c r="K66" s="75">
        <v>4.8007861523224143E-2</v>
      </c>
      <c r="L66" s="82" t="str">
        <v>RSA</v>
      </c>
      <c r="M66" s="76">
        <f t="shared" si="6"/>
        <v>0</v>
      </c>
      <c r="V66" s="127">
        <f t="shared" si="5"/>
        <v>9.8315481577392561E-2</v>
      </c>
      <c r="W66" s="127">
        <f t="shared" ref="W66:W71" si="8">W43/C43-1</f>
        <v>0.11125671378416713</v>
      </c>
      <c r="X66" s="127">
        <f t="shared" ref="X66:X71" si="9">X43/D43-1</f>
        <v>8.3946767713623416E-2</v>
      </c>
      <c r="Y66" s="127">
        <f t="shared" ref="Y66:Y71" si="10">Y43/E43-1</f>
        <v>8.6574234984799769E-2</v>
      </c>
      <c r="Z66" s="127">
        <f t="shared" ref="Z66:Z71" si="11">Z43/F43-1</f>
        <v>7.5137570070548998E-2</v>
      </c>
      <c r="AA66" s="127">
        <f t="shared" ref="AA66:AA71" si="12">AA43/G43-1</f>
        <v>7.5063690355571477E-2</v>
      </c>
      <c r="AB66" s="127">
        <f t="shared" ref="AB66:AB71" si="13">AB43/H43-1</f>
        <v>7.8115760253439248E-2</v>
      </c>
      <c r="AC66" s="127">
        <f t="shared" ref="AC66:AC71" si="14">AC43/I43-1</f>
        <v>9.2527206428539843E-2</v>
      </c>
      <c r="AD66" s="127">
        <f t="shared" ref="AD66:AD71" si="15">AD43/J43-1</f>
        <v>0.10628408147262669</v>
      </c>
      <c r="AE66" s="127">
        <f t="shared" ref="AE66:AE71" si="16">AE43/K43-1</f>
        <v>0.11405322428409814</v>
      </c>
    </row>
    <row r="67" spans="1:31" x14ac:dyDescent="0.2">
      <c r="A67" s="88" t="str">
        <f t="shared" si="7"/>
        <v>ARB</v>
      </c>
      <c r="B67" s="75">
        <v>1.4461858874602038</v>
      </c>
      <c r="C67" s="75">
        <v>1.6086348876867718</v>
      </c>
      <c r="D67" s="75">
        <v>1.7588491496118583</v>
      </c>
      <c r="E67" s="75">
        <v>1.6689334388033679</v>
      </c>
      <c r="F67" s="75">
        <v>1.5890815646110545</v>
      </c>
      <c r="G67" s="75">
        <v>1.4862552102961302</v>
      </c>
      <c r="H67" s="75">
        <v>1.2548066351471721</v>
      </c>
      <c r="I67" s="75">
        <v>1.1451776330958994</v>
      </c>
      <c r="J67" s="75">
        <v>0.99282085908759599</v>
      </c>
      <c r="K67" s="75">
        <v>0.92053719924942778</v>
      </c>
      <c r="L67" s="82" t="str">
        <v>ARB</v>
      </c>
      <c r="M67" s="76">
        <f t="shared" si="6"/>
        <v>0</v>
      </c>
      <c r="V67" s="127">
        <f t="shared" si="5"/>
        <v>1.8780449203058769E-2</v>
      </c>
      <c r="W67" s="127">
        <f t="shared" si="8"/>
        <v>4.5667886099028276E-2</v>
      </c>
      <c r="X67" s="127">
        <f t="shared" si="9"/>
        <v>6.4856052265224395E-2</v>
      </c>
      <c r="Y67" s="127">
        <f t="shared" si="10"/>
        <v>2.0009139968914402E-2</v>
      </c>
      <c r="Z67" s="127">
        <f t="shared" si="11"/>
        <v>5.2886816074148912E-2</v>
      </c>
      <c r="AA67" s="127">
        <f t="shared" si="12"/>
        <v>6.4379478946646751E-2</v>
      </c>
      <c r="AB67" s="127">
        <f t="shared" si="13"/>
        <v>6.4117655790524308E-2</v>
      </c>
      <c r="AC67" s="127">
        <f t="shared" si="14"/>
        <v>6.6386726908667315E-2</v>
      </c>
      <c r="AD67" s="127">
        <f t="shared" si="15"/>
        <v>7.1402315508041214E-2</v>
      </c>
      <c r="AE67" s="127">
        <f t="shared" si="16"/>
        <v>7.0438088029026957E-2</v>
      </c>
    </row>
    <row r="68" spans="1:31" x14ac:dyDescent="0.2">
      <c r="A68" s="88" t="str">
        <f t="shared" si="7"/>
        <v>OPE</v>
      </c>
      <c r="B68" s="75">
        <v>0.47331133746461213</v>
      </c>
      <c r="C68" s="75">
        <v>0.51134262028294808</v>
      </c>
      <c r="D68" s="75">
        <v>0.561044481116593</v>
      </c>
      <c r="E68" s="75">
        <v>0.54393557381197233</v>
      </c>
      <c r="F68" s="75">
        <v>0.52642563783243956</v>
      </c>
      <c r="G68" s="75">
        <v>0.4915529603927189</v>
      </c>
      <c r="H68" s="75">
        <v>0.42216316530843578</v>
      </c>
      <c r="I68" s="75">
        <v>0.38629106143384706</v>
      </c>
      <c r="J68" s="75">
        <v>0.34008446898359818</v>
      </c>
      <c r="K68" s="75">
        <v>0.31239069746568193</v>
      </c>
      <c r="L68" s="82" t="str">
        <v>OPE</v>
      </c>
      <c r="M68" s="76">
        <f t="shared" si="6"/>
        <v>0</v>
      </c>
      <c r="V68" s="127">
        <f t="shared" si="5"/>
        <v>8.2062827818996098E-4</v>
      </c>
      <c r="W68" s="127">
        <f t="shared" si="8"/>
        <v>9.7849503781255454E-3</v>
      </c>
      <c r="X68" s="127">
        <f t="shared" si="9"/>
        <v>-5.6583639055253987E-2</v>
      </c>
      <c r="Y68" s="127">
        <f t="shared" si="10"/>
        <v>-0.12423808641132961</v>
      </c>
      <c r="Z68" s="127">
        <f t="shared" si="11"/>
        <v>-0.14344320713539682</v>
      </c>
      <c r="AA68" s="127">
        <f t="shared" si="12"/>
        <v>-0.15425435035013213</v>
      </c>
      <c r="AB68" s="127">
        <f t="shared" si="13"/>
        <v>-0.17190247025441585</v>
      </c>
      <c r="AC68" s="127">
        <f t="shared" si="14"/>
        <v>-0.15286256227527106</v>
      </c>
      <c r="AD68" s="127">
        <f t="shared" si="15"/>
        <v>-9.1956960741702787E-2</v>
      </c>
      <c r="AE68" s="127">
        <f t="shared" si="16"/>
        <v>1.6006831841547831E-2</v>
      </c>
    </row>
    <row r="69" spans="1:31" x14ac:dyDescent="0.2">
      <c r="A69" s="88" t="str">
        <f t="shared" si="7"/>
        <v>ROW</v>
      </c>
      <c r="B69" s="75">
        <v>2.6325823276053875</v>
      </c>
      <c r="C69" s="75">
        <v>2.6837735780019001</v>
      </c>
      <c r="D69" s="75">
        <v>2.8613545512750718</v>
      </c>
      <c r="E69" s="75">
        <v>2.7564814663944692</v>
      </c>
      <c r="F69" s="75">
        <v>2.6028505214520408</v>
      </c>
      <c r="G69" s="75">
        <v>2.3971020530551268</v>
      </c>
      <c r="H69" s="75">
        <v>2.2143090114542217</v>
      </c>
      <c r="I69" s="75">
        <v>1.9168173390011354</v>
      </c>
      <c r="J69" s="75">
        <v>1.7406445964473805</v>
      </c>
      <c r="K69" s="75">
        <v>1.583702197317719</v>
      </c>
      <c r="L69" s="82" t="str">
        <v>ROW</v>
      </c>
      <c r="M69" s="76">
        <f t="shared" si="6"/>
        <v>0</v>
      </c>
      <c r="V69" s="127">
        <f t="shared" si="5"/>
        <v>6.2241331508965381E-3</v>
      </c>
      <c r="W69" s="127">
        <f t="shared" si="8"/>
        <v>2.7829642785277109E-2</v>
      </c>
      <c r="X69" s="127">
        <f t="shared" si="9"/>
        <v>-2.0424771542616904E-2</v>
      </c>
      <c r="Y69" s="127">
        <f t="shared" si="10"/>
        <v>-8.8129570376804245E-2</v>
      </c>
      <c r="Z69" s="127">
        <f t="shared" si="11"/>
        <v>-0.10543330867333711</v>
      </c>
      <c r="AA69" s="127">
        <f t="shared" si="12"/>
        <v>-0.10461145423531026</v>
      </c>
      <c r="AB69" s="127">
        <f t="shared" si="13"/>
        <v>-9.7259591056183203E-2</v>
      </c>
      <c r="AC69" s="127">
        <f t="shared" si="14"/>
        <v>-7.2550513122034421E-2</v>
      </c>
      <c r="AD69" s="127">
        <f t="shared" si="15"/>
        <v>-2.2205919696953957E-2</v>
      </c>
      <c r="AE69" s="127">
        <f t="shared" si="16"/>
        <v>5.6922525458520168E-2</v>
      </c>
    </row>
    <row r="70" spans="1:31" x14ac:dyDescent="0.2">
      <c r="A70" s="91" t="str">
        <f t="shared" si="7"/>
        <v>BRD</v>
      </c>
      <c r="B70" s="81">
        <v>0.75472890424374284</v>
      </c>
      <c r="C70" s="81">
        <v>0.67713341891775225</v>
      </c>
      <c r="D70" s="81">
        <v>0.65657972981860835</v>
      </c>
      <c r="E70" s="81">
        <v>0.60714465473844248</v>
      </c>
      <c r="F70" s="81">
        <v>0.4808167796444956</v>
      </c>
      <c r="G70" s="81">
        <v>0.35004313377996427</v>
      </c>
      <c r="H70" s="81">
        <v>0.26380626221403897</v>
      </c>
      <c r="I70" s="81">
        <v>0.21084805831145484</v>
      </c>
      <c r="J70" s="81">
        <v>0.16595053404724122</v>
      </c>
      <c r="K70" s="81">
        <v>0.13384223031384393</v>
      </c>
      <c r="L70" s="80" t="str">
        <v>BRD</v>
      </c>
      <c r="M70" s="80">
        <f t="shared" si="6"/>
        <v>0</v>
      </c>
      <c r="V70" s="127">
        <f t="shared" si="5"/>
        <v>2.2219774735691367E-2</v>
      </c>
      <c r="W70" s="127">
        <f t="shared" si="8"/>
        <v>2.6475439848623328E-2</v>
      </c>
      <c r="X70" s="127">
        <f t="shared" si="9"/>
        <v>1.4841061773418263E-2</v>
      </c>
      <c r="Y70" s="127">
        <f t="shared" si="10"/>
        <v>1.4153698239967039E-2</v>
      </c>
      <c r="Z70" s="127">
        <f t="shared" si="11"/>
        <v>6.7343414148379743E-3</v>
      </c>
      <c r="AA70" s="127">
        <f t="shared" si="12"/>
        <v>7.8519376500807425E-4</v>
      </c>
      <c r="AB70" s="127">
        <f t="shared" si="13"/>
        <v>-2.9803957308236484E-3</v>
      </c>
      <c r="AC70" s="127">
        <f t="shared" si="14"/>
        <v>-7.1092525257058226E-3</v>
      </c>
      <c r="AD70" s="127">
        <f t="shared" si="15"/>
        <v>-6.7614389737684633E-3</v>
      </c>
      <c r="AE70" s="127">
        <f t="shared" si="16"/>
        <v>-4.1542716131326429E-3</v>
      </c>
    </row>
    <row r="71" spans="1:31" x14ac:dyDescent="0.2">
      <c r="A71" s="91" t="str">
        <f t="shared" si="7"/>
        <v>EU28</v>
      </c>
      <c r="B71" s="81">
        <v>3.8926033199721974</v>
      </c>
      <c r="C71" s="81">
        <v>3.5695683708724624</v>
      </c>
      <c r="D71" s="81">
        <v>3.401483660124955</v>
      </c>
      <c r="E71" s="81">
        <v>3.041353843625338</v>
      </c>
      <c r="F71" s="81">
        <v>2.4195704182809465</v>
      </c>
      <c r="G71" s="81">
        <v>1.8879695573929802</v>
      </c>
      <c r="H71" s="81">
        <v>1.456094311696621</v>
      </c>
      <c r="I71" s="81">
        <v>1.1894289763210446</v>
      </c>
      <c r="J71" s="81">
        <v>0.95899450595409119</v>
      </c>
      <c r="K71" s="81">
        <v>0.81462022235259746</v>
      </c>
      <c r="L71" s="80" t="str">
        <v>EU28</v>
      </c>
      <c r="M71" s="80">
        <f t="shared" si="6"/>
        <v>0</v>
      </c>
      <c r="V71" s="127">
        <f>V48/B48-1</f>
        <v>0</v>
      </c>
      <c r="W71" s="127">
        <f t="shared" si="8"/>
        <v>4.1631606217287231E-3</v>
      </c>
      <c r="X71" s="127">
        <f t="shared" si="9"/>
        <v>-7.2183234414349151E-3</v>
      </c>
      <c r="Y71" s="127">
        <f t="shared" si="10"/>
        <v>-7.8907458993442425E-3</v>
      </c>
      <c r="Z71" s="127">
        <f t="shared" si="11"/>
        <v>-1.5148829736596814E-2</v>
      </c>
      <c r="AA71" s="127">
        <f t="shared" si="12"/>
        <v>-2.096866202400105E-2</v>
      </c>
      <c r="AB71" s="127">
        <f t="shared" si="13"/>
        <v>-2.4652399698519623E-2</v>
      </c>
      <c r="AC71" s="127">
        <f t="shared" si="14"/>
        <v>-2.8691508407749589E-2</v>
      </c>
      <c r="AD71" s="127">
        <f t="shared" si="15"/>
        <v>-2.8351255205323445E-2</v>
      </c>
      <c r="AE71" s="127">
        <f t="shared" si="16"/>
        <v>-2.5800759289403619E-2</v>
      </c>
    </row>
    <row r="72" spans="1:31" x14ac:dyDescent="0.2">
      <c r="A72" s="91" t="str">
        <f t="shared" si="7"/>
        <v>WORLD</v>
      </c>
      <c r="B72" s="81">
        <v>24.521039282934503</v>
      </c>
      <c r="C72" s="81">
        <v>25.569115817291177</v>
      </c>
      <c r="D72" s="81">
        <v>26.36017965141129</v>
      </c>
      <c r="E72" s="81">
        <v>24.585364745618048</v>
      </c>
      <c r="F72" s="81">
        <v>22.181470564071692</v>
      </c>
      <c r="G72" s="81">
        <v>19.506715852285371</v>
      </c>
      <c r="H72" s="81">
        <v>15.739807526273122</v>
      </c>
      <c r="I72" s="81">
        <v>13.710870567621399</v>
      </c>
      <c r="J72" s="81">
        <v>11.562119749919672</v>
      </c>
      <c r="K72" s="81">
        <v>10.279225125380815</v>
      </c>
      <c r="L72" s="80" t="str">
        <v>world</v>
      </c>
      <c r="M72" s="80">
        <f t="shared" si="6"/>
        <v>0</v>
      </c>
      <c r="V72" s="75"/>
    </row>
    <row r="73" spans="1:31" x14ac:dyDescent="0.2">
      <c r="B73" s="95">
        <f>B72/$B$47</f>
        <v>1</v>
      </c>
      <c r="C73" s="95">
        <f t="shared" ref="C73" si="17">C72/$B$47</f>
        <v>1.0427419295839588</v>
      </c>
      <c r="D73" s="95">
        <f t="shared" ref="D73" si="18">D72/$B$47</f>
        <v>1.0750025456611354</v>
      </c>
      <c r="E73" s="95">
        <f t="shared" ref="E73" si="19">E72/$B$47</f>
        <v>1.0026232763604075</v>
      </c>
      <c r="F73" s="95">
        <f t="shared" ref="F73" si="20">F72/$B$47</f>
        <v>0.90458933278203091</v>
      </c>
      <c r="G73" s="95">
        <f t="shared" ref="G73" si="21">G72/$B$47</f>
        <v>0.79550934310770149</v>
      </c>
      <c r="H73" s="95">
        <f t="shared" ref="H73" si="22">H72/$B$47</f>
        <v>0.64188990297924653</v>
      </c>
      <c r="I73" s="95">
        <f t="shared" ref="I73" si="23">I72/$B$47</f>
        <v>0.55914720454624134</v>
      </c>
      <c r="J73" s="95">
        <f t="shared" ref="J73" si="24">J72/$B$47</f>
        <v>0.47151834049572144</v>
      </c>
      <c r="K73" s="95">
        <f t="shared" ref="K73" si="25">K72/$B$47</f>
        <v>0.41920022258333378</v>
      </c>
      <c r="L73" s="75" t="s">
        <v>22</v>
      </c>
      <c r="V73" s="75"/>
    </row>
    <row r="74" spans="1:31" ht="13.5" thickBot="1" x14ac:dyDescent="0.25">
      <c r="V74" s="75"/>
    </row>
    <row r="75" spans="1:31" ht="15.75" x14ac:dyDescent="0.25">
      <c r="A75" s="96" t="s">
        <v>86</v>
      </c>
      <c r="B75" s="97"/>
      <c r="C75" s="97"/>
      <c r="D75" s="97"/>
      <c r="E75" s="98"/>
      <c r="F75" s="98"/>
      <c r="G75" s="98"/>
      <c r="H75" s="99" t="s">
        <v>85</v>
      </c>
      <c r="I75" s="99"/>
      <c r="J75" s="99"/>
      <c r="K75" s="99"/>
      <c r="L75" s="99"/>
      <c r="M75" s="100"/>
    </row>
    <row r="76" spans="1:31" ht="15.75" x14ac:dyDescent="0.25">
      <c r="A76" s="101"/>
      <c r="B76" s="102" t="str">
        <f t="shared" ref="B76:K76" si="26">B51</f>
        <v>2007</v>
      </c>
      <c r="C76" s="102" t="str">
        <f t="shared" si="26"/>
        <v>2010</v>
      </c>
      <c r="D76" s="102" t="str">
        <f t="shared" si="26"/>
        <v>2015</v>
      </c>
      <c r="E76" s="102" t="str">
        <f t="shared" si="26"/>
        <v>2020</v>
      </c>
      <c r="F76" s="102" t="str">
        <f t="shared" si="26"/>
        <v>2025</v>
      </c>
      <c r="G76" s="102" t="str">
        <f t="shared" si="26"/>
        <v>2030</v>
      </c>
      <c r="H76" s="102" t="str">
        <f t="shared" si="26"/>
        <v>2035</v>
      </c>
      <c r="I76" s="102" t="str">
        <f t="shared" si="26"/>
        <v>2040</v>
      </c>
      <c r="J76" s="102" t="str">
        <f t="shared" si="26"/>
        <v>2045</v>
      </c>
      <c r="K76" s="102" t="str">
        <f t="shared" si="26"/>
        <v>2050</v>
      </c>
      <c r="L76" s="103"/>
      <c r="M76" s="104"/>
    </row>
    <row r="77" spans="1:31" x14ac:dyDescent="0.2">
      <c r="A77" s="101" t="str">
        <f t="shared" ref="A77:A94" si="27">A52</f>
        <v>AUT</v>
      </c>
      <c r="B77" s="103">
        <f t="shared" ref="B77:K77" si="28">B52/$B52</f>
        <v>1</v>
      </c>
      <c r="C77" s="105">
        <f t="shared" si="28"/>
        <v>0.90489649094329905</v>
      </c>
      <c r="D77" s="105">
        <f t="shared" si="28"/>
        <v>0.9019177326035277</v>
      </c>
      <c r="E77" s="105">
        <f t="shared" si="28"/>
        <v>0.8099480203371735</v>
      </c>
      <c r="F77" s="105">
        <f t="shared" si="28"/>
        <v>0.66101496507217916</v>
      </c>
      <c r="G77" s="105">
        <f t="shared" si="28"/>
        <v>0.52825663107446441</v>
      </c>
      <c r="H77" s="105">
        <f t="shared" si="28"/>
        <v>0.40944683832238882</v>
      </c>
      <c r="I77" s="105">
        <f t="shared" si="28"/>
        <v>0.33511774165945823</v>
      </c>
      <c r="J77" s="105">
        <f t="shared" si="28"/>
        <v>0.26697973928147839</v>
      </c>
      <c r="K77" s="132">
        <f t="shared" si="28"/>
        <v>0.22517073035277341</v>
      </c>
      <c r="L77" s="106" t="str">
        <f t="array" ref="L77:L97">TRANSPOSE([2]CO2_yr.p_DontChange!$B$4:$V$4)</f>
        <v>AUT</v>
      </c>
      <c r="M77" s="107">
        <f t="shared" ref="M77:M97" si="29">IF(L77=A77,,"fehler")</f>
        <v>0</v>
      </c>
    </row>
    <row r="78" spans="1:31" x14ac:dyDescent="0.2">
      <c r="A78" s="101" t="str">
        <f t="shared" si="27"/>
        <v>BAW</v>
      </c>
      <c r="B78" s="103">
        <f t="shared" ref="B78:K78" si="30">B53/$B53</f>
        <v>1</v>
      </c>
      <c r="C78" s="105">
        <f t="shared" si="30"/>
        <v>0.96634758320944603</v>
      </c>
      <c r="D78" s="105">
        <f t="shared" si="30"/>
        <v>1.0032208970271435</v>
      </c>
      <c r="E78" s="105">
        <f t="shared" si="30"/>
        <v>1.0096106167108749</v>
      </c>
      <c r="F78" s="105">
        <f t="shared" si="30"/>
        <v>0.81867418199321462</v>
      </c>
      <c r="G78" s="105">
        <f t="shared" si="30"/>
        <v>0.59777467581209653</v>
      </c>
      <c r="H78" s="105">
        <f t="shared" si="30"/>
        <v>0.45376040564995712</v>
      </c>
      <c r="I78" s="105">
        <f t="shared" si="30"/>
        <v>0.37015306303604301</v>
      </c>
      <c r="J78" s="105">
        <f t="shared" si="30"/>
        <v>0.29749860171688702</v>
      </c>
      <c r="K78" s="132">
        <f t="shared" si="30"/>
        <v>0.23894627495008008</v>
      </c>
      <c r="L78" s="106" t="str">
        <v>BAW</v>
      </c>
      <c r="M78" s="107">
        <f t="shared" si="29"/>
        <v>0</v>
      </c>
    </row>
    <row r="79" spans="1:31" x14ac:dyDescent="0.2">
      <c r="A79" s="101" t="str">
        <f t="shared" si="27"/>
        <v>DEU</v>
      </c>
      <c r="B79" s="103">
        <f t="shared" ref="B79:K79" si="31">B54/$B54</f>
        <v>1</v>
      </c>
      <c r="C79" s="105">
        <f t="shared" si="31"/>
        <v>0.88892560615271898</v>
      </c>
      <c r="D79" s="105">
        <f t="shared" si="31"/>
        <v>0.85403409497708971</v>
      </c>
      <c r="E79" s="105">
        <f t="shared" si="31"/>
        <v>0.77994550177327315</v>
      </c>
      <c r="F79" s="105">
        <f t="shared" si="31"/>
        <v>0.61537760023552757</v>
      </c>
      <c r="G79" s="105">
        <f t="shared" si="31"/>
        <v>0.44779490044121945</v>
      </c>
      <c r="H79" s="105">
        <f t="shared" si="31"/>
        <v>0.33708711517430073</v>
      </c>
      <c r="I79" s="105">
        <f t="shared" si="31"/>
        <v>0.2685240352698125</v>
      </c>
      <c r="J79" s="105">
        <f t="shared" si="31"/>
        <v>0.21060861586099253</v>
      </c>
      <c r="K79" s="132">
        <f>K54/$B54</f>
        <v>0.16997831448552722</v>
      </c>
      <c r="L79" s="106" t="str">
        <v>DEU</v>
      </c>
      <c r="M79" s="107">
        <f t="shared" si="29"/>
        <v>0</v>
      </c>
    </row>
    <row r="80" spans="1:31" x14ac:dyDescent="0.2">
      <c r="A80" s="101" t="str">
        <f t="shared" si="27"/>
        <v>EUE</v>
      </c>
      <c r="B80" s="103">
        <f t="shared" ref="B80:K80" si="32">B55/$B55</f>
        <v>1</v>
      </c>
      <c r="C80" s="105">
        <f t="shared" si="32"/>
        <v>0.9587441056245477</v>
      </c>
      <c r="D80" s="105">
        <f t="shared" si="32"/>
        <v>0.84996220521141974</v>
      </c>
      <c r="E80" s="105">
        <f t="shared" si="32"/>
        <v>0.70006539048802863</v>
      </c>
      <c r="F80" s="105">
        <f t="shared" si="32"/>
        <v>0.53824008646838306</v>
      </c>
      <c r="G80" s="105">
        <f t="shared" si="32"/>
        <v>0.40432616523450066</v>
      </c>
      <c r="H80" s="105">
        <f t="shared" si="32"/>
        <v>0.29427408698104851</v>
      </c>
      <c r="I80" s="105">
        <f t="shared" si="32"/>
        <v>0.23066357578640836</v>
      </c>
      <c r="J80" s="105">
        <f t="shared" si="32"/>
        <v>0.18292729068062466</v>
      </c>
      <c r="K80" s="132">
        <f t="shared" si="32"/>
        <v>0.15142720289082146</v>
      </c>
      <c r="L80" s="106" t="str">
        <v>EUE</v>
      </c>
      <c r="M80" s="107">
        <f t="shared" si="29"/>
        <v>0</v>
      </c>
    </row>
    <row r="81" spans="1:13" x14ac:dyDescent="0.2">
      <c r="A81" s="101" t="str">
        <f t="shared" si="27"/>
        <v>EUN</v>
      </c>
      <c r="B81" s="103">
        <f t="shared" ref="B81:K81" si="33">B56/$B56</f>
        <v>1</v>
      </c>
      <c r="C81" s="105">
        <f t="shared" si="33"/>
        <v>0.94681562089221127</v>
      </c>
      <c r="D81" s="105">
        <f t="shared" si="33"/>
        <v>0.89435950027609568</v>
      </c>
      <c r="E81" s="105">
        <f t="shared" si="33"/>
        <v>0.79342214347605255</v>
      </c>
      <c r="F81" s="105">
        <f t="shared" si="33"/>
        <v>0.61813033241176307</v>
      </c>
      <c r="G81" s="105">
        <f t="shared" si="33"/>
        <v>0.48881342610250067</v>
      </c>
      <c r="H81" s="105">
        <f t="shared" si="33"/>
        <v>0.37754563124135404</v>
      </c>
      <c r="I81" s="105">
        <f t="shared" si="33"/>
        <v>0.31159150287789572</v>
      </c>
      <c r="J81" s="105">
        <f t="shared" si="33"/>
        <v>0.25528096266192007</v>
      </c>
      <c r="K81" s="132">
        <f t="shared" si="33"/>
        <v>0.22245488583133294</v>
      </c>
      <c r="L81" s="106" t="str">
        <v>EUN</v>
      </c>
      <c r="M81" s="107">
        <f t="shared" si="29"/>
        <v>0</v>
      </c>
    </row>
    <row r="82" spans="1:13" x14ac:dyDescent="0.2">
      <c r="A82" s="101" t="str">
        <f t="shared" si="27"/>
        <v>EUS</v>
      </c>
      <c r="B82" s="103">
        <f t="shared" ref="B82:K82" si="34">B57/$B57</f>
        <v>1</v>
      </c>
      <c r="C82" s="105">
        <f t="shared" si="34"/>
        <v>0.88429769344273645</v>
      </c>
      <c r="D82" s="105">
        <f t="shared" si="34"/>
        <v>0.86378417083575842</v>
      </c>
      <c r="E82" s="105">
        <f t="shared" si="34"/>
        <v>0.7886918859473816</v>
      </c>
      <c r="F82" s="105">
        <f t="shared" si="34"/>
        <v>0.64042048714024147</v>
      </c>
      <c r="G82" s="105">
        <f t="shared" si="34"/>
        <v>0.51830173354031739</v>
      </c>
      <c r="H82" s="105">
        <f t="shared" si="34"/>
        <v>0.4117620579948959</v>
      </c>
      <c r="I82" s="105">
        <f t="shared" si="34"/>
        <v>0.34205329651984678</v>
      </c>
      <c r="J82" s="105">
        <f t="shared" si="34"/>
        <v>0.27603125685752467</v>
      </c>
      <c r="K82" s="132">
        <f t="shared" si="34"/>
        <v>0.23525170984146795</v>
      </c>
      <c r="L82" s="106" t="str">
        <v>EUS</v>
      </c>
      <c r="M82" s="107">
        <f t="shared" si="29"/>
        <v>0</v>
      </c>
    </row>
    <row r="83" spans="1:13" x14ac:dyDescent="0.2">
      <c r="A83" s="101" t="str">
        <f t="shared" si="27"/>
        <v>FRA</v>
      </c>
      <c r="B83" s="103">
        <f t="shared" ref="B83:K83" si="35">B58/$B58</f>
        <v>1</v>
      </c>
      <c r="C83" s="105">
        <f t="shared" si="35"/>
        <v>0.89235896164714812</v>
      </c>
      <c r="D83" s="105">
        <f t="shared" si="35"/>
        <v>0.88286181456839452</v>
      </c>
      <c r="E83" s="105">
        <f t="shared" si="35"/>
        <v>0.80671118032409539</v>
      </c>
      <c r="F83" s="105">
        <f t="shared" si="35"/>
        <v>0.67826304981777163</v>
      </c>
      <c r="G83" s="105">
        <f t="shared" si="35"/>
        <v>0.55094737743876077</v>
      </c>
      <c r="H83" s="105">
        <f t="shared" si="35"/>
        <v>0.43571982614031979</v>
      </c>
      <c r="I83" s="105">
        <f t="shared" si="35"/>
        <v>0.35946081386612372</v>
      </c>
      <c r="J83" s="105">
        <f t="shared" si="35"/>
        <v>0.29365377680241489</v>
      </c>
      <c r="K83" s="132">
        <f t="shared" si="35"/>
        <v>0.2567563209378016</v>
      </c>
      <c r="L83" s="106" t="str">
        <v>FRA</v>
      </c>
      <c r="M83" s="107">
        <f t="shared" si="29"/>
        <v>0</v>
      </c>
    </row>
    <row r="84" spans="1:13" x14ac:dyDescent="0.2">
      <c r="A84" s="101" t="str">
        <f t="shared" si="27"/>
        <v>IND</v>
      </c>
      <c r="B84" s="103">
        <f t="shared" ref="B84:K84" si="36">B59/$B59</f>
        <v>1</v>
      </c>
      <c r="C84" s="105">
        <f t="shared" si="36"/>
        <v>1.1354161141444046</v>
      </c>
      <c r="D84" s="105">
        <f t="shared" si="36"/>
        <v>1.2924671025088001</v>
      </c>
      <c r="E84" s="105">
        <f t="shared" si="36"/>
        <v>1.2434913149823592</v>
      </c>
      <c r="F84" s="105">
        <f t="shared" si="36"/>
        <v>1.1267132483304636</v>
      </c>
      <c r="G84" s="105">
        <f t="shared" si="36"/>
        <v>1.0308125593019521</v>
      </c>
      <c r="H84" s="105">
        <f t="shared" si="36"/>
        <v>0.88787889017514843</v>
      </c>
      <c r="I84" s="105">
        <f t="shared" si="36"/>
        <v>0.78690057733608976</v>
      </c>
      <c r="J84" s="105">
        <f t="shared" si="36"/>
        <v>0.72799073532131453</v>
      </c>
      <c r="K84" s="132">
        <f t="shared" si="36"/>
        <v>0.71003831924047589</v>
      </c>
      <c r="L84" s="106" t="str">
        <v>IND</v>
      </c>
      <c r="M84" s="107">
        <f t="shared" si="29"/>
        <v>0</v>
      </c>
    </row>
    <row r="85" spans="1:13" x14ac:dyDescent="0.2">
      <c r="A85" s="101" t="str">
        <f t="shared" si="27"/>
        <v>USA</v>
      </c>
      <c r="B85" s="103">
        <f t="shared" ref="B85:K85" si="37">B60/$B60</f>
        <v>1</v>
      </c>
      <c r="C85" s="105">
        <f t="shared" si="37"/>
        <v>0.98384050105822551</v>
      </c>
      <c r="D85" s="105">
        <f t="shared" si="37"/>
        <v>0.97114845035308683</v>
      </c>
      <c r="E85" s="105">
        <f t="shared" si="37"/>
        <v>0.86832050971896269</v>
      </c>
      <c r="F85" s="105">
        <f t="shared" si="37"/>
        <v>0.7469446039141886</v>
      </c>
      <c r="G85" s="105">
        <f t="shared" si="37"/>
        <v>0.57768910469612023</v>
      </c>
      <c r="H85" s="105">
        <f t="shared" si="37"/>
        <v>0.44611643340657048</v>
      </c>
      <c r="I85" s="105">
        <f t="shared" si="37"/>
        <v>0.34554765476794835</v>
      </c>
      <c r="J85" s="105">
        <f t="shared" si="37"/>
        <v>0.23981231104515741</v>
      </c>
      <c r="K85" s="132">
        <f t="shared" si="37"/>
        <v>0.20203191992432082</v>
      </c>
      <c r="L85" s="106" t="str">
        <v>USA</v>
      </c>
      <c r="M85" s="107">
        <f t="shared" si="29"/>
        <v>0</v>
      </c>
    </row>
    <row r="86" spans="1:13" x14ac:dyDescent="0.2">
      <c r="A86" s="101" t="str">
        <f t="shared" si="27"/>
        <v>RUS</v>
      </c>
      <c r="B86" s="103">
        <f t="shared" ref="B86:K86" si="38">B61/$B61</f>
        <v>1</v>
      </c>
      <c r="C86" s="105">
        <f t="shared" si="38"/>
        <v>1.0602688106686637</v>
      </c>
      <c r="D86" s="105">
        <f t="shared" si="38"/>
        <v>1.1641815582244823</v>
      </c>
      <c r="E86" s="105">
        <f t="shared" si="38"/>
        <v>1.1156340858520335</v>
      </c>
      <c r="F86" s="105">
        <f t="shared" si="38"/>
        <v>1.1097573482364032</v>
      </c>
      <c r="G86" s="105">
        <f t="shared" si="38"/>
        <v>0.99303008190892039</v>
      </c>
      <c r="H86" s="105">
        <f t="shared" si="38"/>
        <v>0.79417351075870513</v>
      </c>
      <c r="I86" s="105">
        <f t="shared" si="38"/>
        <v>0.70415707618925127</v>
      </c>
      <c r="J86" s="105">
        <f t="shared" si="38"/>
        <v>0.62368356916439571</v>
      </c>
      <c r="K86" s="132">
        <f t="shared" si="38"/>
        <v>0.6172341422896126</v>
      </c>
      <c r="L86" s="106" t="str">
        <v>RUS</v>
      </c>
      <c r="M86" s="107">
        <f t="shared" si="29"/>
        <v>0</v>
      </c>
    </row>
    <row r="87" spans="1:13" x14ac:dyDescent="0.2">
      <c r="A87" s="101" t="str">
        <f t="shared" si="27"/>
        <v>SWZ</v>
      </c>
      <c r="B87" s="103">
        <f t="shared" ref="B87:K87" si="39">B62/$B62</f>
        <v>1</v>
      </c>
      <c r="C87" s="105">
        <f t="shared" si="39"/>
        <v>0.98340224878418114</v>
      </c>
      <c r="D87" s="105">
        <f t="shared" si="39"/>
        <v>1.005892138281905</v>
      </c>
      <c r="E87" s="105">
        <f t="shared" si="39"/>
        <v>0.92724079873201348</v>
      </c>
      <c r="F87" s="105">
        <f t="shared" si="39"/>
        <v>0.7896541381656621</v>
      </c>
      <c r="G87" s="105">
        <f t="shared" si="39"/>
        <v>0.66334199728098608</v>
      </c>
      <c r="H87" s="105">
        <f t="shared" si="39"/>
        <v>0.54895648425262245</v>
      </c>
      <c r="I87" s="105">
        <f t="shared" si="39"/>
        <v>0.48867273348384271</v>
      </c>
      <c r="J87" s="105">
        <f t="shared" si="39"/>
        <v>0.43493487409557552</v>
      </c>
      <c r="K87" s="132">
        <f t="shared" si="39"/>
        <v>0.42010611778671753</v>
      </c>
      <c r="L87" s="106" t="str">
        <v>SWZ</v>
      </c>
      <c r="M87" s="107">
        <f t="shared" si="29"/>
        <v>0</v>
      </c>
    </row>
    <row r="88" spans="1:13" x14ac:dyDescent="0.2">
      <c r="A88" s="101" t="str">
        <f t="shared" si="27"/>
        <v>OEC</v>
      </c>
      <c r="B88" s="103">
        <f t="shared" ref="B88:K88" si="40">B63/$B63</f>
        <v>1</v>
      </c>
      <c r="C88" s="105">
        <f t="shared" si="40"/>
        <v>1.0079762266702363</v>
      </c>
      <c r="D88" s="105">
        <f t="shared" si="40"/>
        <v>1.0204180644571903</v>
      </c>
      <c r="E88" s="105">
        <f t="shared" si="40"/>
        <v>0.91395893659513905</v>
      </c>
      <c r="F88" s="105">
        <f t="shared" si="40"/>
        <v>0.81029802574725962</v>
      </c>
      <c r="G88" s="105">
        <f t="shared" si="40"/>
        <v>0.6494401473258623</v>
      </c>
      <c r="H88" s="105">
        <f t="shared" si="40"/>
        <v>0.51979160823863146</v>
      </c>
      <c r="I88" s="105">
        <f t="shared" si="40"/>
        <v>0.41588142474896894</v>
      </c>
      <c r="J88" s="105">
        <f t="shared" si="40"/>
        <v>0.29734305783491205</v>
      </c>
      <c r="K88" s="132">
        <f t="shared" si="40"/>
        <v>0.26052803920472278</v>
      </c>
      <c r="L88" s="106" t="str">
        <v>OEC</v>
      </c>
      <c r="M88" s="107">
        <f t="shared" si="29"/>
        <v>0</v>
      </c>
    </row>
    <row r="89" spans="1:13" x14ac:dyDescent="0.2">
      <c r="A89" s="101" t="str">
        <f t="shared" si="27"/>
        <v>BRZ</v>
      </c>
      <c r="B89" s="103">
        <f t="shared" ref="B89:K89" si="41">B64/$B64</f>
        <v>1</v>
      </c>
      <c r="C89" s="105">
        <f t="shared" si="41"/>
        <v>0.963160827614301</v>
      </c>
      <c r="D89" s="105">
        <f t="shared" si="41"/>
        <v>0.89270002312676</v>
      </c>
      <c r="E89" s="105">
        <f t="shared" si="41"/>
        <v>0.82611734544820337</v>
      </c>
      <c r="F89" s="105">
        <f t="shared" si="41"/>
        <v>0.77621601231977022</v>
      </c>
      <c r="G89" s="105">
        <f t="shared" si="41"/>
        <v>0.7336709039138799</v>
      </c>
      <c r="H89" s="105">
        <f t="shared" si="41"/>
        <v>0.64386115197804228</v>
      </c>
      <c r="I89" s="105">
        <f t="shared" si="41"/>
        <v>0.61473406562381616</v>
      </c>
      <c r="J89" s="105">
        <f t="shared" si="41"/>
        <v>0.57556414887122831</v>
      </c>
      <c r="K89" s="132">
        <f t="shared" si="41"/>
        <v>0.5708391036167475</v>
      </c>
      <c r="L89" s="106" t="str">
        <v>BRZ</v>
      </c>
      <c r="M89" s="107">
        <f t="shared" si="29"/>
        <v>0</v>
      </c>
    </row>
    <row r="90" spans="1:13" x14ac:dyDescent="0.2">
      <c r="A90" s="101" t="str">
        <f t="shared" si="27"/>
        <v>CHI</v>
      </c>
      <c r="B90" s="103">
        <f t="shared" ref="B90:K90" si="42">B65/$B65</f>
        <v>1</v>
      </c>
      <c r="C90" s="105">
        <f t="shared" si="42"/>
        <v>1.1832963061939792</v>
      </c>
      <c r="D90" s="105">
        <f t="shared" si="42"/>
        <v>1.2919758506169283</v>
      </c>
      <c r="E90" s="105">
        <f t="shared" si="42"/>
        <v>1.2380989396907951</v>
      </c>
      <c r="F90" s="105">
        <f t="shared" si="42"/>
        <v>1.0969959788428298</v>
      </c>
      <c r="G90" s="105">
        <f t="shared" si="42"/>
        <v>0.95750635001987017</v>
      </c>
      <c r="H90" s="105">
        <f t="shared" si="42"/>
        <v>0.75106505423313363</v>
      </c>
      <c r="I90" s="105">
        <f t="shared" si="42"/>
        <v>0.60422138481005372</v>
      </c>
      <c r="J90" s="105">
        <f t="shared" si="42"/>
        <v>0.47989792668637099</v>
      </c>
      <c r="K90" s="132">
        <f t="shared" si="42"/>
        <v>0.42287941459122624</v>
      </c>
      <c r="L90" s="106" t="str">
        <v>CHI</v>
      </c>
      <c r="M90" s="107">
        <f t="shared" si="29"/>
        <v>0</v>
      </c>
    </row>
    <row r="91" spans="1:13" x14ac:dyDescent="0.2">
      <c r="A91" s="101" t="str">
        <f t="shared" si="27"/>
        <v>RSA</v>
      </c>
      <c r="B91" s="103">
        <f t="shared" ref="B91:K91" si="43">B66/$B66</f>
        <v>1</v>
      </c>
      <c r="C91" s="105">
        <f t="shared" si="43"/>
        <v>0.98466150393766561</v>
      </c>
      <c r="D91" s="105">
        <f t="shared" si="43"/>
        <v>0.92802934199260045</v>
      </c>
      <c r="E91" s="105">
        <f t="shared" si="43"/>
        <v>0.85953295981192179</v>
      </c>
      <c r="F91" s="105">
        <f t="shared" si="43"/>
        <v>0.72264253517818844</v>
      </c>
      <c r="G91" s="105">
        <f t="shared" si="43"/>
        <v>0.52146251754079009</v>
      </c>
      <c r="H91" s="105">
        <f t="shared" si="43"/>
        <v>0.33183163432065527</v>
      </c>
      <c r="I91" s="105">
        <f t="shared" si="43"/>
        <v>0.21444030780685336</v>
      </c>
      <c r="J91" s="105">
        <f t="shared" si="43"/>
        <v>0.17555436494402252</v>
      </c>
      <c r="K91" s="132">
        <f t="shared" si="43"/>
        <v>0.14341946608356837</v>
      </c>
      <c r="L91" s="106" t="str">
        <v>RSA</v>
      </c>
      <c r="M91" s="107">
        <f t="shared" si="29"/>
        <v>0</v>
      </c>
    </row>
    <row r="92" spans="1:13" x14ac:dyDescent="0.2">
      <c r="A92" s="101" t="str">
        <f t="shared" si="27"/>
        <v>ARB</v>
      </c>
      <c r="B92" s="103">
        <f t="shared" ref="B92:K92" si="44">B67/$B67</f>
        <v>1</v>
      </c>
      <c r="C92" s="105">
        <f t="shared" si="44"/>
        <v>1.1123292666835944</v>
      </c>
      <c r="D92" s="105">
        <f t="shared" si="44"/>
        <v>1.2161985294302344</v>
      </c>
      <c r="E92" s="105">
        <f t="shared" si="44"/>
        <v>1.1540241495056724</v>
      </c>
      <c r="F92" s="105">
        <f t="shared" si="44"/>
        <v>1.0988086513565725</v>
      </c>
      <c r="G92" s="105">
        <f t="shared" si="44"/>
        <v>1.027706896591486</v>
      </c>
      <c r="H92" s="105">
        <f t="shared" si="44"/>
        <v>0.86766621499181362</v>
      </c>
      <c r="I92" s="105">
        <f t="shared" si="44"/>
        <v>0.79186060590527818</v>
      </c>
      <c r="J92" s="105">
        <f t="shared" si="44"/>
        <v>0.68650985167003054</v>
      </c>
      <c r="K92" s="132">
        <f t="shared" si="44"/>
        <v>0.6365275772854333</v>
      </c>
      <c r="L92" s="106" t="str">
        <v>ARB</v>
      </c>
      <c r="M92" s="107">
        <f t="shared" si="29"/>
        <v>0</v>
      </c>
    </row>
    <row r="93" spans="1:13" x14ac:dyDescent="0.2">
      <c r="A93" s="101" t="str">
        <f t="shared" si="27"/>
        <v>OPE</v>
      </c>
      <c r="B93" s="103">
        <f t="shared" ref="B93:K93" si="45">B68/$B68</f>
        <v>1</v>
      </c>
      <c r="C93" s="105">
        <f t="shared" si="45"/>
        <v>1.0803515145486651</v>
      </c>
      <c r="D93" s="105">
        <f t="shared" si="45"/>
        <v>1.1853603256620497</v>
      </c>
      <c r="E93" s="105">
        <f t="shared" si="45"/>
        <v>1.1492130670811167</v>
      </c>
      <c r="F93" s="105">
        <f t="shared" si="45"/>
        <v>1.1122185254474253</v>
      </c>
      <c r="G93" s="105">
        <f t="shared" si="45"/>
        <v>1.0385404309683806</v>
      </c>
      <c r="H93" s="105">
        <f t="shared" si="45"/>
        <v>0.89193545958530829</v>
      </c>
      <c r="I93" s="105">
        <f t="shared" si="45"/>
        <v>0.81614580268263426</v>
      </c>
      <c r="J93" s="105">
        <f t="shared" si="45"/>
        <v>0.7185217045620107</v>
      </c>
      <c r="K93" s="132">
        <f t="shared" si="45"/>
        <v>0.66001101756629343</v>
      </c>
      <c r="L93" s="106" t="str">
        <v>OPE</v>
      </c>
      <c r="M93" s="107">
        <f t="shared" si="29"/>
        <v>0</v>
      </c>
    </row>
    <row r="94" spans="1:13" x14ac:dyDescent="0.2">
      <c r="A94" s="101" t="str">
        <f t="shared" si="27"/>
        <v>ROW</v>
      </c>
      <c r="B94" s="103">
        <f>B69/$B69</f>
        <v>1</v>
      </c>
      <c r="C94" s="105">
        <f t="shared" ref="C94:K94" si="46">C69/$B69</f>
        <v>1.0194452609742604</v>
      </c>
      <c r="D94" s="105">
        <f t="shared" si="46"/>
        <v>1.0869003112536189</v>
      </c>
      <c r="E94" s="105">
        <f t="shared" si="46"/>
        <v>1.0470637280702941</v>
      </c>
      <c r="F94" s="105">
        <f t="shared" si="46"/>
        <v>0.98870621980495066</v>
      </c>
      <c r="G94" s="105">
        <f t="shared" si="46"/>
        <v>0.91055160095811516</v>
      </c>
      <c r="H94" s="105">
        <f t="shared" si="46"/>
        <v>0.84111671959310397</v>
      </c>
      <c r="I94" s="105">
        <f t="shared" si="46"/>
        <v>0.72811297063772507</v>
      </c>
      <c r="J94" s="105">
        <f t="shared" si="46"/>
        <v>0.6611928440736291</v>
      </c>
      <c r="K94" s="132">
        <f t="shared" si="46"/>
        <v>0.60157746282459623</v>
      </c>
      <c r="L94" s="106" t="str">
        <v>ROW</v>
      </c>
      <c r="M94" s="107">
        <f t="shared" si="29"/>
        <v>0</v>
      </c>
    </row>
    <row r="95" spans="1:13" x14ac:dyDescent="0.2">
      <c r="A95" s="108" t="str">
        <f t="shared" ref="A95:A97" si="47">A70</f>
        <v>BRD</v>
      </c>
      <c r="B95" s="109">
        <f t="shared" ref="B95:B97" si="48">B70/$B70</f>
        <v>1</v>
      </c>
      <c r="C95" s="110">
        <f t="shared" ref="C95:K95" si="49">C70/$B70</f>
        <v>0.89718760618590165</v>
      </c>
      <c r="D95" s="110">
        <f t="shared" si="49"/>
        <v>0.86995439836310173</v>
      </c>
      <c r="E95" s="110">
        <f t="shared" si="49"/>
        <v>0.80445395866588221</v>
      </c>
      <c r="F95" s="110">
        <f t="shared" si="49"/>
        <v>0.63707216848450499</v>
      </c>
      <c r="G95" s="110">
        <f t="shared" si="49"/>
        <v>0.46379982509178735</v>
      </c>
      <c r="H95" s="110">
        <f t="shared" si="49"/>
        <v>0.34953777539284708</v>
      </c>
      <c r="I95" s="110">
        <f t="shared" si="49"/>
        <v>0.27936926375269788</v>
      </c>
      <c r="J95" s="110">
        <f t="shared" si="49"/>
        <v>0.21988098390577449</v>
      </c>
      <c r="K95" s="110">
        <f t="shared" si="49"/>
        <v>0.17733815355588797</v>
      </c>
      <c r="L95" s="109" t="str">
        <v>BRD</v>
      </c>
      <c r="M95" s="111">
        <f t="shared" si="29"/>
        <v>0</v>
      </c>
    </row>
    <row r="96" spans="1:13" x14ac:dyDescent="0.2">
      <c r="A96" s="108" t="str">
        <f t="shared" si="47"/>
        <v>EU28</v>
      </c>
      <c r="B96" s="109">
        <f t="shared" si="48"/>
        <v>1</v>
      </c>
      <c r="C96" s="110">
        <f t="shared" ref="C96:K96" si="50">C71/$B71</f>
        <v>0.91701313425842679</v>
      </c>
      <c r="D96" s="110">
        <f t="shared" si="50"/>
        <v>0.87383259493013266</v>
      </c>
      <c r="E96" s="110">
        <f t="shared" si="50"/>
        <v>0.78131615107574348</v>
      </c>
      <c r="F96" s="110">
        <f t="shared" si="50"/>
        <v>0.62158155336984811</v>
      </c>
      <c r="G96" s="110">
        <f t="shared" si="50"/>
        <v>0.48501462959407454</v>
      </c>
      <c r="H96" s="110">
        <f t="shared" si="50"/>
        <v>0.37406696547415497</v>
      </c>
      <c r="I96" s="110">
        <f t="shared" si="50"/>
        <v>0.30556131168524514</v>
      </c>
      <c r="J96" s="110">
        <f t="shared" si="50"/>
        <v>0.24636327596846955</v>
      </c>
      <c r="K96" s="110">
        <f t="shared" si="50"/>
        <v>0.20927388572396732</v>
      </c>
      <c r="L96" s="109" t="str">
        <v>EU28</v>
      </c>
      <c r="M96" s="111">
        <f t="shared" si="29"/>
        <v>0</v>
      </c>
    </row>
    <row r="97" spans="1:13" ht="13.5" thickBot="1" x14ac:dyDescent="0.25">
      <c r="A97" s="112" t="str">
        <f t="shared" si="47"/>
        <v>WORLD</v>
      </c>
      <c r="B97" s="113">
        <f t="shared" si="48"/>
        <v>1</v>
      </c>
      <c r="C97" s="114">
        <f t="shared" ref="C97:K97" si="51">C72/$B72</f>
        <v>1.0427419295839588</v>
      </c>
      <c r="D97" s="114">
        <f t="shared" si="51"/>
        <v>1.0750025456611354</v>
      </c>
      <c r="E97" s="114">
        <f t="shared" si="51"/>
        <v>1.0026232763604075</v>
      </c>
      <c r="F97" s="114">
        <f t="shared" si="51"/>
        <v>0.90458933278203091</v>
      </c>
      <c r="G97" s="114">
        <f t="shared" si="51"/>
        <v>0.79550934310770149</v>
      </c>
      <c r="H97" s="114">
        <f t="shared" si="51"/>
        <v>0.64188990297924653</v>
      </c>
      <c r="I97" s="114">
        <f t="shared" si="51"/>
        <v>0.55914720454624134</v>
      </c>
      <c r="J97" s="114">
        <f t="shared" si="51"/>
        <v>0.47151834049572144</v>
      </c>
      <c r="K97" s="114">
        <f t="shared" si="51"/>
        <v>0.41920022258333378</v>
      </c>
      <c r="L97" s="115" t="str">
        <v>world</v>
      </c>
      <c r="M97" s="116">
        <f t="shared" si="29"/>
        <v>0</v>
      </c>
    </row>
    <row r="99" spans="1:13" ht="15.75" x14ac:dyDescent="0.25">
      <c r="A99" s="79" t="s">
        <v>88</v>
      </c>
      <c r="B99" s="79"/>
      <c r="C99" s="79"/>
      <c r="D99" s="79"/>
      <c r="E99" s="78"/>
      <c r="F99" s="78"/>
      <c r="G99" s="78"/>
    </row>
    <row r="100" spans="1:13" ht="15.75" x14ac:dyDescent="0.25">
      <c r="B100" s="77">
        <f t="shared" ref="B100:K100" si="52">B2</f>
        <v>2007</v>
      </c>
      <c r="C100" s="77">
        <f t="shared" si="52"/>
        <v>2010</v>
      </c>
      <c r="D100" s="77">
        <f t="shared" si="52"/>
        <v>2015</v>
      </c>
      <c r="E100" s="77">
        <f t="shared" si="52"/>
        <v>2020</v>
      </c>
      <c r="F100" s="77">
        <f t="shared" si="52"/>
        <v>2025</v>
      </c>
      <c r="G100" s="77">
        <f t="shared" si="52"/>
        <v>2030</v>
      </c>
      <c r="H100" s="77">
        <f t="shared" si="52"/>
        <v>2035</v>
      </c>
      <c r="I100" s="77">
        <f t="shared" si="52"/>
        <v>2040</v>
      </c>
      <c r="J100" s="77">
        <f t="shared" si="52"/>
        <v>2045</v>
      </c>
      <c r="K100" s="77">
        <f t="shared" si="52"/>
        <v>2050</v>
      </c>
    </row>
    <row r="101" spans="1:13" x14ac:dyDescent="0.2">
      <c r="A101" s="88" t="str">
        <f t="shared" ref="A101:A118" si="53">A3</f>
        <v>AUT</v>
      </c>
      <c r="B101" s="75">
        <f t="shared" ref="B101:C118" si="54">B52</f>
        <v>6.2956271082412668E-2</v>
      </c>
      <c r="C101" s="75">
        <f t="shared" si="54"/>
        <v>5.6968908785350311E-2</v>
      </c>
      <c r="D101" s="75">
        <f t="shared" ref="D101:K110" si="55">C101+0.5*(D52-C52)</f>
        <v>5.6875143026586493E-2</v>
      </c>
      <c r="E101" s="75">
        <f t="shared" si="55"/>
        <v>5.3980107958180451E-2</v>
      </c>
      <c r="F101" s="75">
        <f t="shared" si="55"/>
        <v>4.9291973057982982E-2</v>
      </c>
      <c r="G101" s="75">
        <f t="shared" si="55"/>
        <v>4.511298822617818E-2</v>
      </c>
      <c r="H101" s="75">
        <f t="shared" si="55"/>
        <v>4.137307746630571E-2</v>
      </c>
      <c r="I101" s="75">
        <f t="shared" si="55"/>
        <v>3.9033336086894556E-2</v>
      </c>
      <c r="J101" s="75">
        <f t="shared" si="55"/>
        <v>3.6888478812533466E-2</v>
      </c>
      <c r="K101" s="75">
        <f t="shared" si="55"/>
        <v>3.5572409162632185E-2</v>
      </c>
      <c r="L101" s="82" t="str">
        <f t="array" ref="L101:L121">TRANSPOSE([2]CO2_yr.p_DontChange!$B$4:$V$4)</f>
        <v>AUT</v>
      </c>
      <c r="M101" s="76">
        <f t="shared" ref="M101:M121" si="56">IF(L101=A101,,"fehler")</f>
        <v>0</v>
      </c>
    </row>
    <row r="102" spans="1:13" x14ac:dyDescent="0.2">
      <c r="A102" s="88" t="str">
        <f t="shared" si="53"/>
        <v>BAW</v>
      </c>
      <c r="B102" s="75">
        <f t="shared" si="54"/>
        <v>8.054005424502253E-2</v>
      </c>
      <c r="C102" s="75">
        <f t="shared" si="54"/>
        <v>7.782968677123521E-2</v>
      </c>
      <c r="D102" s="75">
        <f t="shared" si="55"/>
        <v>7.9314576118770755E-2</v>
      </c>
      <c r="E102" s="75">
        <f t="shared" si="55"/>
        <v>7.9571890303739859E-2</v>
      </c>
      <c r="F102" s="75">
        <f t="shared" si="55"/>
        <v>7.1882874898984081E-2</v>
      </c>
      <c r="G102" s="75">
        <f t="shared" si="55"/>
        <v>6.2987245793721114E-2</v>
      </c>
      <c r="H102" s="75">
        <f t="shared" si="55"/>
        <v>5.7187787228263093E-2</v>
      </c>
      <c r="I102" s="75">
        <f t="shared" si="55"/>
        <v>5.3820917273559678E-2</v>
      </c>
      <c r="J102" s="75">
        <f t="shared" si="55"/>
        <v>5.0895120145665822E-2</v>
      </c>
      <c r="K102" s="75">
        <f t="shared" si="55"/>
        <v>4.8537216358680364E-2</v>
      </c>
      <c r="L102" s="82" t="str">
        <v>BAW</v>
      </c>
      <c r="M102" s="76">
        <f t="shared" si="56"/>
        <v>0</v>
      </c>
    </row>
    <row r="103" spans="1:13" x14ac:dyDescent="0.2">
      <c r="A103" s="88" t="str">
        <f t="shared" si="53"/>
        <v>DEU</v>
      </c>
      <c r="B103" s="75">
        <f t="shared" si="54"/>
        <v>0.67418884999872031</v>
      </c>
      <c r="C103" s="75">
        <f t="shared" si="54"/>
        <v>0.599303732146517</v>
      </c>
      <c r="D103" s="75">
        <f t="shared" si="55"/>
        <v>0.58754199824940945</v>
      </c>
      <c r="E103" s="75">
        <f t="shared" si="55"/>
        <v>0.56256714652435735</v>
      </c>
      <c r="F103" s="75">
        <f t="shared" si="55"/>
        <v>0.50709222438213963</v>
      </c>
      <c r="G103" s="75">
        <f t="shared" si="55"/>
        <v>0.45060103055513689</v>
      </c>
      <c r="H103" s="75">
        <f t="shared" si="55"/>
        <v>0.41328205333763229</v>
      </c>
      <c r="I103" s="75">
        <f t="shared" si="55"/>
        <v>0.39016982134104361</v>
      </c>
      <c r="J103" s="75">
        <f t="shared" si="55"/>
        <v>0.37064685633683064</v>
      </c>
      <c r="K103" s="75">
        <f t="shared" si="55"/>
        <v>0.35695060825711744</v>
      </c>
      <c r="L103" s="82" t="str">
        <v>DEU</v>
      </c>
      <c r="M103" s="76">
        <f t="shared" si="56"/>
        <v>0</v>
      </c>
    </row>
    <row r="104" spans="1:13" x14ac:dyDescent="0.2">
      <c r="A104" s="88" t="str">
        <f t="shared" si="53"/>
        <v>EUE</v>
      </c>
      <c r="B104" s="75">
        <f t="shared" si="54"/>
        <v>0.60806400771633917</v>
      </c>
      <c r="C104" s="75">
        <f t="shared" si="54"/>
        <v>0.58297778324047966</v>
      </c>
      <c r="D104" s="75">
        <f t="shared" si="55"/>
        <v>0.54990460407437647</v>
      </c>
      <c r="E104" s="75">
        <f t="shared" si="55"/>
        <v>0.50433117512206715</v>
      </c>
      <c r="F104" s="75">
        <f t="shared" si="55"/>
        <v>0.45513110366601683</v>
      </c>
      <c r="G104" s="75">
        <f t="shared" si="55"/>
        <v>0.41441698584877446</v>
      </c>
      <c r="H104" s="75">
        <f t="shared" si="55"/>
        <v>0.38095763196862131</v>
      </c>
      <c r="I104" s="75">
        <f t="shared" si="55"/>
        <v>0.36161800078367234</v>
      </c>
      <c r="J104" s="75">
        <f t="shared" si="55"/>
        <v>0.34710464236621602</v>
      </c>
      <c r="K104" s="75">
        <f t="shared" si="55"/>
        <v>0.33752760755377387</v>
      </c>
      <c r="L104" s="82" t="str">
        <v>EUE</v>
      </c>
      <c r="M104" s="76">
        <f t="shared" si="56"/>
        <v>0</v>
      </c>
    </row>
    <row r="105" spans="1:13" x14ac:dyDescent="0.2">
      <c r="A105" s="88" t="str">
        <f t="shared" si="53"/>
        <v>EUN</v>
      </c>
      <c r="B105" s="75">
        <f t="shared" si="54"/>
        <v>1.0878955793859701</v>
      </c>
      <c r="C105" s="75">
        <f t="shared" si="54"/>
        <v>1.0300365284622193</v>
      </c>
      <c r="D105" s="75">
        <f t="shared" si="55"/>
        <v>1.0015031375972145</v>
      </c>
      <c r="E105" s="75">
        <f t="shared" si="55"/>
        <v>0.94659848546837888</v>
      </c>
      <c r="F105" s="75">
        <f t="shared" si="55"/>
        <v>0.85124889228867828</v>
      </c>
      <c r="G105" s="75">
        <f t="shared" si="55"/>
        <v>0.78090724693182012</v>
      </c>
      <c r="H105" s="75">
        <f t="shared" si="55"/>
        <v>0.72038337585308687</v>
      </c>
      <c r="I105" s="75">
        <f t="shared" si="55"/>
        <v>0.68450777350865633</v>
      </c>
      <c r="J105" s="75">
        <f t="shared" si="55"/>
        <v>0.65387777962175841</v>
      </c>
      <c r="K105" s="75">
        <f t="shared" si="55"/>
        <v>0.63602210768546841</v>
      </c>
      <c r="L105" s="82" t="str">
        <v>EUN</v>
      </c>
      <c r="M105" s="76">
        <f t="shared" si="56"/>
        <v>0</v>
      </c>
    </row>
    <row r="106" spans="1:13" x14ac:dyDescent="0.2">
      <c r="A106" s="88" t="str">
        <f t="shared" si="53"/>
        <v>EUS</v>
      </c>
      <c r="B106" s="75">
        <f t="shared" si="54"/>
        <v>1.0016159855708973</v>
      </c>
      <c r="C106" s="75">
        <f t="shared" si="54"/>
        <v>0.88572670575571766</v>
      </c>
      <c r="D106" s="75">
        <f t="shared" si="55"/>
        <v>0.87545336967395804</v>
      </c>
      <c r="E106" s="75">
        <f t="shared" si="55"/>
        <v>0.83784655320533696</v>
      </c>
      <c r="F106" s="75">
        <f t="shared" si="55"/>
        <v>0.7635910515812423</v>
      </c>
      <c r="G106" s="75">
        <f t="shared" si="55"/>
        <v>0.70243300370940354</v>
      </c>
      <c r="H106" s="75">
        <f t="shared" si="55"/>
        <v>0.64907708264748809</v>
      </c>
      <c r="I106" s="75">
        <f t="shared" si="55"/>
        <v>0.61416637773360916</v>
      </c>
      <c r="J106" s="75">
        <f t="shared" si="55"/>
        <v>0.58110201257072036</v>
      </c>
      <c r="K106" s="75">
        <f t="shared" si="55"/>
        <v>0.56067928948290913</v>
      </c>
      <c r="L106" s="82" t="str">
        <v>EUS</v>
      </c>
      <c r="M106" s="76">
        <f t="shared" si="56"/>
        <v>0</v>
      </c>
    </row>
    <row r="107" spans="1:13" x14ac:dyDescent="0.2">
      <c r="A107" s="88" t="str">
        <f t="shared" si="53"/>
        <v>FRA</v>
      </c>
      <c r="B107" s="75">
        <f t="shared" si="54"/>
        <v>0.37734257197283511</v>
      </c>
      <c r="C107" s="75">
        <f t="shared" si="54"/>
        <v>0.33672502571094337</v>
      </c>
      <c r="D107" s="75">
        <f t="shared" si="55"/>
        <v>0.33493318675839279</v>
      </c>
      <c r="E107" s="75">
        <f t="shared" si="55"/>
        <v>0.32056574866683951</v>
      </c>
      <c r="F107" s="75">
        <f t="shared" si="55"/>
        <v>0.29633127470166021</v>
      </c>
      <c r="G107" s="75">
        <f t="shared" si="55"/>
        <v>0.2723104630676868</v>
      </c>
      <c r="H107" s="75">
        <f t="shared" si="55"/>
        <v>0.25057033278314406</v>
      </c>
      <c r="I107" s="75">
        <f t="shared" si="55"/>
        <v>0.2361824468693175</v>
      </c>
      <c r="J107" s="75">
        <f t="shared" si="55"/>
        <v>0.22376654855955169</v>
      </c>
      <c r="K107" s="75">
        <f t="shared" si="55"/>
        <v>0.21680505811194803</v>
      </c>
      <c r="L107" s="82" t="str">
        <v>FRA</v>
      </c>
      <c r="M107" s="76">
        <f t="shared" si="56"/>
        <v>0</v>
      </c>
    </row>
    <row r="108" spans="1:13" x14ac:dyDescent="0.2">
      <c r="A108" s="88" t="str">
        <f t="shared" si="53"/>
        <v>IND</v>
      </c>
      <c r="B108" s="75">
        <f t="shared" si="54"/>
        <v>1.0963173064942606</v>
      </c>
      <c r="C108" s="75">
        <f t="shared" si="54"/>
        <v>1.2447763360089736</v>
      </c>
      <c r="D108" s="75">
        <f t="shared" si="55"/>
        <v>1.3308651942819314</v>
      </c>
      <c r="E108" s="75">
        <f t="shared" si="55"/>
        <v>1.3040186925497199</v>
      </c>
      <c r="F108" s="75">
        <f t="shared" si="55"/>
        <v>1.2400057848050132</v>
      </c>
      <c r="G108" s="75">
        <f t="shared" si="55"/>
        <v>1.1874369922616725</v>
      </c>
      <c r="H108" s="75">
        <f t="shared" si="55"/>
        <v>1.1090866646894528</v>
      </c>
      <c r="I108" s="75">
        <f t="shared" si="55"/>
        <v>1.053734528716427</v>
      </c>
      <c r="J108" s="75">
        <f t="shared" si="55"/>
        <v>1.0214425890546066</v>
      </c>
      <c r="K108" s="75">
        <f t="shared" si="55"/>
        <v>1.0116018168332019</v>
      </c>
      <c r="L108" s="82" t="str">
        <v>IND</v>
      </c>
      <c r="M108" s="76">
        <f t="shared" si="56"/>
        <v>0</v>
      </c>
    </row>
    <row r="109" spans="1:13" x14ac:dyDescent="0.2">
      <c r="A109" s="88" t="str">
        <f t="shared" si="53"/>
        <v>USA</v>
      </c>
      <c r="B109" s="75">
        <f t="shared" si="54"/>
        <v>4.7940856832191017</v>
      </c>
      <c r="C109" s="75">
        <f t="shared" si="54"/>
        <v>4.7166156606943463</v>
      </c>
      <c r="D109" s="75">
        <f t="shared" si="55"/>
        <v>4.6861922714062487</v>
      </c>
      <c r="E109" s="75">
        <f t="shared" si="55"/>
        <v>4.43970929239177</v>
      </c>
      <c r="F109" s="75">
        <f t="shared" si="55"/>
        <v>4.1487660462385616</v>
      </c>
      <c r="G109" s="75">
        <f t="shared" si="55"/>
        <v>3.7430533634348397</v>
      </c>
      <c r="H109" s="75">
        <f t="shared" si="55"/>
        <v>3.4276680335687781</v>
      </c>
      <c r="I109" s="75">
        <f t="shared" si="55"/>
        <v>3.1866003626436536</v>
      </c>
      <c r="J109" s="75">
        <f t="shared" si="55"/>
        <v>2.9331482138678124</v>
      </c>
      <c r="K109" s="75">
        <f t="shared" si="55"/>
        <v>2.842586997778402</v>
      </c>
      <c r="L109" s="82" t="str">
        <v>USA</v>
      </c>
      <c r="M109" s="76">
        <f t="shared" si="56"/>
        <v>0</v>
      </c>
    </row>
    <row r="110" spans="1:13" x14ac:dyDescent="0.2">
      <c r="A110" s="88" t="str">
        <f t="shared" si="53"/>
        <v>RUS</v>
      </c>
      <c r="B110" s="75">
        <f t="shared" si="54"/>
        <v>1.3266039660288789</v>
      </c>
      <c r="C110" s="75">
        <f t="shared" si="54"/>
        <v>1.4065568092897718</v>
      </c>
      <c r="D110" s="75">
        <f t="shared" si="55"/>
        <v>1.475482340804025</v>
      </c>
      <c r="E110" s="75">
        <f t="shared" si="55"/>
        <v>1.4432807061090411</v>
      </c>
      <c r="F110" s="75">
        <f t="shared" si="55"/>
        <v>1.439382654394938</v>
      </c>
      <c r="G110" s="75">
        <f t="shared" si="55"/>
        <v>1.361957227168064</v>
      </c>
      <c r="H110" s="75">
        <f t="shared" si="55"/>
        <v>1.2300552691886741</v>
      </c>
      <c r="I110" s="75">
        <f t="shared" si="55"/>
        <v>1.1703471896348658</v>
      </c>
      <c r="J110" s="75">
        <f t="shared" si="55"/>
        <v>1.1169689528451527</v>
      </c>
      <c r="K110" s="75">
        <f t="shared" si="55"/>
        <v>1.1126910352098025</v>
      </c>
      <c r="L110" s="82" t="str">
        <v>RUS</v>
      </c>
      <c r="M110" s="76">
        <f t="shared" si="56"/>
        <v>0</v>
      </c>
    </row>
    <row r="111" spans="1:13" x14ac:dyDescent="0.2">
      <c r="A111" s="88" t="str">
        <f t="shared" si="53"/>
        <v>SWZ</v>
      </c>
      <c r="B111" s="75">
        <f t="shared" si="54"/>
        <v>3.4262024729983923E-2</v>
      </c>
      <c r="C111" s="75">
        <f t="shared" si="54"/>
        <v>3.3693352167365416E-2</v>
      </c>
      <c r="D111" s="75">
        <f t="shared" ref="D111:K118" si="57">C111+0.5*(D62-C62)</f>
        <v>3.4078626742438223E-2</v>
      </c>
      <c r="E111" s="75">
        <f t="shared" si="57"/>
        <v>3.2731249672085849E-2</v>
      </c>
      <c r="F111" s="75">
        <f t="shared" si="57"/>
        <v>3.0374250888665733E-2</v>
      </c>
      <c r="G111" s="75">
        <f t="shared" si="57"/>
        <v>2.8210396041321743E-2</v>
      </c>
      <c r="H111" s="75">
        <f t="shared" si="57"/>
        <v>2.6250856403256896E-2</v>
      </c>
      <c r="I111" s="75">
        <f t="shared" si="57"/>
        <v>2.5218134723428837E-2</v>
      </c>
      <c r="J111" s="75">
        <f t="shared" si="57"/>
        <v>2.4297550789780232E-2</v>
      </c>
      <c r="K111" s="75">
        <f t="shared" si="57"/>
        <v>2.4043519182095734E-2</v>
      </c>
      <c r="L111" s="82" t="str">
        <v>SWZ</v>
      </c>
      <c r="M111" s="76">
        <f t="shared" si="56"/>
        <v>0</v>
      </c>
    </row>
    <row r="112" spans="1:13" x14ac:dyDescent="0.2">
      <c r="A112" s="88" t="str">
        <f t="shared" si="53"/>
        <v>OEC</v>
      </c>
      <c r="B112" s="75">
        <f t="shared" si="54"/>
        <v>2.9133459256740326</v>
      </c>
      <c r="C112" s="75">
        <f t="shared" si="54"/>
        <v>2.9365834331460183</v>
      </c>
      <c r="D112" s="75">
        <f t="shared" si="57"/>
        <v>2.9547071218582781</v>
      </c>
      <c r="E112" s="75">
        <f t="shared" si="57"/>
        <v>2.7996309886544193</v>
      </c>
      <c r="F112" s="75">
        <f t="shared" si="57"/>
        <v>2.6486309425192549</v>
      </c>
      <c r="G112" s="75">
        <f t="shared" si="57"/>
        <v>2.4143136201634814</v>
      </c>
      <c r="H112" s="75">
        <f t="shared" si="57"/>
        <v>2.2254580986037942</v>
      </c>
      <c r="I112" s="75">
        <f t="shared" si="57"/>
        <v>2.0740949437509695</v>
      </c>
      <c r="J112" s="75">
        <f t="shared" si="57"/>
        <v>1.901423309608409</v>
      </c>
      <c r="K112" s="75">
        <f t="shared" si="57"/>
        <v>1.8477958673434713</v>
      </c>
      <c r="L112" s="82" t="str">
        <v>OEC</v>
      </c>
      <c r="M112" s="76">
        <f t="shared" si="56"/>
        <v>0</v>
      </c>
    </row>
    <row r="113" spans="1:13" x14ac:dyDescent="0.2">
      <c r="A113" s="88" t="str">
        <f t="shared" si="53"/>
        <v>BRZ</v>
      </c>
      <c r="B113" s="75">
        <f t="shared" si="54"/>
        <v>0.32380339607597497</v>
      </c>
      <c r="C113" s="75">
        <f t="shared" si="54"/>
        <v>0.31187474694885736</v>
      </c>
      <c r="D113" s="75">
        <f t="shared" si="57"/>
        <v>0.30046702305720185</v>
      </c>
      <c r="E113" s="75">
        <f t="shared" si="57"/>
        <v>0.28968717448112752</v>
      </c>
      <c r="F113" s="75">
        <f t="shared" si="57"/>
        <v>0.28160806391327492</v>
      </c>
      <c r="G113" s="75">
        <f t="shared" si="57"/>
        <v>0.27471993861915101</v>
      </c>
      <c r="H113" s="75">
        <f t="shared" si="57"/>
        <v>0.2601795872803685</v>
      </c>
      <c r="I113" s="75">
        <f t="shared" si="57"/>
        <v>0.25546386254072018</v>
      </c>
      <c r="J113" s="75">
        <f t="shared" si="57"/>
        <v>0.24912218650646958</v>
      </c>
      <c r="K113" s="75">
        <f t="shared" si="57"/>
        <v>0.2483571936564628</v>
      </c>
      <c r="L113" s="82" t="str">
        <v>BRZ</v>
      </c>
      <c r="M113" s="76">
        <f t="shared" si="56"/>
        <v>0</v>
      </c>
    </row>
    <row r="114" spans="1:13" x14ac:dyDescent="0.2">
      <c r="A114" s="88" t="str">
        <f t="shared" si="53"/>
        <v>CHI</v>
      </c>
      <c r="B114" s="75">
        <f t="shared" si="54"/>
        <v>5.2532006919148575</v>
      </c>
      <c r="C114" s="75">
        <f t="shared" si="54"/>
        <v>6.2160929744385065</v>
      </c>
      <c r="D114" s="75">
        <f t="shared" si="57"/>
        <v>6.5015507034183209</v>
      </c>
      <c r="E114" s="75">
        <f t="shared" si="57"/>
        <v>6.3600375905406219</v>
      </c>
      <c r="F114" s="75">
        <f t="shared" si="57"/>
        <v>5.9894165047617385</v>
      </c>
      <c r="G114" s="75">
        <f t="shared" si="57"/>
        <v>5.6230329974378792</v>
      </c>
      <c r="H114" s="75">
        <f t="shared" si="57"/>
        <v>5.0807942185045372</v>
      </c>
      <c r="I114" s="75">
        <f t="shared" si="57"/>
        <v>4.695094585596217</v>
      </c>
      <c r="J114" s="75">
        <f t="shared" si="57"/>
        <v>4.3685465474779281</v>
      </c>
      <c r="K114" s="75">
        <f t="shared" si="57"/>
        <v>4.2187817038828435</v>
      </c>
      <c r="L114" s="82" t="str">
        <v>CHI</v>
      </c>
      <c r="M114" s="76">
        <f t="shared" si="56"/>
        <v>0</v>
      </c>
    </row>
    <row r="115" spans="1:13" x14ac:dyDescent="0.2">
      <c r="A115" s="88" t="str">
        <f t="shared" si="53"/>
        <v>RSA</v>
      </c>
      <c r="B115" s="75">
        <f t="shared" si="54"/>
        <v>0.33473741629501452</v>
      </c>
      <c r="C115" s="75">
        <f t="shared" si="54"/>
        <v>0.32960304775325744</v>
      </c>
      <c r="D115" s="75">
        <f t="shared" si="57"/>
        <v>0.32012459596891146</v>
      </c>
      <c r="E115" s="75">
        <f t="shared" si="57"/>
        <v>0.30866044497055334</v>
      </c>
      <c r="F115" s="75">
        <f t="shared" si="57"/>
        <v>0.2857492714418417</v>
      </c>
      <c r="G115" s="75">
        <f t="shared" si="57"/>
        <v>0.25207803178477761</v>
      </c>
      <c r="H115" s="75">
        <f t="shared" si="57"/>
        <v>0.22033975583535284</v>
      </c>
      <c r="I115" s="75">
        <f t="shared" si="57"/>
        <v>0.20069212116901558</v>
      </c>
      <c r="J115" s="75">
        <f t="shared" si="57"/>
        <v>0.1941838311469658</v>
      </c>
      <c r="K115" s="75">
        <f t="shared" si="57"/>
        <v>0.18880545463824078</v>
      </c>
      <c r="L115" s="82" t="str">
        <v>RSA</v>
      </c>
      <c r="M115" s="76">
        <f t="shared" si="56"/>
        <v>0</v>
      </c>
    </row>
    <row r="116" spans="1:13" x14ac:dyDescent="0.2">
      <c r="A116" s="88" t="str">
        <f t="shared" si="53"/>
        <v>ARB</v>
      </c>
      <c r="B116" s="75">
        <f t="shared" si="54"/>
        <v>1.4461858874602038</v>
      </c>
      <c r="C116" s="75">
        <f t="shared" si="54"/>
        <v>1.6086348876867718</v>
      </c>
      <c r="D116" s="75">
        <f t="shared" si="57"/>
        <v>1.6837420186493151</v>
      </c>
      <c r="E116" s="75">
        <f t="shared" si="57"/>
        <v>1.6387841632450697</v>
      </c>
      <c r="F116" s="75">
        <f t="shared" si="57"/>
        <v>1.598858226148913</v>
      </c>
      <c r="G116" s="75">
        <f t="shared" si="57"/>
        <v>1.5474450489914509</v>
      </c>
      <c r="H116" s="75">
        <f t="shared" si="57"/>
        <v>1.4317207614169718</v>
      </c>
      <c r="I116" s="75">
        <f t="shared" si="57"/>
        <v>1.3769062603913356</v>
      </c>
      <c r="J116" s="75">
        <f t="shared" si="57"/>
        <v>1.3007278733871839</v>
      </c>
      <c r="K116" s="75">
        <f t="shared" si="57"/>
        <v>1.2645860434680998</v>
      </c>
      <c r="L116" s="82" t="str">
        <v>ARB</v>
      </c>
      <c r="M116" s="76">
        <f t="shared" si="56"/>
        <v>0</v>
      </c>
    </row>
    <row r="117" spans="1:13" x14ac:dyDescent="0.2">
      <c r="A117" s="88" t="str">
        <f t="shared" si="53"/>
        <v>OPE</v>
      </c>
      <c r="B117" s="75">
        <f t="shared" si="54"/>
        <v>0.47331133746461213</v>
      </c>
      <c r="C117" s="75">
        <f t="shared" si="54"/>
        <v>0.51134262028294808</v>
      </c>
      <c r="D117" s="75">
        <f t="shared" si="57"/>
        <v>0.53619355069977059</v>
      </c>
      <c r="E117" s="75">
        <f t="shared" si="57"/>
        <v>0.52763909704746026</v>
      </c>
      <c r="F117" s="75">
        <f t="shared" si="57"/>
        <v>0.51888412905769388</v>
      </c>
      <c r="G117" s="75">
        <f t="shared" si="57"/>
        <v>0.5014477903378336</v>
      </c>
      <c r="H117" s="75">
        <f t="shared" si="57"/>
        <v>0.46675289279569204</v>
      </c>
      <c r="I117" s="75">
        <f t="shared" si="57"/>
        <v>0.44881684085839768</v>
      </c>
      <c r="J117" s="75">
        <f t="shared" si="57"/>
        <v>0.42571354463327327</v>
      </c>
      <c r="K117" s="75">
        <f t="shared" si="57"/>
        <v>0.41186665887431517</v>
      </c>
      <c r="L117" s="82" t="str">
        <v>OPE</v>
      </c>
      <c r="M117" s="76">
        <f t="shared" si="56"/>
        <v>0</v>
      </c>
    </row>
    <row r="118" spans="1:13" x14ac:dyDescent="0.2">
      <c r="A118" s="88" t="str">
        <f t="shared" si="53"/>
        <v>ROW</v>
      </c>
      <c r="B118" s="75">
        <f t="shared" si="54"/>
        <v>2.6325823276053875</v>
      </c>
      <c r="C118" s="75">
        <f t="shared" si="54"/>
        <v>2.6837735780019001</v>
      </c>
      <c r="D118" s="75">
        <f t="shared" si="57"/>
        <v>2.7725640646384857</v>
      </c>
      <c r="E118" s="75">
        <f t="shared" si="57"/>
        <v>2.7201275221981844</v>
      </c>
      <c r="F118" s="75">
        <f t="shared" si="57"/>
        <v>2.64331204972697</v>
      </c>
      <c r="G118" s="75">
        <f t="shared" si="57"/>
        <v>2.540437815528513</v>
      </c>
      <c r="H118" s="75">
        <f t="shared" si="57"/>
        <v>2.4490412947280604</v>
      </c>
      <c r="I118" s="75">
        <f t="shared" si="57"/>
        <v>2.3002954585015174</v>
      </c>
      <c r="J118" s="75">
        <f t="shared" si="57"/>
        <v>2.21220908722464</v>
      </c>
      <c r="K118" s="75">
        <f t="shared" si="57"/>
        <v>2.1337378876598092</v>
      </c>
      <c r="L118" s="82" t="str">
        <v>ROW</v>
      </c>
      <c r="M118" s="76">
        <f t="shared" si="56"/>
        <v>0</v>
      </c>
    </row>
    <row r="119" spans="1:13" x14ac:dyDescent="0.2">
      <c r="A119" s="91" t="str">
        <f t="shared" ref="A119:A121" si="58">A21</f>
        <v>BRD</v>
      </c>
      <c r="B119" s="81">
        <f t="shared" ref="B119:C119" si="59">B70</f>
        <v>0.75472890424374284</v>
      </c>
      <c r="C119" s="81">
        <f t="shared" si="59"/>
        <v>0.67713341891775225</v>
      </c>
      <c r="D119" s="81">
        <f t="shared" ref="D119:K119" si="60">C119+0.5*(D70-C70)</f>
        <v>0.66685657436818024</v>
      </c>
      <c r="E119" s="81">
        <f t="shared" si="60"/>
        <v>0.64213903682809725</v>
      </c>
      <c r="F119" s="81">
        <f t="shared" si="60"/>
        <v>0.57897509928112378</v>
      </c>
      <c r="G119" s="81">
        <f t="shared" si="60"/>
        <v>0.51358827634885817</v>
      </c>
      <c r="H119" s="81">
        <f t="shared" si="60"/>
        <v>0.47046984056589553</v>
      </c>
      <c r="I119" s="81">
        <f t="shared" si="60"/>
        <v>0.44399073861460348</v>
      </c>
      <c r="J119" s="81">
        <f t="shared" si="60"/>
        <v>0.42154197648249669</v>
      </c>
      <c r="K119" s="81">
        <f t="shared" si="60"/>
        <v>0.40548782461579802</v>
      </c>
      <c r="L119" s="80" t="str">
        <v>BRD</v>
      </c>
      <c r="M119" s="80">
        <f t="shared" si="56"/>
        <v>0</v>
      </c>
    </row>
    <row r="120" spans="1:13" x14ac:dyDescent="0.2">
      <c r="A120" s="91" t="str">
        <f t="shared" si="58"/>
        <v>EU28</v>
      </c>
      <c r="B120" s="81">
        <f t="shared" ref="B120:C120" si="61">B71</f>
        <v>3.8926033199721974</v>
      </c>
      <c r="C120" s="81">
        <f t="shared" si="61"/>
        <v>3.5695683708724624</v>
      </c>
      <c r="D120" s="81">
        <f t="shared" ref="D120:K120" si="62">C120+0.5*(D71-C71)</f>
        <v>3.4855260154987087</v>
      </c>
      <c r="E120" s="81">
        <f t="shared" si="62"/>
        <v>3.3054611072489002</v>
      </c>
      <c r="F120" s="81">
        <f t="shared" si="62"/>
        <v>2.9945693945767045</v>
      </c>
      <c r="G120" s="81">
        <f t="shared" si="62"/>
        <v>2.7287689641327213</v>
      </c>
      <c r="H120" s="81">
        <f t="shared" si="62"/>
        <v>2.5128313412845418</v>
      </c>
      <c r="I120" s="81">
        <f t="shared" si="62"/>
        <v>2.3794986735967534</v>
      </c>
      <c r="J120" s="81">
        <f t="shared" si="62"/>
        <v>2.2642814384132768</v>
      </c>
      <c r="K120" s="81">
        <f t="shared" si="62"/>
        <v>2.1920942966125301</v>
      </c>
      <c r="L120" s="80" t="str">
        <v>EU28</v>
      </c>
      <c r="M120" s="80">
        <f t="shared" si="56"/>
        <v>0</v>
      </c>
    </row>
    <row r="121" spans="1:13" x14ac:dyDescent="0.2">
      <c r="A121" s="91" t="str">
        <f t="shared" si="58"/>
        <v>World</v>
      </c>
      <c r="B121" s="81">
        <f t="shared" ref="B121:C121" si="63">B72</f>
        <v>24.521039282934503</v>
      </c>
      <c r="C121" s="81">
        <f t="shared" si="63"/>
        <v>25.569115817291177</v>
      </c>
      <c r="D121" s="81">
        <f t="shared" ref="D121:K121" si="64">C121+0.5*(D72-C72)</f>
        <v>25.964647734351232</v>
      </c>
      <c r="E121" s="81">
        <f t="shared" si="64"/>
        <v>25.07724028145461</v>
      </c>
      <c r="F121" s="81">
        <f t="shared" si="64"/>
        <v>23.875293190681433</v>
      </c>
      <c r="G121" s="81">
        <f t="shared" si="64"/>
        <v>22.537915834788272</v>
      </c>
      <c r="H121" s="81">
        <f t="shared" si="64"/>
        <v>20.654461671782148</v>
      </c>
      <c r="I121" s="81">
        <f t="shared" si="64"/>
        <v>19.639993192456288</v>
      </c>
      <c r="J121" s="81">
        <f t="shared" si="64"/>
        <v>18.565617783605425</v>
      </c>
      <c r="K121" s="81">
        <f t="shared" si="64"/>
        <v>17.924170471335998</v>
      </c>
      <c r="L121" s="80" t="str">
        <v>world</v>
      </c>
      <c r="M121" s="80">
        <f t="shared" si="56"/>
        <v>0</v>
      </c>
    </row>
    <row r="123" spans="1:13" ht="15.75" x14ac:dyDescent="0.25">
      <c r="A123" s="79" t="s">
        <v>87</v>
      </c>
      <c r="B123" s="79"/>
      <c r="C123" s="79"/>
      <c r="D123" s="79"/>
      <c r="E123" s="78"/>
      <c r="F123" s="78"/>
      <c r="G123" s="78"/>
      <c r="H123" s="74" t="s">
        <v>85</v>
      </c>
    </row>
    <row r="124" spans="1:13" ht="15.75" x14ac:dyDescent="0.25">
      <c r="B124" s="77">
        <f t="shared" ref="B124:K124" si="65">B100</f>
        <v>2007</v>
      </c>
      <c r="C124" s="77">
        <f t="shared" si="65"/>
        <v>2010</v>
      </c>
      <c r="D124" s="77">
        <f t="shared" si="65"/>
        <v>2015</v>
      </c>
      <c r="E124" s="77">
        <f t="shared" si="65"/>
        <v>2020</v>
      </c>
      <c r="F124" s="77">
        <f t="shared" si="65"/>
        <v>2025</v>
      </c>
      <c r="G124" s="77">
        <f t="shared" si="65"/>
        <v>2030</v>
      </c>
      <c r="H124" s="77">
        <f t="shared" si="65"/>
        <v>2035</v>
      </c>
      <c r="I124" s="77">
        <f t="shared" si="65"/>
        <v>2040</v>
      </c>
      <c r="J124" s="77">
        <f t="shared" si="65"/>
        <v>2045</v>
      </c>
      <c r="K124" s="77">
        <f t="shared" si="65"/>
        <v>2050</v>
      </c>
    </row>
    <row r="125" spans="1:13" x14ac:dyDescent="0.2">
      <c r="A125" s="88" t="str">
        <f t="shared" ref="A125:A145" si="66">A27</f>
        <v>AUT</v>
      </c>
      <c r="B125" s="74">
        <f t="shared" ref="B125:B142" si="67">B101/$B101</f>
        <v>1</v>
      </c>
      <c r="C125" s="75">
        <v>1</v>
      </c>
      <c r="D125" s="75">
        <f t="shared" ref="D125:K134" si="68">D101/$B101</f>
        <v>0.90340711177341337</v>
      </c>
      <c r="E125" s="75">
        <f t="shared" si="68"/>
        <v>0.85742225564023633</v>
      </c>
      <c r="F125" s="75">
        <f t="shared" si="68"/>
        <v>0.78295572800773905</v>
      </c>
      <c r="G125" s="75">
        <f t="shared" si="68"/>
        <v>0.71657656100888178</v>
      </c>
      <c r="H125" s="75">
        <f t="shared" si="68"/>
        <v>0.65717166463284393</v>
      </c>
      <c r="I125" s="75">
        <f t="shared" si="68"/>
        <v>0.62000711630137872</v>
      </c>
      <c r="J125" s="75">
        <f t="shared" si="68"/>
        <v>0.5859381151123888</v>
      </c>
      <c r="K125" s="134">
        <f t="shared" si="68"/>
        <v>0.56503361064803626</v>
      </c>
      <c r="L125" s="82" t="str">
        <f t="array" ref="L125:L145">TRANSPOSE([2]CO2_yr.p_DontChange!$B$4:$V$4)</f>
        <v>AUT</v>
      </c>
      <c r="M125" s="76">
        <f t="shared" ref="M125:M145" si="69">IF(L125=A125,,"fehler")</f>
        <v>0</v>
      </c>
    </row>
    <row r="126" spans="1:13" x14ac:dyDescent="0.2">
      <c r="A126" s="88" t="str">
        <f t="shared" si="66"/>
        <v>BAW</v>
      </c>
      <c r="B126" s="74">
        <f t="shared" si="67"/>
        <v>1</v>
      </c>
      <c r="C126" s="75">
        <f t="shared" ref="C126:K145" si="70">C102/$B102</f>
        <v>0.96634758320944603</v>
      </c>
      <c r="D126" s="75">
        <f t="shared" si="68"/>
        <v>0.9847842401182948</v>
      </c>
      <c r="E126" s="75">
        <f t="shared" si="68"/>
        <v>0.98797909996016042</v>
      </c>
      <c r="F126" s="75">
        <f t="shared" si="68"/>
        <v>0.89251088260133038</v>
      </c>
      <c r="G126" s="75">
        <f t="shared" si="68"/>
        <v>0.78206112951077134</v>
      </c>
      <c r="H126" s="75">
        <f t="shared" si="68"/>
        <v>0.71005399442970163</v>
      </c>
      <c r="I126" s="75">
        <f t="shared" si="68"/>
        <v>0.66825032312274457</v>
      </c>
      <c r="J126" s="75">
        <f t="shared" si="68"/>
        <v>0.63192309246316658</v>
      </c>
      <c r="K126" s="134">
        <f t="shared" si="68"/>
        <v>0.60264692907976314</v>
      </c>
      <c r="L126" s="82" t="str">
        <v>BAW</v>
      </c>
      <c r="M126" s="76">
        <f t="shared" si="69"/>
        <v>0</v>
      </c>
    </row>
    <row r="127" spans="1:13" x14ac:dyDescent="0.2">
      <c r="A127" s="88" t="str">
        <f t="shared" si="66"/>
        <v>DEU</v>
      </c>
      <c r="B127" s="74">
        <f t="shared" si="67"/>
        <v>1</v>
      </c>
      <c r="C127" s="75">
        <f t="shared" si="70"/>
        <v>0.88892560615271898</v>
      </c>
      <c r="D127" s="75">
        <f t="shared" si="68"/>
        <v>0.87147985056490429</v>
      </c>
      <c r="E127" s="75">
        <f t="shared" si="68"/>
        <v>0.83443555396299596</v>
      </c>
      <c r="F127" s="75">
        <f t="shared" si="68"/>
        <v>0.75215160319412311</v>
      </c>
      <c r="G127" s="75">
        <f t="shared" si="68"/>
        <v>0.66836025329696891</v>
      </c>
      <c r="H127" s="75">
        <f t="shared" si="68"/>
        <v>0.61300636066350955</v>
      </c>
      <c r="I127" s="75">
        <f t="shared" si="68"/>
        <v>0.57872482071126541</v>
      </c>
      <c r="J127" s="75">
        <f t="shared" si="68"/>
        <v>0.54976711100685538</v>
      </c>
      <c r="K127" s="134">
        <f t="shared" si="68"/>
        <v>0.52945196031912267</v>
      </c>
      <c r="L127" s="82" t="str">
        <v>DEU</v>
      </c>
      <c r="M127" s="76">
        <f t="shared" si="69"/>
        <v>0</v>
      </c>
    </row>
    <row r="128" spans="1:13" x14ac:dyDescent="0.2">
      <c r="A128" s="88" t="str">
        <f t="shared" si="66"/>
        <v>EUE</v>
      </c>
      <c r="B128" s="74">
        <f t="shared" si="67"/>
        <v>1</v>
      </c>
      <c r="C128" s="75">
        <f t="shared" si="70"/>
        <v>0.9587441056245477</v>
      </c>
      <c r="D128" s="75">
        <f t="shared" si="68"/>
        <v>0.90435315541798367</v>
      </c>
      <c r="E128" s="75">
        <f t="shared" si="68"/>
        <v>0.82940474805628817</v>
      </c>
      <c r="F128" s="75">
        <f t="shared" si="68"/>
        <v>0.74849209604646538</v>
      </c>
      <c r="G128" s="75">
        <f t="shared" si="68"/>
        <v>0.68153513542952415</v>
      </c>
      <c r="H128" s="75">
        <f t="shared" si="68"/>
        <v>0.62650909630279816</v>
      </c>
      <c r="I128" s="75">
        <f t="shared" si="68"/>
        <v>0.59470384070547799</v>
      </c>
      <c r="J128" s="75">
        <f t="shared" si="68"/>
        <v>0.57083569815258617</v>
      </c>
      <c r="K128" s="134">
        <f t="shared" si="68"/>
        <v>0.55508565425768452</v>
      </c>
      <c r="L128" s="82" t="str">
        <v>EUE</v>
      </c>
      <c r="M128" s="76">
        <f t="shared" si="69"/>
        <v>0</v>
      </c>
    </row>
    <row r="129" spans="1:13" x14ac:dyDescent="0.2">
      <c r="A129" s="88" t="str">
        <f t="shared" si="66"/>
        <v>EUN</v>
      </c>
      <c r="B129" s="74">
        <f t="shared" si="67"/>
        <v>1</v>
      </c>
      <c r="C129" s="75">
        <f t="shared" si="70"/>
        <v>0.94681562089221127</v>
      </c>
      <c r="D129" s="75">
        <f t="shared" si="68"/>
        <v>0.92058756058415347</v>
      </c>
      <c r="E129" s="75">
        <f t="shared" si="68"/>
        <v>0.87011888218413191</v>
      </c>
      <c r="F129" s="75">
        <f t="shared" si="68"/>
        <v>0.78247297665198723</v>
      </c>
      <c r="G129" s="75">
        <f t="shared" si="68"/>
        <v>0.71781452349735597</v>
      </c>
      <c r="H129" s="75">
        <f t="shared" si="68"/>
        <v>0.66218062606678252</v>
      </c>
      <c r="I129" s="75">
        <f t="shared" si="68"/>
        <v>0.62920356188505344</v>
      </c>
      <c r="J129" s="75">
        <f t="shared" si="68"/>
        <v>0.60104829177706565</v>
      </c>
      <c r="K129" s="134">
        <f t="shared" si="68"/>
        <v>0.58463525336177202</v>
      </c>
      <c r="L129" s="82" t="str">
        <v>EUN</v>
      </c>
      <c r="M129" s="76">
        <f t="shared" si="69"/>
        <v>0</v>
      </c>
    </row>
    <row r="130" spans="1:13" x14ac:dyDescent="0.2">
      <c r="A130" s="88" t="str">
        <f t="shared" si="66"/>
        <v>EUS</v>
      </c>
      <c r="B130" s="74">
        <f t="shared" si="67"/>
        <v>1</v>
      </c>
      <c r="C130" s="75">
        <f t="shared" si="70"/>
        <v>0.88429769344273645</v>
      </c>
      <c r="D130" s="75">
        <f t="shared" si="68"/>
        <v>0.87404093213924738</v>
      </c>
      <c r="E130" s="75">
        <f t="shared" si="68"/>
        <v>0.83649478969505897</v>
      </c>
      <c r="F130" s="75">
        <f t="shared" si="68"/>
        <v>0.76235909029148885</v>
      </c>
      <c r="G130" s="75">
        <f t="shared" si="68"/>
        <v>0.70129971349152687</v>
      </c>
      <c r="H130" s="75">
        <f t="shared" si="68"/>
        <v>0.6480298757188161</v>
      </c>
      <c r="I130" s="75">
        <f t="shared" si="68"/>
        <v>0.61317549498129165</v>
      </c>
      <c r="J130" s="75">
        <f t="shared" si="68"/>
        <v>0.58016447515013059</v>
      </c>
      <c r="K130" s="134">
        <f t="shared" si="68"/>
        <v>0.55977470164210219</v>
      </c>
      <c r="L130" s="82" t="str">
        <v>EUS</v>
      </c>
      <c r="M130" s="76">
        <f t="shared" si="69"/>
        <v>0</v>
      </c>
    </row>
    <row r="131" spans="1:13" x14ac:dyDescent="0.2">
      <c r="A131" s="88" t="str">
        <f t="shared" si="66"/>
        <v>FRA</v>
      </c>
      <c r="B131" s="74">
        <f t="shared" si="67"/>
        <v>1</v>
      </c>
      <c r="C131" s="75">
        <f t="shared" si="70"/>
        <v>0.89235896164714812</v>
      </c>
      <c r="D131" s="75">
        <f t="shared" si="68"/>
        <v>0.88761038810777126</v>
      </c>
      <c r="E131" s="75">
        <f t="shared" si="68"/>
        <v>0.84953507098562164</v>
      </c>
      <c r="F131" s="75">
        <f t="shared" si="68"/>
        <v>0.78531100573245971</v>
      </c>
      <c r="G131" s="75">
        <f t="shared" si="68"/>
        <v>0.72165316954295433</v>
      </c>
      <c r="H131" s="75">
        <f t="shared" si="68"/>
        <v>0.66403939389373379</v>
      </c>
      <c r="I131" s="75">
        <f t="shared" si="68"/>
        <v>0.62590988775663581</v>
      </c>
      <c r="J131" s="75">
        <f t="shared" si="68"/>
        <v>0.59300636922478134</v>
      </c>
      <c r="K131" s="134">
        <f t="shared" si="68"/>
        <v>0.57455764129247477</v>
      </c>
      <c r="L131" s="82" t="str">
        <v>FRA</v>
      </c>
      <c r="M131" s="76">
        <f t="shared" si="69"/>
        <v>0</v>
      </c>
    </row>
    <row r="132" spans="1:13" x14ac:dyDescent="0.2">
      <c r="A132" s="88" t="str">
        <f t="shared" si="66"/>
        <v>IND</v>
      </c>
      <c r="B132" s="74">
        <f t="shared" si="67"/>
        <v>1</v>
      </c>
      <c r="C132" s="75">
        <f t="shared" si="70"/>
        <v>1.1354161141444046</v>
      </c>
      <c r="D132" s="75">
        <f t="shared" si="68"/>
        <v>1.2139416083266024</v>
      </c>
      <c r="E132" s="75">
        <f t="shared" si="68"/>
        <v>1.1894537145633819</v>
      </c>
      <c r="F132" s="75">
        <f t="shared" si="68"/>
        <v>1.1310646812374341</v>
      </c>
      <c r="G132" s="75">
        <f t="shared" si="68"/>
        <v>1.0831143367231784</v>
      </c>
      <c r="H132" s="75">
        <f t="shared" si="68"/>
        <v>1.0116475021597764</v>
      </c>
      <c r="I132" s="75">
        <f t="shared" si="68"/>
        <v>0.96115834574024717</v>
      </c>
      <c r="J132" s="75">
        <f t="shared" si="68"/>
        <v>0.9317034247328595</v>
      </c>
      <c r="K132" s="134">
        <f t="shared" si="68"/>
        <v>0.92272721669244018</v>
      </c>
      <c r="L132" s="82" t="str">
        <v>IND</v>
      </c>
      <c r="M132" s="76">
        <f t="shared" si="69"/>
        <v>0</v>
      </c>
    </row>
    <row r="133" spans="1:13" x14ac:dyDescent="0.2">
      <c r="A133" s="88" t="str">
        <f t="shared" si="66"/>
        <v>USA</v>
      </c>
      <c r="B133" s="74">
        <f t="shared" si="67"/>
        <v>1</v>
      </c>
      <c r="C133" s="75">
        <f t="shared" si="70"/>
        <v>0.98384050105822551</v>
      </c>
      <c r="D133" s="75">
        <f t="shared" si="68"/>
        <v>0.97749447570565628</v>
      </c>
      <c r="E133" s="75">
        <f t="shared" si="68"/>
        <v>0.92608050538859432</v>
      </c>
      <c r="F133" s="75">
        <f t="shared" si="68"/>
        <v>0.86539255248620739</v>
      </c>
      <c r="G133" s="75">
        <f t="shared" si="68"/>
        <v>0.78076480287717309</v>
      </c>
      <c r="H133" s="75">
        <f t="shared" si="68"/>
        <v>0.71497846723239822</v>
      </c>
      <c r="I133" s="75">
        <f t="shared" si="68"/>
        <v>0.66469407791308721</v>
      </c>
      <c r="J133" s="75">
        <f t="shared" si="68"/>
        <v>0.61182640605169181</v>
      </c>
      <c r="K133" s="134">
        <f t="shared" si="68"/>
        <v>0.59293621049127354</v>
      </c>
      <c r="L133" s="82" t="str">
        <v>USA</v>
      </c>
      <c r="M133" s="76">
        <f t="shared" si="69"/>
        <v>0</v>
      </c>
    </row>
    <row r="134" spans="1:13" x14ac:dyDescent="0.2">
      <c r="A134" s="88" t="str">
        <f t="shared" si="66"/>
        <v>RUS</v>
      </c>
      <c r="B134" s="74">
        <f t="shared" si="67"/>
        <v>1</v>
      </c>
      <c r="C134" s="75">
        <f t="shared" si="70"/>
        <v>1.0602688106686637</v>
      </c>
      <c r="D134" s="75">
        <f t="shared" si="68"/>
        <v>1.1122251844465729</v>
      </c>
      <c r="E134" s="75">
        <f t="shared" si="68"/>
        <v>1.0879514482603487</v>
      </c>
      <c r="F134" s="75">
        <f t="shared" si="68"/>
        <v>1.0850130794525334</v>
      </c>
      <c r="G134" s="75">
        <f t="shared" si="68"/>
        <v>1.0266494462887921</v>
      </c>
      <c r="H134" s="75">
        <f t="shared" si="68"/>
        <v>0.92722116071368432</v>
      </c>
      <c r="I134" s="75">
        <f t="shared" si="68"/>
        <v>0.8822129434289574</v>
      </c>
      <c r="J134" s="75">
        <f t="shared" si="68"/>
        <v>0.84197618991652967</v>
      </c>
      <c r="K134" s="134">
        <f t="shared" si="68"/>
        <v>0.83875147647913806</v>
      </c>
      <c r="L134" s="82" t="str">
        <v>RUS</v>
      </c>
      <c r="M134" s="76">
        <f t="shared" si="69"/>
        <v>0</v>
      </c>
    </row>
    <row r="135" spans="1:13" x14ac:dyDescent="0.2">
      <c r="A135" s="88" t="str">
        <f t="shared" si="66"/>
        <v>SWZ</v>
      </c>
      <c r="B135" s="74">
        <f t="shared" si="67"/>
        <v>1</v>
      </c>
      <c r="C135" s="75">
        <f t="shared" si="70"/>
        <v>0.98340224878418114</v>
      </c>
      <c r="D135" s="75">
        <f t="shared" ref="D135:K142" si="71">D111/$B111</f>
        <v>0.99464719353304298</v>
      </c>
      <c r="E135" s="75">
        <f t="shared" si="71"/>
        <v>0.9553215237580972</v>
      </c>
      <c r="F135" s="75">
        <f t="shared" si="71"/>
        <v>0.88652819347492151</v>
      </c>
      <c r="G135" s="75">
        <f t="shared" si="71"/>
        <v>0.82337212303258356</v>
      </c>
      <c r="H135" s="75">
        <f t="shared" si="71"/>
        <v>0.76617936651840168</v>
      </c>
      <c r="I135" s="75">
        <f t="shared" si="71"/>
        <v>0.73603749113401185</v>
      </c>
      <c r="J135" s="75">
        <f t="shared" si="71"/>
        <v>0.70916856143987828</v>
      </c>
      <c r="K135" s="134">
        <f t="shared" si="71"/>
        <v>0.70175418328544925</v>
      </c>
      <c r="L135" s="82" t="str">
        <v>SWZ</v>
      </c>
      <c r="M135" s="76">
        <f t="shared" si="69"/>
        <v>0</v>
      </c>
    </row>
    <row r="136" spans="1:13" x14ac:dyDescent="0.2">
      <c r="A136" s="88" t="str">
        <f t="shared" si="66"/>
        <v>OEC</v>
      </c>
      <c r="B136" s="74">
        <f t="shared" si="67"/>
        <v>1</v>
      </c>
      <c r="C136" s="75">
        <f t="shared" si="70"/>
        <v>1.0079762266702363</v>
      </c>
      <c r="D136" s="75">
        <f t="shared" si="71"/>
        <v>1.0141971455637133</v>
      </c>
      <c r="E136" s="75">
        <f t="shared" si="71"/>
        <v>0.96096758163268781</v>
      </c>
      <c r="F136" s="75">
        <f t="shared" si="71"/>
        <v>0.90913712620874809</v>
      </c>
      <c r="G136" s="75">
        <f t="shared" si="71"/>
        <v>0.82870818699804938</v>
      </c>
      <c r="H136" s="75">
        <f t="shared" si="71"/>
        <v>0.76388391745443396</v>
      </c>
      <c r="I136" s="75">
        <f t="shared" si="71"/>
        <v>0.7119288257096027</v>
      </c>
      <c r="J136" s="75">
        <f t="shared" si="71"/>
        <v>0.65265964225257433</v>
      </c>
      <c r="K136" s="134">
        <f t="shared" si="71"/>
        <v>0.63425213293747973</v>
      </c>
      <c r="L136" s="82" t="str">
        <v>OEC</v>
      </c>
      <c r="M136" s="76">
        <f t="shared" si="69"/>
        <v>0</v>
      </c>
    </row>
    <row r="137" spans="1:13" x14ac:dyDescent="0.2">
      <c r="A137" s="88" t="str">
        <f t="shared" si="66"/>
        <v>BRZ</v>
      </c>
      <c r="B137" s="74">
        <f t="shared" si="67"/>
        <v>1</v>
      </c>
      <c r="C137" s="75">
        <f t="shared" si="70"/>
        <v>0.963160827614301</v>
      </c>
      <c r="D137" s="75">
        <f t="shared" si="71"/>
        <v>0.92793042537053061</v>
      </c>
      <c r="E137" s="75">
        <f t="shared" si="71"/>
        <v>0.89463908653125224</v>
      </c>
      <c r="F137" s="75">
        <f t="shared" si="71"/>
        <v>0.86968841996703572</v>
      </c>
      <c r="G137" s="75">
        <f t="shared" si="71"/>
        <v>0.84841586576409045</v>
      </c>
      <c r="H137" s="75">
        <f t="shared" si="71"/>
        <v>0.80351098979617175</v>
      </c>
      <c r="I137" s="75">
        <f t="shared" si="71"/>
        <v>0.78894744661905869</v>
      </c>
      <c r="J137" s="75">
        <f t="shared" si="71"/>
        <v>0.76936248824276476</v>
      </c>
      <c r="K137" s="134">
        <f t="shared" si="71"/>
        <v>0.7669999656155243</v>
      </c>
      <c r="L137" s="82" t="str">
        <v>BRZ</v>
      </c>
      <c r="M137" s="76">
        <f t="shared" si="69"/>
        <v>0</v>
      </c>
    </row>
    <row r="138" spans="1:13" x14ac:dyDescent="0.2">
      <c r="A138" s="88" t="str">
        <f t="shared" si="66"/>
        <v>CHI</v>
      </c>
      <c r="B138" s="74">
        <f t="shared" si="67"/>
        <v>1</v>
      </c>
      <c r="C138" s="75">
        <f t="shared" si="70"/>
        <v>1.1832963061939792</v>
      </c>
      <c r="D138" s="75">
        <f t="shared" si="71"/>
        <v>1.2376360784054539</v>
      </c>
      <c r="E138" s="75">
        <f t="shared" si="71"/>
        <v>1.2106976229423871</v>
      </c>
      <c r="F138" s="75">
        <f t="shared" si="71"/>
        <v>1.1401461425184045</v>
      </c>
      <c r="G138" s="75">
        <f t="shared" si="71"/>
        <v>1.0704013281069247</v>
      </c>
      <c r="H138" s="75">
        <f t="shared" si="71"/>
        <v>0.96718068021355641</v>
      </c>
      <c r="I138" s="75">
        <f t="shared" si="71"/>
        <v>0.89375884550201645</v>
      </c>
      <c r="J138" s="75">
        <f t="shared" si="71"/>
        <v>0.83159711644017509</v>
      </c>
      <c r="K138" s="134">
        <f t="shared" si="71"/>
        <v>0.80308786039260283</v>
      </c>
      <c r="L138" s="82" t="str">
        <v>CHI</v>
      </c>
      <c r="M138" s="76">
        <f t="shared" si="69"/>
        <v>0</v>
      </c>
    </row>
    <row r="139" spans="1:13" x14ac:dyDescent="0.2">
      <c r="A139" s="88" t="str">
        <f t="shared" si="66"/>
        <v>RSA</v>
      </c>
      <c r="B139" s="74">
        <f t="shared" si="67"/>
        <v>1</v>
      </c>
      <c r="C139" s="75">
        <f t="shared" si="70"/>
        <v>0.98466150393766561</v>
      </c>
      <c r="D139" s="75">
        <f t="shared" si="71"/>
        <v>0.95634542296513303</v>
      </c>
      <c r="E139" s="75">
        <f t="shared" si="71"/>
        <v>0.92209723187479364</v>
      </c>
      <c r="F139" s="75">
        <f t="shared" si="71"/>
        <v>0.85365201955792702</v>
      </c>
      <c r="G139" s="75">
        <f t="shared" si="71"/>
        <v>0.75306201073922785</v>
      </c>
      <c r="H139" s="75">
        <f t="shared" si="71"/>
        <v>0.65824656912916046</v>
      </c>
      <c r="I139" s="75">
        <f t="shared" si="71"/>
        <v>0.59955090587225945</v>
      </c>
      <c r="J139" s="75">
        <f t="shared" si="71"/>
        <v>0.58010793444084408</v>
      </c>
      <c r="K139" s="134">
        <f t="shared" si="71"/>
        <v>0.56404048501061688</v>
      </c>
      <c r="L139" s="82" t="str">
        <v>RSA</v>
      </c>
      <c r="M139" s="76">
        <f t="shared" si="69"/>
        <v>0</v>
      </c>
    </row>
    <row r="140" spans="1:13" x14ac:dyDescent="0.2">
      <c r="A140" s="88" t="str">
        <f t="shared" si="66"/>
        <v>ARB</v>
      </c>
      <c r="B140" s="74">
        <f t="shared" si="67"/>
        <v>1</v>
      </c>
      <c r="C140" s="75">
        <f t="shared" si="70"/>
        <v>1.1123292666835944</v>
      </c>
      <c r="D140" s="75">
        <f t="shared" si="71"/>
        <v>1.1642638980569144</v>
      </c>
      <c r="E140" s="75">
        <f t="shared" si="71"/>
        <v>1.1331767080946333</v>
      </c>
      <c r="F140" s="75">
        <f t="shared" si="71"/>
        <v>1.1055689590200835</v>
      </c>
      <c r="G140" s="75">
        <f t="shared" si="71"/>
        <v>1.0700180816375402</v>
      </c>
      <c r="H140" s="75">
        <f t="shared" si="71"/>
        <v>0.98999774083770398</v>
      </c>
      <c r="I140" s="75">
        <f t="shared" si="71"/>
        <v>0.95209493629443631</v>
      </c>
      <c r="J140" s="75">
        <f t="shared" si="71"/>
        <v>0.89941955917681249</v>
      </c>
      <c r="K140" s="134">
        <f t="shared" si="71"/>
        <v>0.87442842198451387</v>
      </c>
      <c r="L140" s="82" t="str">
        <v>ARB</v>
      </c>
      <c r="M140" s="76">
        <f t="shared" si="69"/>
        <v>0</v>
      </c>
    </row>
    <row r="141" spans="1:13" x14ac:dyDescent="0.2">
      <c r="A141" s="88" t="str">
        <f t="shared" si="66"/>
        <v>OPE</v>
      </c>
      <c r="B141" s="74">
        <f t="shared" si="67"/>
        <v>1</v>
      </c>
      <c r="C141" s="75">
        <f t="shared" si="70"/>
        <v>1.0803515145486651</v>
      </c>
      <c r="D141" s="75">
        <f t="shared" si="71"/>
        <v>1.1328559201053576</v>
      </c>
      <c r="E141" s="75">
        <f t="shared" si="71"/>
        <v>1.114782290814891</v>
      </c>
      <c r="F141" s="75">
        <f t="shared" si="71"/>
        <v>1.0962850199980454</v>
      </c>
      <c r="G141" s="75">
        <f t="shared" si="71"/>
        <v>1.059445972758523</v>
      </c>
      <c r="H141" s="75">
        <f t="shared" si="71"/>
        <v>0.98614348706698696</v>
      </c>
      <c r="I141" s="75">
        <f t="shared" si="71"/>
        <v>0.94824865861565</v>
      </c>
      <c r="J141" s="75">
        <f t="shared" si="71"/>
        <v>0.89943660955533822</v>
      </c>
      <c r="K141" s="134">
        <f t="shared" si="71"/>
        <v>0.87018126605747959</v>
      </c>
      <c r="L141" s="82" t="str">
        <v>OPE</v>
      </c>
      <c r="M141" s="76">
        <f t="shared" si="69"/>
        <v>0</v>
      </c>
    </row>
    <row r="142" spans="1:13" x14ac:dyDescent="0.2">
      <c r="A142" s="88" t="str">
        <f t="shared" si="66"/>
        <v>ROW</v>
      </c>
      <c r="B142" s="74">
        <f t="shared" si="67"/>
        <v>1</v>
      </c>
      <c r="C142" s="75">
        <f t="shared" si="70"/>
        <v>1.0194452609742604</v>
      </c>
      <c r="D142" s="75">
        <f t="shared" si="71"/>
        <v>1.0531727861139395</v>
      </c>
      <c r="E142" s="75">
        <f t="shared" si="71"/>
        <v>1.0332544945222772</v>
      </c>
      <c r="F142" s="75">
        <f t="shared" si="71"/>
        <v>1.0040757403896052</v>
      </c>
      <c r="G142" s="75">
        <f t="shared" si="71"/>
        <v>0.96499843096618765</v>
      </c>
      <c r="H142" s="75">
        <f t="shared" si="71"/>
        <v>0.93028099028368205</v>
      </c>
      <c r="I142" s="75">
        <f t="shared" si="71"/>
        <v>0.87377911580599255</v>
      </c>
      <c r="J142" s="75">
        <f t="shared" si="71"/>
        <v>0.84031905252394468</v>
      </c>
      <c r="K142" s="134">
        <f t="shared" si="71"/>
        <v>0.81051136189942818</v>
      </c>
      <c r="L142" s="82" t="str">
        <v>ROW</v>
      </c>
      <c r="M142" s="76">
        <f t="shared" si="69"/>
        <v>0</v>
      </c>
    </row>
    <row r="143" spans="1:13" x14ac:dyDescent="0.2">
      <c r="A143" s="91" t="str">
        <f t="shared" si="66"/>
        <v>BRD</v>
      </c>
      <c r="B143" s="80">
        <f t="shared" ref="B143:K144" si="72">B119/$B119</f>
        <v>1</v>
      </c>
      <c r="C143" s="81">
        <f t="shared" si="70"/>
        <v>0.89718760618590165</v>
      </c>
      <c r="D143" s="81">
        <f t="shared" si="70"/>
        <v>0.88357100227450169</v>
      </c>
      <c r="E143" s="81">
        <f t="shared" si="70"/>
        <v>0.85082078242589176</v>
      </c>
      <c r="F143" s="81">
        <f t="shared" si="70"/>
        <v>0.76712988733520315</v>
      </c>
      <c r="G143" s="81">
        <f t="shared" si="70"/>
        <v>0.68049371563884442</v>
      </c>
      <c r="H143" s="81">
        <f t="shared" si="70"/>
        <v>0.62336269078937423</v>
      </c>
      <c r="I143" s="81">
        <f t="shared" si="70"/>
        <v>0.58827843496929966</v>
      </c>
      <c r="J143" s="81">
        <f t="shared" si="70"/>
        <v>0.55853429504583807</v>
      </c>
      <c r="K143" s="135">
        <f t="shared" si="70"/>
        <v>0.53726287987089472</v>
      </c>
      <c r="L143" s="80" t="str">
        <v>BRD</v>
      </c>
      <c r="M143" s="80">
        <f t="shared" si="69"/>
        <v>0</v>
      </c>
    </row>
    <row r="144" spans="1:13" x14ac:dyDescent="0.2">
      <c r="A144" s="91" t="str">
        <f t="shared" si="66"/>
        <v>EU28</v>
      </c>
      <c r="B144" s="80">
        <f t="shared" si="72"/>
        <v>1</v>
      </c>
      <c r="C144" s="81">
        <f t="shared" si="72"/>
        <v>0.91701313425842679</v>
      </c>
      <c r="D144" s="81">
        <f t="shared" si="72"/>
        <v>0.89542286459427978</v>
      </c>
      <c r="E144" s="81">
        <f t="shared" si="72"/>
        <v>0.84916464266708513</v>
      </c>
      <c r="F144" s="81">
        <f t="shared" si="72"/>
        <v>0.7692973438141375</v>
      </c>
      <c r="G144" s="81">
        <f t="shared" si="72"/>
        <v>0.70101388192625069</v>
      </c>
      <c r="H144" s="81">
        <f t="shared" si="72"/>
        <v>0.64554004986629088</v>
      </c>
      <c r="I144" s="81">
        <f t="shared" si="72"/>
        <v>0.61128722297183591</v>
      </c>
      <c r="J144" s="81">
        <f t="shared" si="72"/>
        <v>0.5816882051134481</v>
      </c>
      <c r="K144" s="135">
        <f t="shared" si="72"/>
        <v>0.56314350999119711</v>
      </c>
      <c r="L144" s="80" t="str">
        <v>EU28</v>
      </c>
      <c r="M144" s="80">
        <f t="shared" si="69"/>
        <v>0</v>
      </c>
    </row>
    <row r="145" spans="1:13" x14ac:dyDescent="0.2">
      <c r="A145" s="91" t="str">
        <f t="shared" si="66"/>
        <v>WORLD</v>
      </c>
      <c r="B145" s="92">
        <f>B121/$B121</f>
        <v>1</v>
      </c>
      <c r="C145" s="93">
        <f t="shared" si="70"/>
        <v>1.0427419295839588</v>
      </c>
      <c r="D145" s="93">
        <f t="shared" ref="D145:K145" si="73">D121/$B121</f>
        <v>1.058872237622547</v>
      </c>
      <c r="E145" s="93">
        <f t="shared" si="73"/>
        <v>1.0226826029721832</v>
      </c>
      <c r="F145" s="93">
        <f t="shared" si="73"/>
        <v>0.97366563118299476</v>
      </c>
      <c r="G145" s="93">
        <f t="shared" si="73"/>
        <v>0.91912563634583011</v>
      </c>
      <c r="H145" s="93">
        <f t="shared" si="73"/>
        <v>0.84231591628160263</v>
      </c>
      <c r="I145" s="93">
        <f t="shared" si="73"/>
        <v>0.80094456706510009</v>
      </c>
      <c r="J145" s="93">
        <f t="shared" si="73"/>
        <v>0.75713013503984017</v>
      </c>
      <c r="K145" s="136">
        <f t="shared" si="73"/>
        <v>0.73097107608364642</v>
      </c>
      <c r="L145" s="80" t="str">
        <v>world</v>
      </c>
      <c r="M145" s="80">
        <f t="shared" si="69"/>
        <v>0</v>
      </c>
    </row>
    <row r="146" spans="1:13" x14ac:dyDescent="0.2">
      <c r="C146" s="75"/>
      <c r="D146" s="75"/>
      <c r="E146" s="75"/>
      <c r="F146" s="75"/>
      <c r="G146" s="75"/>
      <c r="H146" s="75"/>
      <c r="I146" s="75"/>
      <c r="J146" s="75"/>
      <c r="K146" s="75"/>
    </row>
  </sheetData>
  <conditionalFormatting sqref="M27:M47">
    <cfRule type="cellIs" dxfId="17" priority="11" operator="equal">
      <formula>0</formula>
    </cfRule>
  </conditionalFormatting>
  <conditionalFormatting sqref="M52:M72">
    <cfRule type="cellIs" dxfId="16" priority="6" operator="equal">
      <formula>0</formula>
    </cfRule>
  </conditionalFormatting>
  <conditionalFormatting sqref="M77:M97">
    <cfRule type="cellIs" dxfId="15" priority="5" operator="equal">
      <formula>0</formula>
    </cfRule>
  </conditionalFormatting>
  <conditionalFormatting sqref="M101:M121">
    <cfRule type="cellIs" dxfId="14" priority="4" operator="equal">
      <formula>0</formula>
    </cfRule>
  </conditionalFormatting>
  <conditionalFormatting sqref="M125:M145">
    <cfRule type="cellIs" dxfId="13" priority="3" operator="equal">
      <formula>0</formula>
    </cfRule>
  </conditionalFormatting>
  <conditionalFormatting sqref="V50:AE71">
    <cfRule type="cellIs" dxfId="12" priority="2" operator="equal">
      <formula>0</formula>
    </cfRule>
    <cfRule type="colorScale" priority="1">
      <colorScale>
        <cfvo type="min"/>
        <cfvo type="percentile" val="50"/>
        <cfvo type="max"/>
        <color rgb="FF63BE7B"/>
        <color rgb="FFFFEB84"/>
        <color rgb="FFF8696B"/>
      </colorScale>
    </cfRule>
  </conditionalFormatting>
  <pageMargins left="0.7" right="0.7" top="0.78740157499999996" bottom="0.78740157499999996"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6"/>
  <sheetViews>
    <sheetView topLeftCell="A91" zoomScale="85" zoomScaleNormal="85" workbookViewId="0">
      <selection activeCell="N98" sqref="N98"/>
    </sheetView>
  </sheetViews>
  <sheetFormatPr baseColWidth="10" defaultRowHeight="12.75" x14ac:dyDescent="0.2"/>
  <cols>
    <col min="1" max="1" width="11" style="88"/>
    <col min="2" max="11" width="11" style="74"/>
    <col min="12" max="12" width="6.75" style="74" customWidth="1"/>
    <col min="13" max="13" width="4.75" style="74" customWidth="1"/>
    <col min="14" max="16384" width="11" style="74"/>
  </cols>
  <sheetData>
    <row r="1" spans="1:11" ht="15.75" x14ac:dyDescent="0.25">
      <c r="A1" s="79" t="s">
        <v>100</v>
      </c>
      <c r="B1" s="79"/>
      <c r="C1" s="79"/>
      <c r="D1" s="79"/>
      <c r="E1" s="78"/>
      <c r="F1" s="78"/>
    </row>
    <row r="2" spans="1:11" ht="15.75" x14ac:dyDescent="0.25">
      <c r="B2" s="77">
        <f>'2v6_yr'!B2</f>
        <v>2007</v>
      </c>
      <c r="C2" s="77">
        <f>'2v6_yr'!C2</f>
        <v>2010</v>
      </c>
      <c r="D2" s="77">
        <f>'2v6_yr'!D2</f>
        <v>2015</v>
      </c>
      <c r="E2" s="77">
        <f>'2v6_yr'!E2</f>
        <v>2020</v>
      </c>
      <c r="F2" s="77">
        <f>'2v6_yr'!F2</f>
        <v>2025</v>
      </c>
      <c r="G2" s="77">
        <f>'2v6_yr'!G2</f>
        <v>2030</v>
      </c>
      <c r="H2" s="77">
        <f>'2v6_yr'!H2</f>
        <v>2035</v>
      </c>
      <c r="I2" s="77">
        <f>'2v6_yr'!I2</f>
        <v>2040</v>
      </c>
      <c r="J2" s="77">
        <f>'2v6_yr'!J2</f>
        <v>2045</v>
      </c>
      <c r="K2" s="77">
        <f>'2v6_yr'!K2</f>
        <v>2050</v>
      </c>
    </row>
    <row r="3" spans="1:11" x14ac:dyDescent="0.2">
      <c r="A3" s="88" t="str">
        <f>'4v6_yr'!A3</f>
        <v>AUT</v>
      </c>
      <c r="B3" s="74">
        <f>'4v6_yr'!B3</f>
        <v>1</v>
      </c>
      <c r="C3" s="74">
        <f>'4v6_yr'!C3</f>
        <v>1</v>
      </c>
      <c r="D3" s="75">
        <f>'4v6_yr'!D3</f>
        <v>1.0025706940874035</v>
      </c>
      <c r="E3" s="75">
        <f>'4v6_yr'!E3</f>
        <v>0.9526315789473685</v>
      </c>
      <c r="F3" s="75">
        <f>'4v6_yr'!F3</f>
        <v>0.9045092838196287</v>
      </c>
      <c r="G3" s="75">
        <f>'4v6_yr'!G3</f>
        <v>0.87131367292225204</v>
      </c>
      <c r="H3" s="75">
        <f>'4v6_yr'!H3</f>
        <v>0.83739837398373984</v>
      </c>
      <c r="I3" s="75">
        <f>'4v6_yr'!I3</f>
        <v>0.7967479674796748</v>
      </c>
      <c r="J3" s="75">
        <f>'4v6_yr'!J3</f>
        <v>0.78</v>
      </c>
      <c r="K3" s="75">
        <f>'4v6_yr'!K3</f>
        <v>0.76</v>
      </c>
    </row>
    <row r="4" spans="1:11" x14ac:dyDescent="0.2">
      <c r="A4" s="88" t="str">
        <f>'4v6_yr'!A4</f>
        <v>BAW</v>
      </c>
      <c r="B4" s="74">
        <f>'4v6_yr'!B4</f>
        <v>1</v>
      </c>
      <c r="C4" s="74">
        <f>'4v6_yr'!C4</f>
        <v>1</v>
      </c>
      <c r="D4" s="75">
        <f>'4v6_yr'!D4</f>
        <v>1.0025706940874035</v>
      </c>
      <c r="E4" s="75">
        <f>'4v6_yr'!E4</f>
        <v>0.9526315789473685</v>
      </c>
      <c r="F4" s="75">
        <f>'4v6_yr'!F4</f>
        <v>0.9045092838196287</v>
      </c>
      <c r="G4" s="75">
        <f>'4v6_yr'!G4</f>
        <v>0.87131367292225204</v>
      </c>
      <c r="H4" s="75">
        <f>'4v6_yr'!H4</f>
        <v>0.83739837398373984</v>
      </c>
      <c r="I4" s="75">
        <f>'4v6_yr'!I4</f>
        <v>0.7967479674796748</v>
      </c>
      <c r="J4" s="75">
        <f>'4v6_yr'!J4</f>
        <v>0.78</v>
      </c>
      <c r="K4" s="75">
        <f>'4v6_yr'!K4</f>
        <v>0.76</v>
      </c>
    </row>
    <row r="5" spans="1:11" x14ac:dyDescent="0.2">
      <c r="A5" s="88" t="str">
        <f>'4v6_yr'!A5</f>
        <v>DEU</v>
      </c>
      <c r="B5" s="74">
        <f>'4v6_yr'!B5</f>
        <v>1</v>
      </c>
      <c r="C5" s="74">
        <f>'4v6_yr'!C5</f>
        <v>1</v>
      </c>
      <c r="D5" s="75">
        <f>'4v6_yr'!D5</f>
        <v>1.0025706940874035</v>
      </c>
      <c r="E5" s="75">
        <f>'4v6_yr'!E5</f>
        <v>0.9526315789473685</v>
      </c>
      <c r="F5" s="75">
        <f>'4v6_yr'!F5</f>
        <v>0.9045092838196287</v>
      </c>
      <c r="G5" s="75">
        <f>'4v6_yr'!G5</f>
        <v>0.87131367292225204</v>
      </c>
      <c r="H5" s="75">
        <f>'4v6_yr'!H5</f>
        <v>0.83739837398373984</v>
      </c>
      <c r="I5" s="75">
        <f>'4v6_yr'!I5</f>
        <v>0.7967479674796748</v>
      </c>
      <c r="J5" s="75">
        <f>'4v6_yr'!J5</f>
        <v>0.78</v>
      </c>
      <c r="K5" s="75">
        <f>'4v6_yr'!K5</f>
        <v>0.76</v>
      </c>
    </row>
    <row r="6" spans="1:11" x14ac:dyDescent="0.2">
      <c r="A6" s="88" t="str">
        <f>'4v6_yr'!A6</f>
        <v>EUE</v>
      </c>
      <c r="B6" s="74">
        <f>'4v6_yr'!B6</f>
        <v>1</v>
      </c>
      <c r="C6" s="74">
        <f>'4v6_yr'!C6</f>
        <v>1</v>
      </c>
      <c r="D6" s="75">
        <f>'4v6_yr'!D6</f>
        <v>1.0025706940874035</v>
      </c>
      <c r="E6" s="75">
        <f>'4v6_yr'!E6</f>
        <v>0.9526315789473685</v>
      </c>
      <c r="F6" s="75">
        <f>'4v6_yr'!F6</f>
        <v>0.9045092838196287</v>
      </c>
      <c r="G6" s="75">
        <f>'4v6_yr'!G6</f>
        <v>0.87131367292225204</v>
      </c>
      <c r="H6" s="75">
        <f>'4v6_yr'!H6</f>
        <v>0.83739837398373984</v>
      </c>
      <c r="I6" s="75">
        <f>'4v6_yr'!I6</f>
        <v>0.7967479674796748</v>
      </c>
      <c r="J6" s="75">
        <f>'4v6_yr'!J6</f>
        <v>0.78</v>
      </c>
      <c r="K6" s="75">
        <f>'4v6_yr'!K6</f>
        <v>0.76</v>
      </c>
    </row>
    <row r="7" spans="1:11" x14ac:dyDescent="0.2">
      <c r="A7" s="88" t="str">
        <f>'4v6_yr'!A7</f>
        <v>EUN</v>
      </c>
      <c r="B7" s="74">
        <f>'4v6_yr'!B7</f>
        <v>1</v>
      </c>
      <c r="C7" s="74">
        <f>'4v6_yr'!C7</f>
        <v>1</v>
      </c>
      <c r="D7" s="75">
        <f>'4v6_yr'!D7</f>
        <v>1.0025706940874035</v>
      </c>
      <c r="E7" s="75">
        <f>'4v6_yr'!E7</f>
        <v>0.9526315789473685</v>
      </c>
      <c r="F7" s="75">
        <f>'4v6_yr'!F7</f>
        <v>0.9045092838196287</v>
      </c>
      <c r="G7" s="75">
        <f>'4v6_yr'!G7</f>
        <v>0.87131367292225204</v>
      </c>
      <c r="H7" s="75">
        <f>'4v6_yr'!H7</f>
        <v>0.83739837398373984</v>
      </c>
      <c r="I7" s="75">
        <f>'4v6_yr'!I7</f>
        <v>0.7967479674796748</v>
      </c>
      <c r="J7" s="75">
        <f>'4v6_yr'!J7</f>
        <v>0.78</v>
      </c>
      <c r="K7" s="75">
        <f>'4v6_yr'!K7</f>
        <v>0.76</v>
      </c>
    </row>
    <row r="8" spans="1:11" x14ac:dyDescent="0.2">
      <c r="A8" s="88" t="str">
        <f>'4v6_yr'!A8</f>
        <v>EUS</v>
      </c>
      <c r="B8" s="74">
        <f>'4v6_yr'!B8</f>
        <v>1</v>
      </c>
      <c r="C8" s="74">
        <f>'4v6_yr'!C8</f>
        <v>1</v>
      </c>
      <c r="D8" s="75">
        <f>'4v6_yr'!D8</f>
        <v>1.0025706940874035</v>
      </c>
      <c r="E8" s="75">
        <f>'4v6_yr'!E8</f>
        <v>0.9526315789473685</v>
      </c>
      <c r="F8" s="75">
        <f>'4v6_yr'!F8</f>
        <v>0.9045092838196287</v>
      </c>
      <c r="G8" s="75">
        <f>'4v6_yr'!G8</f>
        <v>0.87131367292225204</v>
      </c>
      <c r="H8" s="75">
        <f>'4v6_yr'!H8</f>
        <v>0.83739837398373984</v>
      </c>
      <c r="I8" s="75">
        <f>'4v6_yr'!I8</f>
        <v>0.7967479674796748</v>
      </c>
      <c r="J8" s="75">
        <f>'4v6_yr'!J8</f>
        <v>0.78</v>
      </c>
      <c r="K8" s="75">
        <f>'4v6_yr'!K8</f>
        <v>0.76</v>
      </c>
    </row>
    <row r="9" spans="1:11" x14ac:dyDescent="0.2">
      <c r="A9" s="88" t="str">
        <f>'4v6_yr'!A9</f>
        <v>FRA</v>
      </c>
      <c r="B9" s="74">
        <f>'4v6_yr'!B9</f>
        <v>1</v>
      </c>
      <c r="C9" s="74">
        <f>'4v6_yr'!C9</f>
        <v>1</v>
      </c>
      <c r="D9" s="75">
        <f>'4v6_yr'!D9</f>
        <v>1.0025706940874035</v>
      </c>
      <c r="E9" s="75">
        <f>'4v6_yr'!E9</f>
        <v>0.9526315789473685</v>
      </c>
      <c r="F9" s="75">
        <f>'4v6_yr'!F9</f>
        <v>0.9045092838196287</v>
      </c>
      <c r="G9" s="75">
        <f>'4v6_yr'!G9</f>
        <v>0.87131367292225204</v>
      </c>
      <c r="H9" s="75">
        <f>'4v6_yr'!H9</f>
        <v>0.83739837398373984</v>
      </c>
      <c r="I9" s="75">
        <f>'4v6_yr'!I9</f>
        <v>0.7967479674796748</v>
      </c>
      <c r="J9" s="75">
        <f>'4v6_yr'!J9</f>
        <v>0.78</v>
      </c>
      <c r="K9" s="75">
        <f>'4v6_yr'!K9</f>
        <v>0.76</v>
      </c>
    </row>
    <row r="10" spans="1:11" x14ac:dyDescent="0.2">
      <c r="A10" s="88" t="str">
        <f>'4v6_yr'!A10</f>
        <v>IND</v>
      </c>
      <c r="B10" s="74">
        <f>'4v6_yr'!B10</f>
        <v>1</v>
      </c>
      <c r="C10" s="74">
        <f>'4v6_yr'!C10</f>
        <v>1</v>
      </c>
      <c r="D10" s="75">
        <f>'4v6_yr'!D10</f>
        <v>0.99574468085106371</v>
      </c>
      <c r="E10" s="75">
        <f>'4v6_yr'!E10</f>
        <v>0.93031358885017412</v>
      </c>
      <c r="F10" s="75">
        <f>'4v6_yr'!F10</f>
        <v>0.8833333333333333</v>
      </c>
      <c r="G10" s="75">
        <f>'4v6_yr'!G10</f>
        <v>0.85348837209302331</v>
      </c>
      <c r="H10" s="75">
        <f>'4v6_yr'!H10</f>
        <v>0.82995951417004032</v>
      </c>
      <c r="I10" s="75">
        <f>'4v6_yr'!I10</f>
        <v>0.81081081081081086</v>
      </c>
      <c r="J10" s="75">
        <f>'4v6_yr'!J10</f>
        <v>0.79967426710097722</v>
      </c>
      <c r="K10" s="75">
        <f>'4v6_yr'!K10</f>
        <v>0.78293413173652704</v>
      </c>
    </row>
    <row r="11" spans="1:11" x14ac:dyDescent="0.2">
      <c r="A11" s="88" t="str">
        <f>'4v6_yr'!A11</f>
        <v>USA</v>
      </c>
      <c r="B11" s="74">
        <f>'4v6_yr'!B11</f>
        <v>1</v>
      </c>
      <c r="C11" s="74">
        <f>'4v6_yr'!C11</f>
        <v>1</v>
      </c>
      <c r="D11" s="75">
        <f>'4v6_yr'!D11</f>
        <v>0.98754448398576511</v>
      </c>
      <c r="E11" s="75">
        <f>'4v6_yr'!E11</f>
        <v>0.94017094017094027</v>
      </c>
      <c r="F11" s="75">
        <f>'4v6_yr'!F11</f>
        <v>0.90877796901893293</v>
      </c>
      <c r="G11" s="75">
        <f>'4v6_yr'!G11</f>
        <v>0.84615384615384615</v>
      </c>
      <c r="H11" s="75">
        <f>'4v6_yr'!H11</f>
        <v>0.78583765112262516</v>
      </c>
      <c r="I11" s="75">
        <f>'4v6_yr'!I11</f>
        <v>0.74957410562180582</v>
      </c>
      <c r="J11" s="75">
        <f>'4v6_yr'!J11</f>
        <v>0.73154362416107388</v>
      </c>
      <c r="K11" s="75">
        <f>'4v6_yr'!K11</f>
        <v>0.71004942339373955</v>
      </c>
    </row>
    <row r="12" spans="1:11" x14ac:dyDescent="0.2">
      <c r="A12" s="88" t="str">
        <f>'4v6_yr'!A12</f>
        <v>RUS</v>
      </c>
      <c r="B12" s="74">
        <f>'4v6_yr'!B12</f>
        <v>1</v>
      </c>
      <c r="C12" s="74">
        <f>'4v6_yr'!C12</f>
        <v>1</v>
      </c>
      <c r="D12" s="75">
        <f>'4v6_yr'!D12</f>
        <v>0.97297297297297292</v>
      </c>
      <c r="E12" s="75">
        <f>'4v6_yr'!E12</f>
        <v>0.9263157894736842</v>
      </c>
      <c r="F12" s="75">
        <f>'4v6_yr'!F12</f>
        <v>0.92307692307692313</v>
      </c>
      <c r="G12" s="75">
        <f>'4v6_yr'!G12</f>
        <v>0.90206185567010311</v>
      </c>
      <c r="H12" s="75">
        <f>'4v6_yr'!H12</f>
        <v>0.8883248730964467</v>
      </c>
      <c r="I12" s="75">
        <f>'4v6_yr'!I12</f>
        <v>0.87179487179487181</v>
      </c>
      <c r="J12" s="75">
        <f>'4v6_yr'!J12</f>
        <v>0.85279187817258884</v>
      </c>
      <c r="K12" s="75">
        <f>'4v6_yr'!K12</f>
        <v>0.8205128205128206</v>
      </c>
    </row>
    <row r="13" spans="1:11" x14ac:dyDescent="0.2">
      <c r="A13" s="88" t="str">
        <f>'4v6_yr'!A13</f>
        <v>SWZ</v>
      </c>
      <c r="B13" s="74">
        <f>'4v6_yr'!B13</f>
        <v>1</v>
      </c>
      <c r="C13" s="74">
        <f>'4v6_yr'!C13</f>
        <v>1</v>
      </c>
      <c r="D13" s="75">
        <f>'4v6_yr'!D13</f>
        <v>1.0025706940874035</v>
      </c>
      <c r="E13" s="75">
        <f>'4v6_yr'!E13</f>
        <v>0.9526315789473685</v>
      </c>
      <c r="F13" s="75">
        <f>'4v6_yr'!F13</f>
        <v>0.9045092838196287</v>
      </c>
      <c r="G13" s="75">
        <f>'4v6_yr'!G13</f>
        <v>0.87131367292225204</v>
      </c>
      <c r="H13" s="75">
        <f>'4v6_yr'!H13</f>
        <v>0.83739837398373984</v>
      </c>
      <c r="I13" s="75">
        <f>'4v6_yr'!I13</f>
        <v>0.7967479674796748</v>
      </c>
      <c r="J13" s="75">
        <f>'4v6_yr'!J13</f>
        <v>0.78</v>
      </c>
      <c r="K13" s="75">
        <f>'4v6_yr'!K13</f>
        <v>0.76</v>
      </c>
    </row>
    <row r="14" spans="1:11" x14ac:dyDescent="0.2">
      <c r="A14" s="88" t="str">
        <f>'4v6_yr'!A14</f>
        <v>OEC</v>
      </c>
      <c r="B14" s="74">
        <f>'4v6_yr'!B14</f>
        <v>1</v>
      </c>
      <c r="C14" s="74">
        <f>'4v6_yr'!C14</f>
        <v>1</v>
      </c>
      <c r="D14" s="75">
        <f>'4v6_yr'!D14</f>
        <v>0.98754448398576511</v>
      </c>
      <c r="E14" s="75">
        <f>'4v6_yr'!E14</f>
        <v>0.94017094017094027</v>
      </c>
      <c r="F14" s="75">
        <f>'4v6_yr'!F14</f>
        <v>0.90877796901893293</v>
      </c>
      <c r="G14" s="75">
        <f>'4v6_yr'!G14</f>
        <v>0.84615384615384615</v>
      </c>
      <c r="H14" s="75">
        <f>'4v6_yr'!H14</f>
        <v>0.78583765112262516</v>
      </c>
      <c r="I14" s="75">
        <f>'4v6_yr'!I14</f>
        <v>0.74957410562180582</v>
      </c>
      <c r="J14" s="75">
        <f>'4v6_yr'!J14</f>
        <v>0.73154362416107388</v>
      </c>
      <c r="K14" s="75">
        <f>'4v6_yr'!K14</f>
        <v>0.71004942339373955</v>
      </c>
    </row>
    <row r="15" spans="1:11" x14ac:dyDescent="0.2">
      <c r="A15" s="88" t="str">
        <f>'4v6_yr'!A15</f>
        <v>BRZ</v>
      </c>
      <c r="B15" s="74">
        <f>'4v6_yr'!B15</f>
        <v>1</v>
      </c>
      <c r="C15" s="74">
        <f>'4v6_yr'!C15</f>
        <v>1</v>
      </c>
      <c r="D15" s="75">
        <f>'4v6_yr'!D15</f>
        <v>1</v>
      </c>
      <c r="E15" s="75">
        <f>'4v6_yr'!E15</f>
        <v>1</v>
      </c>
      <c r="F15" s="75">
        <f>'4v6_yr'!F15</f>
        <v>0.95522388059701491</v>
      </c>
      <c r="G15" s="75">
        <f>'4v6_yr'!G15</f>
        <v>0.94202898550724645</v>
      </c>
      <c r="H15" s="75">
        <f>'4v6_yr'!H15</f>
        <v>0.88157894736842113</v>
      </c>
      <c r="I15" s="75">
        <f>'4v6_yr'!I15</f>
        <v>0.86249999999999993</v>
      </c>
      <c r="J15" s="75">
        <f>'4v6_yr'!J15</f>
        <v>0.82352941176470584</v>
      </c>
      <c r="K15" s="75">
        <f>'4v6_yr'!K15</f>
        <v>0.79999999999999993</v>
      </c>
    </row>
    <row r="16" spans="1:11" x14ac:dyDescent="0.2">
      <c r="A16" s="88" t="str">
        <f>'4v6_yr'!A16</f>
        <v>CHI</v>
      </c>
      <c r="B16" s="74">
        <f>'4v6_yr'!B16</f>
        <v>1</v>
      </c>
      <c r="C16" s="74">
        <f>'4v6_yr'!C16</f>
        <v>1</v>
      </c>
      <c r="D16" s="75">
        <f>'4v6_yr'!D16</f>
        <v>1</v>
      </c>
      <c r="E16" s="75">
        <f>'4v6_yr'!E16</f>
        <v>0.91666666666666663</v>
      </c>
      <c r="F16" s="75">
        <f>'4v6_yr'!F16</f>
        <v>0.92307692307692313</v>
      </c>
      <c r="G16" s="75">
        <f>'4v6_yr'!G16</f>
        <v>0.8571428571428571</v>
      </c>
      <c r="H16" s="75">
        <f>'4v6_yr'!H16</f>
        <v>0.8</v>
      </c>
      <c r="I16" s="75">
        <f>'4v6_yr'!I16</f>
        <v>0.8</v>
      </c>
      <c r="J16" s="75">
        <f>'4v6_yr'!J16</f>
        <v>0.6875</v>
      </c>
      <c r="K16" s="75">
        <f>'4v6_yr'!K16</f>
        <v>0.625</v>
      </c>
    </row>
    <row r="17" spans="1:13" x14ac:dyDescent="0.2">
      <c r="A17" s="88" t="str">
        <f>'4v6_yr'!A17</f>
        <v>RSA</v>
      </c>
      <c r="B17" s="74">
        <f>'4v6_yr'!B17</f>
        <v>1</v>
      </c>
      <c r="C17" s="74">
        <f>'4v6_yr'!C17</f>
        <v>1</v>
      </c>
      <c r="D17" s="75">
        <f>'4v6_yr'!D17</f>
        <v>1</v>
      </c>
      <c r="E17" s="75">
        <f>'4v6_yr'!E17</f>
        <v>0.96153846153846145</v>
      </c>
      <c r="F17" s="75">
        <f>'4v6_yr'!F17</f>
        <v>0.89285714285714279</v>
      </c>
      <c r="G17" s="75">
        <f>'4v6_yr'!G17</f>
        <v>0.83333333333333337</v>
      </c>
      <c r="H17" s="75">
        <f>'4v6_yr'!H17</f>
        <v>0.79365079365079361</v>
      </c>
      <c r="I17" s="75">
        <f>'4v6_yr'!I17</f>
        <v>0.75757575757575757</v>
      </c>
      <c r="J17" s="75">
        <f>'4v6_yr'!J17</f>
        <v>0.72857142857142865</v>
      </c>
      <c r="K17" s="75">
        <f>'4v6_yr'!K17</f>
        <v>0.70270270270270274</v>
      </c>
    </row>
    <row r="18" spans="1:13" x14ac:dyDescent="0.2">
      <c r="A18" s="88" t="str">
        <f>'4v6_yr'!A18</f>
        <v>ARB</v>
      </c>
      <c r="B18" s="74">
        <f>'4v6_yr'!B18</f>
        <v>1</v>
      </c>
      <c r="C18" s="74">
        <f>'4v6_yr'!C18</f>
        <v>1</v>
      </c>
      <c r="D18" s="75">
        <f>'4v6_yr'!D18</f>
        <v>1</v>
      </c>
      <c r="E18" s="75">
        <f>'4v6_yr'!E18</f>
        <v>0.95</v>
      </c>
      <c r="F18" s="75">
        <f>'4v6_yr'!F18</f>
        <v>0.90697674418604646</v>
      </c>
      <c r="G18" s="75">
        <f>'4v6_yr'!G18</f>
        <v>0.8666666666666667</v>
      </c>
      <c r="H18" s="75">
        <f>'4v6_yr'!H18</f>
        <v>0.83333333333333337</v>
      </c>
      <c r="I18" s="75">
        <f>'4v6_yr'!I18</f>
        <v>0.82</v>
      </c>
      <c r="J18" s="75">
        <f>'4v6_yr'!J18</f>
        <v>0.78846153846153844</v>
      </c>
      <c r="K18" s="75">
        <f>'4v6_yr'!K18</f>
        <v>0.74545454545454548</v>
      </c>
    </row>
    <row r="19" spans="1:13" x14ac:dyDescent="0.2">
      <c r="A19" s="88" t="str">
        <f>'4v6_yr'!A19</f>
        <v>OPE</v>
      </c>
      <c r="B19" s="74">
        <f>'4v6_yr'!B19</f>
        <v>1</v>
      </c>
      <c r="C19" s="74">
        <f>'4v6_yr'!C19</f>
        <v>1</v>
      </c>
      <c r="D19" s="75">
        <f>'4v6_yr'!D19</f>
        <v>1</v>
      </c>
      <c r="E19" s="75">
        <f>'4v6_yr'!E19</f>
        <v>0.95</v>
      </c>
      <c r="F19" s="75">
        <f>'4v6_yr'!F19</f>
        <v>0.90697674418604646</v>
      </c>
      <c r="G19" s="75">
        <f>'4v6_yr'!G19</f>
        <v>0.8666666666666667</v>
      </c>
      <c r="H19" s="75">
        <f>'4v6_yr'!H19</f>
        <v>0.83333333333333337</v>
      </c>
      <c r="I19" s="75">
        <f>'4v6_yr'!I19</f>
        <v>0.82</v>
      </c>
      <c r="J19" s="75">
        <f>'4v6_yr'!J19</f>
        <v>0.78846153846153844</v>
      </c>
      <c r="K19" s="75">
        <f>'4v6_yr'!K19</f>
        <v>0.74545454545454548</v>
      </c>
    </row>
    <row r="20" spans="1:13" x14ac:dyDescent="0.2">
      <c r="A20" s="88" t="str">
        <f>'4v6_yr'!A20</f>
        <v>ROW</v>
      </c>
      <c r="B20" s="74">
        <f>'4v6_yr'!B20</f>
        <v>1</v>
      </c>
      <c r="C20" s="74">
        <f>'4v6_yr'!C20</f>
        <v>1</v>
      </c>
      <c r="D20" s="75">
        <f>'4v6_yr'!D20</f>
        <v>0.98809523809523814</v>
      </c>
      <c r="E20" s="75">
        <f>'4v6_yr'!E20</f>
        <v>0.95979899497487431</v>
      </c>
      <c r="F20" s="75">
        <f>'4v6_yr'!F20</f>
        <v>0.9224137931034484</v>
      </c>
      <c r="G20" s="75">
        <f>'4v6_yr'!G20</f>
        <v>0.89179104477611937</v>
      </c>
      <c r="H20" s="75">
        <f>'4v6_yr'!H20</f>
        <v>0.86046511627906974</v>
      </c>
      <c r="I20" s="75">
        <f>'4v6_yr'!I20</f>
        <v>0.82634730538922152</v>
      </c>
      <c r="J20" s="75">
        <f>'4v6_yr'!J20</f>
        <v>0.80381471389645787</v>
      </c>
      <c r="K20" s="75">
        <f>'4v6_yr'!K20</f>
        <v>0.78109452736318419</v>
      </c>
    </row>
    <row r="21" spans="1:13" x14ac:dyDescent="0.2">
      <c r="A21" s="88" t="str">
        <f>'4v6_yr'!A21</f>
        <v>BRD</v>
      </c>
      <c r="B21" s="74">
        <f>'4v6_yr'!B21</f>
        <v>1</v>
      </c>
      <c r="C21" s="74">
        <f>'4v6_yr'!C21</f>
        <v>1</v>
      </c>
      <c r="D21" s="75">
        <f>'4v6_yr'!D21</f>
        <v>1.0025706940874035</v>
      </c>
      <c r="E21" s="75">
        <f>'4v6_yr'!E21</f>
        <v>0.9526315789473685</v>
      </c>
      <c r="F21" s="75">
        <f>'4v6_yr'!F21</f>
        <v>0.9045092838196287</v>
      </c>
      <c r="G21" s="75">
        <f>'4v6_yr'!G21</f>
        <v>0.87131367292225204</v>
      </c>
      <c r="H21" s="75">
        <f>'4v6_yr'!H21</f>
        <v>0.83739837398373984</v>
      </c>
      <c r="I21" s="75">
        <f>'4v6_yr'!I21</f>
        <v>0.7967479674796748</v>
      </c>
      <c r="J21" s="75">
        <f>'4v6_yr'!J21</f>
        <v>0.78</v>
      </c>
      <c r="K21" s="75">
        <f>'4v6_yr'!K21</f>
        <v>0.76</v>
      </c>
    </row>
    <row r="22" spans="1:13" x14ac:dyDescent="0.2">
      <c r="A22" s="88" t="str">
        <f>'4v6_yr'!A22</f>
        <v>EU28</v>
      </c>
      <c r="B22" s="74">
        <f>'4v6_yr'!B22</f>
        <v>1</v>
      </c>
      <c r="C22" s="74">
        <f>'4v6_yr'!C22</f>
        <v>1</v>
      </c>
      <c r="D22" s="75">
        <f>'4v6_yr'!D22</f>
        <v>1.0025706940874035</v>
      </c>
      <c r="E22" s="75">
        <f>'4v6_yr'!E22</f>
        <v>0.9526315789473685</v>
      </c>
      <c r="F22" s="75">
        <f>'4v6_yr'!F22</f>
        <v>0.9045092838196287</v>
      </c>
      <c r="G22" s="75">
        <f>'4v6_yr'!G22</f>
        <v>0.87131367292225204</v>
      </c>
      <c r="H22" s="75">
        <f>'4v6_yr'!H22</f>
        <v>0.83739837398373984</v>
      </c>
      <c r="I22" s="75">
        <f>'4v6_yr'!I22</f>
        <v>0.7967479674796748</v>
      </c>
      <c r="J22" s="75">
        <f>'4v6_yr'!J22</f>
        <v>0.78</v>
      </c>
      <c r="K22" s="75">
        <f>'4v6_yr'!K22</f>
        <v>0.76</v>
      </c>
    </row>
    <row r="23" spans="1:13" x14ac:dyDescent="0.2">
      <c r="A23" s="88" t="str">
        <f>'4v6_yr'!A23</f>
        <v>World</v>
      </c>
      <c r="B23" s="74">
        <f>'4v6_yr'!B23</f>
        <v>1</v>
      </c>
      <c r="C23" s="74">
        <f>'4v6_yr'!C23</f>
        <v>1</v>
      </c>
      <c r="D23" s="75">
        <f>'4v6_yr'!D23</f>
        <v>1</v>
      </c>
      <c r="E23" s="75">
        <f>'4v6_yr'!E23</f>
        <v>0.95</v>
      </c>
      <c r="F23" s="75">
        <f>'4v6_yr'!F23</f>
        <v>0.90697674418604646</v>
      </c>
      <c r="G23" s="75">
        <f>'4v6_yr'!G23</f>
        <v>0.8666666666666667</v>
      </c>
      <c r="H23" s="75">
        <f>'4v6_yr'!H23</f>
        <v>0.83333333333333337</v>
      </c>
      <c r="I23" s="75">
        <f>'4v6_yr'!I23</f>
        <v>0.82</v>
      </c>
      <c r="J23" s="75">
        <f>'4v6_yr'!J23</f>
        <v>0.78846153846153844</v>
      </c>
      <c r="K23" s="75">
        <f>'4v6_yr'!K23</f>
        <v>0.74545454545454548</v>
      </c>
    </row>
    <row r="25" spans="1:13" ht="15.75" x14ac:dyDescent="0.25">
      <c r="A25" s="79" t="s">
        <v>123</v>
      </c>
      <c r="B25" s="79"/>
      <c r="C25" s="79"/>
      <c r="D25" s="79"/>
      <c r="E25" s="78"/>
      <c r="F25" s="85" t="s">
        <v>92</v>
      </c>
    </row>
    <row r="26" spans="1:13" ht="15.75" x14ac:dyDescent="0.25">
      <c r="A26" s="89"/>
      <c r="B26" s="77" t="str">
        <f t="array" ref="B26:K47">TRANSPOSE([2]CO2_yr.p_DontChange!$A$6:$V$15)</f>
        <v>2007</v>
      </c>
      <c r="C26" s="77" t="str">
        <v>2010</v>
      </c>
      <c r="D26" s="77" t="str">
        <v>2015</v>
      </c>
      <c r="E26" s="77" t="str">
        <v>2020</v>
      </c>
      <c r="F26" s="77" t="str">
        <v>2025</v>
      </c>
      <c r="G26" s="77" t="str">
        <v>2030</v>
      </c>
      <c r="H26" s="77" t="str">
        <v>2035</v>
      </c>
      <c r="I26" s="77" t="str">
        <v>2040</v>
      </c>
      <c r="J26" s="77" t="str">
        <v>2045</v>
      </c>
      <c r="K26" s="77" t="str">
        <v>2050</v>
      </c>
      <c r="L26" s="84"/>
    </row>
    <row r="27" spans="1:13" x14ac:dyDescent="0.2">
      <c r="A27" s="90" t="str">
        <f t="shared" ref="A27:A44" si="0">A3</f>
        <v>AUT</v>
      </c>
      <c r="B27" s="83">
        <v>6.2956271082412668E-2</v>
      </c>
      <c r="C27" s="83">
        <v>5.6968908785350311E-2</v>
      </c>
      <c r="D27" s="83">
        <v>5.752071811766412E-2</v>
      </c>
      <c r="E27" s="83">
        <v>5.665700792334509E-2</v>
      </c>
      <c r="F27" s="83">
        <v>5.543769990686255E-2</v>
      </c>
      <c r="G27" s="83">
        <v>5.3700806232871226E-2</v>
      </c>
      <c r="H27" s="83">
        <v>5.1138730259888951E-2</v>
      </c>
      <c r="I27" s="83">
        <v>4.8056016606999458E-2</v>
      </c>
      <c r="J27" s="83">
        <v>4.3867815411458962E-2</v>
      </c>
      <c r="K27" s="83">
        <v>4.128024858022971E-2</v>
      </c>
      <c r="L27" s="82" t="str">
        <f t="array" ref="L27:L47">TRANSPOSE([2]CO2_yr.p_DontChange!$B$4:$V$4)</f>
        <v>AUT</v>
      </c>
      <c r="M27" s="76">
        <f t="shared" ref="M27:M47" si="1">IF(L27=A27,,"fehler")</f>
        <v>0</v>
      </c>
    </row>
    <row r="28" spans="1:13" x14ac:dyDescent="0.2">
      <c r="A28" s="90" t="str">
        <f t="shared" si="0"/>
        <v>BAW</v>
      </c>
      <c r="B28" s="83">
        <v>8.054005424502253E-2</v>
      </c>
      <c r="C28" s="83">
        <v>7.782968677123521E-2</v>
      </c>
      <c r="D28" s="83">
        <v>8.18515418395655E-2</v>
      </c>
      <c r="E28" s="83">
        <v>9.0348993151382784E-2</v>
      </c>
      <c r="F28" s="83">
        <v>8.7837087494976401E-2</v>
      </c>
      <c r="G28" s="83">
        <v>7.7740312538723877E-2</v>
      </c>
      <c r="H28" s="83">
        <v>7.2502325569206286E-2</v>
      </c>
      <c r="I28" s="83">
        <v>6.7905447711736108E-2</v>
      </c>
      <c r="J28" s="83">
        <v>6.2535345357414812E-2</v>
      </c>
      <c r="K28" s="83">
        <v>5.6040700195117511E-2</v>
      </c>
      <c r="L28" s="82" t="str">
        <v>BAW</v>
      </c>
      <c r="M28" s="76">
        <f t="shared" si="1"/>
        <v>0</v>
      </c>
    </row>
    <row r="29" spans="1:13" x14ac:dyDescent="0.2">
      <c r="A29" s="90" t="str">
        <f t="shared" si="0"/>
        <v>DEU</v>
      </c>
      <c r="B29" s="83">
        <v>0.67418884999872031</v>
      </c>
      <c r="C29" s="83">
        <v>0.599303732146517</v>
      </c>
      <c r="D29" s="83">
        <v>0.58327740321105592</v>
      </c>
      <c r="E29" s="83">
        <v>0.58425617878021996</v>
      </c>
      <c r="F29" s="83">
        <v>0.55268561895723145</v>
      </c>
      <c r="G29" s="83">
        <v>0.48748085153022269</v>
      </c>
      <c r="H29" s="83">
        <v>0.45085525914574193</v>
      </c>
      <c r="I29" s="83">
        <v>0.41235957399768874</v>
      </c>
      <c r="J29" s="83">
        <v>0.37058377896446304</v>
      </c>
      <c r="K29" s="83">
        <v>0.33370787447879602</v>
      </c>
      <c r="L29" s="82" t="str">
        <v>DEU</v>
      </c>
      <c r="M29" s="76">
        <f t="shared" si="1"/>
        <v>0</v>
      </c>
    </row>
    <row r="30" spans="1:13" x14ac:dyDescent="0.2">
      <c r="A30" s="90" t="str">
        <f t="shared" si="0"/>
        <v>EUE</v>
      </c>
      <c r="B30" s="83">
        <v>0.60806400771633917</v>
      </c>
      <c r="C30" s="83">
        <v>0.58297778324047966</v>
      </c>
      <c r="D30" s="83">
        <v>0.52356100075343326</v>
      </c>
      <c r="E30" s="83">
        <v>0.47298285222628295</v>
      </c>
      <c r="F30" s="83">
        <v>0.43599373810076264</v>
      </c>
      <c r="G30" s="83">
        <v>0.39698856404539751</v>
      </c>
      <c r="H30" s="83">
        <v>0.354988872995191</v>
      </c>
      <c r="I30" s="83">
        <v>0.31947705285563688</v>
      </c>
      <c r="J30" s="83">
        <v>0.29030633013502466</v>
      </c>
      <c r="K30" s="83">
        <v>0.26812948159690236</v>
      </c>
      <c r="L30" s="82" t="str">
        <v>EUE</v>
      </c>
      <c r="M30" s="76">
        <f t="shared" si="1"/>
        <v>0</v>
      </c>
    </row>
    <row r="31" spans="1:13" x14ac:dyDescent="0.2">
      <c r="A31" s="90" t="str">
        <f t="shared" si="0"/>
        <v>EUN</v>
      </c>
      <c r="B31" s="83">
        <v>1.0878955793859701</v>
      </c>
      <c r="C31" s="83">
        <v>1.0300365284622193</v>
      </c>
      <c r="D31" s="83">
        <v>0.98563862364278543</v>
      </c>
      <c r="E31" s="83">
        <v>0.95906715830504274</v>
      </c>
      <c r="F31" s="83">
        <v>0.89582294542546559</v>
      </c>
      <c r="G31" s="83">
        <v>0.85867177963086605</v>
      </c>
      <c r="H31" s="83">
        <v>0.81483576546784553</v>
      </c>
      <c r="I31" s="83">
        <v>0.77211887559771297</v>
      </c>
      <c r="J31" s="83">
        <v>0.72482697395402529</v>
      </c>
      <c r="K31" s="83">
        <v>0.70472638427818624</v>
      </c>
      <c r="L31" s="82" t="str">
        <v>EUN</v>
      </c>
      <c r="M31" s="76">
        <f t="shared" si="1"/>
        <v>0</v>
      </c>
    </row>
    <row r="32" spans="1:13" x14ac:dyDescent="0.2">
      <c r="A32" s="90" t="str">
        <f t="shared" si="0"/>
        <v>EUS</v>
      </c>
      <c r="B32" s="83">
        <v>1.0016159855708973</v>
      </c>
      <c r="C32" s="83">
        <v>0.88572670575571766</v>
      </c>
      <c r="D32" s="83">
        <v>0.87644539861293014</v>
      </c>
      <c r="E32" s="83">
        <v>0.87774044517217364</v>
      </c>
      <c r="F32" s="83">
        <v>0.85451832092703595</v>
      </c>
      <c r="G32" s="83">
        <v>0.83826389402741297</v>
      </c>
      <c r="H32" s="83">
        <v>0.81820286327949687</v>
      </c>
      <c r="I32" s="83">
        <v>0.78038044656508487</v>
      </c>
      <c r="J32" s="83">
        <v>0.72158619527621348</v>
      </c>
      <c r="K32" s="83">
        <v>0.68616001478781319</v>
      </c>
      <c r="L32" s="82" t="str">
        <v>EUS</v>
      </c>
      <c r="M32" s="76">
        <f t="shared" si="1"/>
        <v>0</v>
      </c>
    </row>
    <row r="33" spans="1:13" x14ac:dyDescent="0.2">
      <c r="A33" s="90" t="str">
        <f t="shared" si="0"/>
        <v>FRA</v>
      </c>
      <c r="B33" s="83">
        <v>0.37734257197283511</v>
      </c>
      <c r="C33" s="83">
        <v>0.33672502571094337</v>
      </c>
      <c r="D33" s="83">
        <v>0.33747912577206413</v>
      </c>
      <c r="E33" s="83">
        <v>0.33822941291415076</v>
      </c>
      <c r="F33" s="83">
        <v>0.34094857396475681</v>
      </c>
      <c r="G33" s="83">
        <v>0.33569338033901519</v>
      </c>
      <c r="H33" s="83">
        <v>0.32617941455173244</v>
      </c>
      <c r="I33" s="83">
        <v>0.30895747717418653</v>
      </c>
      <c r="J33" s="83">
        <v>0.28920120764682922</v>
      </c>
      <c r="K33" s="83">
        <v>0.28212938357371842</v>
      </c>
      <c r="L33" s="82" t="str">
        <v>FRA</v>
      </c>
      <c r="M33" s="76">
        <f t="shared" si="1"/>
        <v>0</v>
      </c>
    </row>
    <row r="34" spans="1:13" x14ac:dyDescent="0.2">
      <c r="A34" s="90" t="str">
        <f t="shared" si="0"/>
        <v>IND</v>
      </c>
      <c r="B34" s="83">
        <v>1.0963173064942606</v>
      </c>
      <c r="C34" s="83">
        <v>1.2447763360089736</v>
      </c>
      <c r="D34" s="83">
        <v>1.447757401523474</v>
      </c>
      <c r="E34" s="83">
        <v>1.6167600044998505</v>
      </c>
      <c r="F34" s="83">
        <v>1.837540016927186</v>
      </c>
      <c r="G34" s="83">
        <v>2.0503881386547667</v>
      </c>
      <c r="H34" s="83">
        <v>2.2470005360969463</v>
      </c>
      <c r="I34" s="83">
        <v>2.4428288795421107</v>
      </c>
      <c r="J34" s="83">
        <v>2.6065895162209953</v>
      </c>
      <c r="K34" s="83">
        <v>2.8728698057191355</v>
      </c>
      <c r="L34" s="82" t="str">
        <v>IND</v>
      </c>
      <c r="M34" s="76">
        <f t="shared" si="1"/>
        <v>0</v>
      </c>
    </row>
    <row r="35" spans="1:13" x14ac:dyDescent="0.2">
      <c r="A35" s="90" t="str">
        <f t="shared" si="0"/>
        <v>USA</v>
      </c>
      <c r="B35" s="83">
        <v>4.7940856832191017</v>
      </c>
      <c r="C35" s="83">
        <v>4.7166156606943463</v>
      </c>
      <c r="D35" s="83">
        <v>4.7834407893060344</v>
      </c>
      <c r="E35" s="83">
        <v>4.793778957858617</v>
      </c>
      <c r="F35" s="83">
        <v>4.9068689784570552</v>
      </c>
      <c r="G35" s="83">
        <v>4.9659839807281783</v>
      </c>
      <c r="H35" s="83">
        <v>5.0134377138891377</v>
      </c>
      <c r="I35" s="83">
        <v>5.0646637131045127</v>
      </c>
      <c r="J35" s="83">
        <v>5.0756276826414819</v>
      </c>
      <c r="K35" s="83">
        <v>5.2492402612634805</v>
      </c>
      <c r="L35" s="82" t="str">
        <v>USA</v>
      </c>
      <c r="M35" s="76">
        <f t="shared" si="1"/>
        <v>0</v>
      </c>
    </row>
    <row r="36" spans="1:13" x14ac:dyDescent="0.2">
      <c r="A36" s="90" t="str">
        <f t="shared" si="0"/>
        <v>RUS</v>
      </c>
      <c r="B36" s="83">
        <v>1.3266039660288789</v>
      </c>
      <c r="C36" s="83">
        <v>1.4065568092897718</v>
      </c>
      <c r="D36" s="83">
        <v>1.6142116179597825</v>
      </c>
      <c r="E36" s="83">
        <v>1.7358078676319688</v>
      </c>
      <c r="F36" s="83">
        <v>2.0360330312235484</v>
      </c>
      <c r="G36" s="83">
        <v>2.3024088571080457</v>
      </c>
      <c r="H36" s="83">
        <v>2.6272162611424377</v>
      </c>
      <c r="I36" s="83">
        <v>2.9380133249369718</v>
      </c>
      <c r="J36" s="83">
        <v>3.2598815198181037</v>
      </c>
      <c r="K36" s="83">
        <v>3.8016887123885126</v>
      </c>
      <c r="L36" s="82" t="str">
        <v>RUS</v>
      </c>
      <c r="M36" s="76">
        <f t="shared" si="1"/>
        <v>0</v>
      </c>
    </row>
    <row r="37" spans="1:13" x14ac:dyDescent="0.2">
      <c r="A37" s="90" t="str">
        <f t="shared" si="0"/>
        <v>SWZ</v>
      </c>
      <c r="B37" s="83">
        <v>3.4262024729983923E-2</v>
      </c>
      <c r="C37" s="83">
        <v>3.3693352167365416E-2</v>
      </c>
      <c r="D37" s="83">
        <v>3.4912650032582794E-2</v>
      </c>
      <c r="E37" s="83">
        <v>3.5299052418673656E-2</v>
      </c>
      <c r="F37" s="83">
        <v>3.6041665734831106E-2</v>
      </c>
      <c r="G37" s="83">
        <v>3.6698420296098364E-2</v>
      </c>
      <c r="H37" s="83">
        <v>3.731336062282662E-2</v>
      </c>
      <c r="I37" s="83">
        <v>3.8136644914399033E-2</v>
      </c>
      <c r="J37" s="83">
        <v>3.8892509104168652E-2</v>
      </c>
      <c r="K37" s="83">
        <v>4.1914414205157471E-2</v>
      </c>
      <c r="L37" s="82" t="str">
        <v>SWZ</v>
      </c>
      <c r="M37" s="76">
        <f t="shared" si="1"/>
        <v>0</v>
      </c>
    </row>
    <row r="38" spans="1:13" x14ac:dyDescent="0.2">
      <c r="A38" s="90" t="str">
        <f t="shared" si="0"/>
        <v>OEC</v>
      </c>
      <c r="B38" s="83">
        <v>2.9133459256740326</v>
      </c>
      <c r="C38" s="83">
        <v>2.9365834331460183</v>
      </c>
      <c r="D38" s="83">
        <v>3.0543526792333493</v>
      </c>
      <c r="E38" s="83">
        <v>3.0662735203449794</v>
      </c>
      <c r="F38" s="83">
        <v>3.2347975956357007</v>
      </c>
      <c r="G38" s="83">
        <v>3.3926302749451418</v>
      </c>
      <c r="H38" s="83">
        <v>3.5497921878204406</v>
      </c>
      <c r="I38" s="83">
        <v>3.7042343161819029</v>
      </c>
      <c r="J38" s="83">
        <v>3.8243915473940469</v>
      </c>
      <c r="K38" s="83">
        <v>4.1135539199583988</v>
      </c>
      <c r="L38" s="82" t="str">
        <v>OEC</v>
      </c>
      <c r="M38" s="76">
        <f t="shared" si="1"/>
        <v>0</v>
      </c>
    </row>
    <row r="39" spans="1:13" x14ac:dyDescent="0.2">
      <c r="A39" s="90" t="str">
        <f t="shared" si="0"/>
        <v>BRZ</v>
      </c>
      <c r="B39" s="83">
        <v>0.32380339607597497</v>
      </c>
      <c r="C39" s="83">
        <v>0.31187474694885736</v>
      </c>
      <c r="D39" s="83">
        <v>0.31129462987058837</v>
      </c>
      <c r="E39" s="83">
        <v>0.31995050436896577</v>
      </c>
      <c r="F39" s="83">
        <v>0.34367086773072231</v>
      </c>
      <c r="G39" s="83">
        <v>0.36426653311048168</v>
      </c>
      <c r="H39" s="83">
        <v>0.38645893898787426</v>
      </c>
      <c r="I39" s="83">
        <v>0.40831380129760603</v>
      </c>
      <c r="J39" s="83">
        <v>0.42814643825532295</v>
      </c>
      <c r="K39" s="83">
        <v>0.47530193236474683</v>
      </c>
      <c r="L39" s="82" t="str">
        <v>BRZ</v>
      </c>
      <c r="M39" s="76">
        <f t="shared" si="1"/>
        <v>0</v>
      </c>
    </row>
    <row r="40" spans="1:13" x14ac:dyDescent="0.2">
      <c r="A40" s="90" t="str">
        <f t="shared" si="0"/>
        <v>CHI</v>
      </c>
      <c r="B40" s="83">
        <v>5.2532006919148575</v>
      </c>
      <c r="C40" s="83">
        <v>6.2160929744385065</v>
      </c>
      <c r="D40" s="83">
        <v>6.7870084323981343</v>
      </c>
      <c r="E40" s="83">
        <v>7.0952533163375309</v>
      </c>
      <c r="F40" s="83">
        <v>7.4915620456104612</v>
      </c>
      <c r="G40" s="83">
        <v>7.7897812263408772</v>
      </c>
      <c r="H40" s="83">
        <v>7.9653340428746331</v>
      </c>
      <c r="I40" s="83">
        <v>8.0971841753926714</v>
      </c>
      <c r="J40" s="83">
        <v>8.0995987807786332</v>
      </c>
      <c r="K40" s="83">
        <v>8.1521850764300154</v>
      </c>
      <c r="L40" s="82" t="str">
        <v>CHI</v>
      </c>
      <c r="M40" s="76">
        <f t="shared" si="1"/>
        <v>0</v>
      </c>
    </row>
    <row r="41" spans="1:13" x14ac:dyDescent="0.2">
      <c r="A41" s="90" t="str">
        <f t="shared" si="0"/>
        <v>RSA</v>
      </c>
      <c r="B41" s="83">
        <v>0.33473741629501452</v>
      </c>
      <c r="C41" s="83">
        <v>0.32960304775325744</v>
      </c>
      <c r="D41" s="83">
        <v>0.31725563661402434</v>
      </c>
      <c r="E41" s="83">
        <v>0.31832612327166304</v>
      </c>
      <c r="F41" s="83">
        <v>0.32252732684056795</v>
      </c>
      <c r="G41" s="83">
        <v>0.32728690465555832</v>
      </c>
      <c r="H41" s="83">
        <v>0.33322939175234467</v>
      </c>
      <c r="I41" s="83">
        <v>0.33839706018536181</v>
      </c>
      <c r="J41" s="83">
        <v>0.34279358482059935</v>
      </c>
      <c r="K41" s="83">
        <v>0.35525817527185866</v>
      </c>
      <c r="L41" s="82" t="str">
        <v>RSA</v>
      </c>
      <c r="M41" s="76">
        <f t="shared" si="1"/>
        <v>0</v>
      </c>
    </row>
    <row r="42" spans="1:13" x14ac:dyDescent="0.2">
      <c r="A42" s="90" t="str">
        <f t="shared" si="0"/>
        <v>ARB</v>
      </c>
      <c r="B42" s="83">
        <v>1.4461858874602038</v>
      </c>
      <c r="C42" s="83">
        <v>1.6086348876867718</v>
      </c>
      <c r="D42" s="83">
        <v>1.8091019824579115</v>
      </c>
      <c r="E42" s="83">
        <v>1.9073525014895631</v>
      </c>
      <c r="F42" s="83">
        <v>2.1353283524461046</v>
      </c>
      <c r="G42" s="83">
        <v>2.3886244451187806</v>
      </c>
      <c r="H42" s="83">
        <v>2.6187268907419243</v>
      </c>
      <c r="I42" s="83">
        <v>2.8629440827397485</v>
      </c>
      <c r="J42" s="83">
        <v>3.0368638042679406</v>
      </c>
      <c r="K42" s="83">
        <v>3.3753030639145689</v>
      </c>
      <c r="L42" s="82" t="str">
        <v>ARB</v>
      </c>
      <c r="M42" s="76">
        <f t="shared" si="1"/>
        <v>0</v>
      </c>
    </row>
    <row r="43" spans="1:13" x14ac:dyDescent="0.2">
      <c r="A43" s="90" t="str">
        <f t="shared" si="0"/>
        <v>OPE</v>
      </c>
      <c r="B43" s="83">
        <v>0.47331133746461213</v>
      </c>
      <c r="C43" s="83">
        <v>0.51134262028294808</v>
      </c>
      <c r="D43" s="83">
        <v>0.57707432343420995</v>
      </c>
      <c r="E43" s="83">
        <v>0.62164065578511118</v>
      </c>
      <c r="F43" s="83">
        <v>0.70738445083734069</v>
      </c>
      <c r="G43" s="83">
        <v>0.78999582920258393</v>
      </c>
      <c r="H43" s="83">
        <v>0.88103617107847465</v>
      </c>
      <c r="I43" s="83">
        <v>0.96572765358461754</v>
      </c>
      <c r="J43" s="83">
        <v>1.0402583757145356</v>
      </c>
      <c r="K43" s="83">
        <v>1.1454325573741673</v>
      </c>
      <c r="L43" s="82" t="str">
        <v>OPE</v>
      </c>
      <c r="M43" s="76">
        <f t="shared" si="1"/>
        <v>0</v>
      </c>
    </row>
    <row r="44" spans="1:13" x14ac:dyDescent="0.2">
      <c r="A44" s="90" t="str">
        <f t="shared" si="0"/>
        <v>ROW</v>
      </c>
      <c r="B44" s="83">
        <v>2.6325823276053875</v>
      </c>
      <c r="C44" s="83">
        <v>2.6837735780019001</v>
      </c>
      <c r="D44" s="83">
        <v>2.9311436866720246</v>
      </c>
      <c r="E44" s="83">
        <v>3.2078351567982422</v>
      </c>
      <c r="F44" s="83">
        <v>3.5313527542507215</v>
      </c>
      <c r="G44" s="83">
        <v>3.8934748498107519</v>
      </c>
      <c r="H44" s="83">
        <v>4.3000452415981982</v>
      </c>
      <c r="I44" s="83">
        <v>4.7074778766645524</v>
      </c>
      <c r="J44" s="83">
        <v>5.1105325351695088</v>
      </c>
      <c r="K44" s="83">
        <v>5.7355701200155211</v>
      </c>
      <c r="L44" s="82" t="str">
        <v>ROW</v>
      </c>
      <c r="M44" s="76">
        <f t="shared" si="1"/>
        <v>0</v>
      </c>
    </row>
    <row r="45" spans="1:13" x14ac:dyDescent="0.2">
      <c r="A45" s="91" t="s">
        <v>91</v>
      </c>
      <c r="B45" s="81">
        <v>0.75472890424374284</v>
      </c>
      <c r="C45" s="81">
        <v>0.67713341891775225</v>
      </c>
      <c r="D45" s="81">
        <v>0.66512894505062148</v>
      </c>
      <c r="E45" s="81">
        <v>0.67460517193160274</v>
      </c>
      <c r="F45" s="81">
        <v>0.64052270645220788</v>
      </c>
      <c r="G45" s="81">
        <v>0.56522116406894662</v>
      </c>
      <c r="H45" s="81">
        <v>0.5233575847149482</v>
      </c>
      <c r="I45" s="81">
        <v>0.48026502170942487</v>
      </c>
      <c r="J45" s="81">
        <v>0.43311912432187782</v>
      </c>
      <c r="K45" s="81">
        <v>0.38974857467391355</v>
      </c>
      <c r="L45" s="80" t="str">
        <v>BRD</v>
      </c>
      <c r="M45" s="80">
        <f t="shared" si="1"/>
        <v>0</v>
      </c>
    </row>
    <row r="46" spans="1:13" x14ac:dyDescent="0.2">
      <c r="A46" s="91" t="s">
        <v>90</v>
      </c>
      <c r="B46" s="81">
        <v>3.8926033199721974</v>
      </c>
      <c r="C46" s="81">
        <v>3.5695683708724624</v>
      </c>
      <c r="D46" s="81">
        <v>3.4457738119494987</v>
      </c>
      <c r="E46" s="81">
        <v>3.3792820484725978</v>
      </c>
      <c r="F46" s="81">
        <v>3.2232439847770911</v>
      </c>
      <c r="G46" s="81">
        <v>3.0485395883445094</v>
      </c>
      <c r="H46" s="81">
        <v>2.8887032312691026</v>
      </c>
      <c r="I46" s="81">
        <v>2.7092548905090457</v>
      </c>
      <c r="J46" s="81">
        <v>2.5029076467454296</v>
      </c>
      <c r="K46" s="81">
        <v>2.3721740874907637</v>
      </c>
      <c r="L46" s="80" t="str">
        <v>EU28</v>
      </c>
      <c r="M46" s="80">
        <f t="shared" si="1"/>
        <v>0</v>
      </c>
    </row>
    <row r="47" spans="1:13" x14ac:dyDescent="0.2">
      <c r="A47" s="91" t="s">
        <v>89</v>
      </c>
      <c r="B47" s="81">
        <v>24.521039282934503</v>
      </c>
      <c r="C47" s="81">
        <v>25.569115817291177</v>
      </c>
      <c r="D47" s="81">
        <v>27.113327641451612</v>
      </c>
      <c r="E47" s="81">
        <v>28.097559709277768</v>
      </c>
      <c r="F47" s="81">
        <v>29.806351070471337</v>
      </c>
      <c r="G47" s="81">
        <v>31.350079048315774</v>
      </c>
      <c r="H47" s="81">
        <v>32.848293967874341</v>
      </c>
      <c r="I47" s="81">
        <v>34.277176419053497</v>
      </c>
      <c r="J47" s="81">
        <v>35.366483940930763</v>
      </c>
      <c r="K47" s="81">
        <v>37.690492126396329</v>
      </c>
      <c r="L47" s="80" t="str">
        <v>world</v>
      </c>
      <c r="M47" s="80">
        <f t="shared" si="1"/>
        <v>0</v>
      </c>
    </row>
    <row r="48" spans="1:13" x14ac:dyDescent="0.2">
      <c r="B48" s="94">
        <f>B47/$B$47</f>
        <v>1</v>
      </c>
      <c r="C48" s="94">
        <f t="shared" ref="C48:K48" si="2">C47/$B$47</f>
        <v>1.0427419295839588</v>
      </c>
      <c r="D48" s="94">
        <f t="shared" si="2"/>
        <v>1.1057169041085964</v>
      </c>
      <c r="E48" s="94">
        <f t="shared" si="2"/>
        <v>1.1458551729833228</v>
      </c>
      <c r="F48" s="94">
        <f t="shared" si="2"/>
        <v>1.215541915925854</v>
      </c>
      <c r="G48" s="94">
        <f t="shared" si="2"/>
        <v>1.2784971585659488</v>
      </c>
      <c r="H48" s="94">
        <f t="shared" si="2"/>
        <v>1.3395963192610363</v>
      </c>
      <c r="I48" s="94">
        <f t="shared" si="2"/>
        <v>1.3978680113656035</v>
      </c>
      <c r="J48" s="94">
        <f t="shared" si="2"/>
        <v>1.4422913944575009</v>
      </c>
      <c r="K48" s="94">
        <f t="shared" si="2"/>
        <v>1.5370674828055575</v>
      </c>
      <c r="L48" s="74" t="s">
        <v>23</v>
      </c>
    </row>
    <row r="49" spans="1:13" x14ac:dyDescent="0.2">
      <c r="B49" s="75"/>
      <c r="C49" s="75"/>
      <c r="D49" s="75"/>
      <c r="E49" s="75"/>
      <c r="F49" s="75"/>
      <c r="G49" s="75"/>
      <c r="H49" s="75"/>
      <c r="I49" s="75"/>
      <c r="J49" s="75"/>
      <c r="K49" s="75"/>
    </row>
    <row r="50" spans="1:13" ht="15.75" x14ac:dyDescent="0.25">
      <c r="A50" s="79" t="s">
        <v>99</v>
      </c>
      <c r="B50" s="79"/>
      <c r="C50" s="79"/>
      <c r="D50" s="79"/>
      <c r="E50" s="78"/>
      <c r="F50" s="78"/>
    </row>
    <row r="51" spans="1:13" ht="15.75" x14ac:dyDescent="0.25">
      <c r="B51" s="77" t="str">
        <f t="shared" ref="B51:K51" si="3">B26</f>
        <v>2007</v>
      </c>
      <c r="C51" s="77" t="str">
        <f t="shared" si="3"/>
        <v>2010</v>
      </c>
      <c r="D51" s="77" t="str">
        <f t="shared" si="3"/>
        <v>2015</v>
      </c>
      <c r="E51" s="77" t="str">
        <f t="shared" si="3"/>
        <v>2020</v>
      </c>
      <c r="F51" s="77" t="str">
        <f t="shared" si="3"/>
        <v>2025</v>
      </c>
      <c r="G51" s="77" t="str">
        <f t="shared" si="3"/>
        <v>2030</v>
      </c>
      <c r="H51" s="77" t="str">
        <f t="shared" si="3"/>
        <v>2035</v>
      </c>
      <c r="I51" s="77" t="str">
        <f t="shared" si="3"/>
        <v>2040</v>
      </c>
      <c r="J51" s="77" t="str">
        <f t="shared" si="3"/>
        <v>2045</v>
      </c>
      <c r="K51" s="77" t="str">
        <f t="shared" si="3"/>
        <v>2050</v>
      </c>
      <c r="L51" s="84"/>
    </row>
    <row r="52" spans="1:13" x14ac:dyDescent="0.2">
      <c r="A52" s="88" t="str">
        <f>A27</f>
        <v>AUT</v>
      </c>
      <c r="B52" s="75">
        <f t="array" ref="B52:K72">(B3:K23)*(B27:K47)</f>
        <v>6.2956271082412668E-2</v>
      </c>
      <c r="C52" s="75">
        <v>5.6968908785350311E-2</v>
      </c>
      <c r="D52" s="75">
        <v>5.7668586287632405E-2</v>
      </c>
      <c r="E52" s="75">
        <v>5.3973254916449803E-2</v>
      </c>
      <c r="F52" s="75">
        <v>5.0143914239363742E-2</v>
      </c>
      <c r="G52" s="75">
        <v>4.6790246717649191E-2</v>
      </c>
      <c r="H52" s="75">
        <v>4.282348956722408E-2</v>
      </c>
      <c r="I52" s="75">
        <v>3.8288533556796317E-2</v>
      </c>
      <c r="J52" s="75">
        <v>3.4216896020937991E-2</v>
      </c>
      <c r="K52" s="75">
        <v>3.1372988920974579E-2</v>
      </c>
      <c r="L52" s="82" t="str">
        <f t="array" ref="L52:L72">TRANSPOSE([2]CO2_yr.p_DontChange!$B$4:$V$4)</f>
        <v>AUT</v>
      </c>
      <c r="M52" s="76">
        <f t="shared" ref="M52:M72" si="4">IF(L52=A52,,"fehler")</f>
        <v>0</v>
      </c>
    </row>
    <row r="53" spans="1:13" x14ac:dyDescent="0.2">
      <c r="A53" s="88" t="str">
        <f t="shared" ref="A53:A72" si="5">A28</f>
        <v>BAW</v>
      </c>
      <c r="B53" s="75">
        <v>8.054005424502253E-2</v>
      </c>
      <c r="C53" s="75">
        <v>7.782968677123521E-2</v>
      </c>
      <c r="D53" s="75">
        <v>8.2061957114217335E-2</v>
      </c>
      <c r="E53" s="75">
        <v>8.6069304002106758E-2</v>
      </c>
      <c r="F53" s="75">
        <v>7.9449461102883173E-2</v>
      </c>
      <c r="G53" s="75">
        <v>6.7736197252239311E-2</v>
      </c>
      <c r="H53" s="75">
        <v>6.0713329541693069E-2</v>
      </c>
      <c r="I53" s="75">
        <v>5.4103527445123076E-2</v>
      </c>
      <c r="J53" s="75">
        <v>4.8777569378783553E-2</v>
      </c>
      <c r="K53" s="75">
        <v>4.2590932148289309E-2</v>
      </c>
      <c r="L53" s="82" t="str">
        <v>BAW</v>
      </c>
      <c r="M53" s="76">
        <f t="shared" si="4"/>
        <v>0</v>
      </c>
    </row>
    <row r="54" spans="1:13" x14ac:dyDescent="0.2">
      <c r="A54" s="88" t="str">
        <f t="shared" si="5"/>
        <v>DEU</v>
      </c>
      <c r="B54" s="75">
        <v>0.67418884999872031</v>
      </c>
      <c r="C54" s="75">
        <v>0.599303732146517</v>
      </c>
      <c r="D54" s="75">
        <v>0.58477683098280664</v>
      </c>
      <c r="E54" s="75">
        <v>0.55658088610115697</v>
      </c>
      <c r="F54" s="75">
        <v>0.49990927338041363</v>
      </c>
      <c r="G54" s="75">
        <v>0.42474873122606538</v>
      </c>
      <c r="H54" s="75">
        <v>0.37754546091066193</v>
      </c>
      <c r="I54" s="75">
        <v>0.32854665245344306</v>
      </c>
      <c r="J54" s="75">
        <v>0.28905534759228119</v>
      </c>
      <c r="K54" s="75">
        <v>0.25361798460388496</v>
      </c>
      <c r="L54" s="82" t="str">
        <v>DEU</v>
      </c>
      <c r="M54" s="76">
        <f t="shared" si="4"/>
        <v>0</v>
      </c>
    </row>
    <row r="55" spans="1:13" x14ac:dyDescent="0.2">
      <c r="A55" s="88" t="str">
        <f t="shared" si="5"/>
        <v>EUE</v>
      </c>
      <c r="B55" s="75">
        <v>0.60806400771633917</v>
      </c>
      <c r="C55" s="75">
        <v>0.58297778324047966</v>
      </c>
      <c r="D55" s="75">
        <v>0.52490691592246519</v>
      </c>
      <c r="E55" s="75">
        <v>0.4505784013313538</v>
      </c>
      <c r="F55" s="75">
        <v>0.39436038379936356</v>
      </c>
      <c r="G55" s="75">
        <v>0.34590156384652598</v>
      </c>
      <c r="H55" s="75">
        <v>0.29726710502849329</v>
      </c>
      <c r="I55" s="75">
        <v>0.25454269251912531</v>
      </c>
      <c r="J55" s="75">
        <v>0.22643893750531924</v>
      </c>
      <c r="K55" s="75">
        <v>0.2037784060136458</v>
      </c>
      <c r="L55" s="82" t="str">
        <v>EUE</v>
      </c>
      <c r="M55" s="76">
        <f t="shared" si="4"/>
        <v>0</v>
      </c>
    </row>
    <row r="56" spans="1:13" x14ac:dyDescent="0.2">
      <c r="A56" s="88" t="str">
        <f t="shared" si="5"/>
        <v>EUN</v>
      </c>
      <c r="B56" s="75">
        <v>1.0878955793859701</v>
      </c>
      <c r="C56" s="75">
        <v>1.0300365284622193</v>
      </c>
      <c r="D56" s="75">
        <v>0.98817239902490051</v>
      </c>
      <c r="E56" s="75">
        <v>0.91363766133269864</v>
      </c>
      <c r="F56" s="75">
        <v>0.81028017079597825</v>
      </c>
      <c r="G56" s="75">
        <v>0.74817246214485655</v>
      </c>
      <c r="H56" s="75">
        <v>0.68234214506656987</v>
      </c>
      <c r="I56" s="75">
        <v>0.6151841447851697</v>
      </c>
      <c r="J56" s="75">
        <v>0.56536503968413976</v>
      </c>
      <c r="K56" s="75">
        <v>0.53559205205142157</v>
      </c>
      <c r="L56" s="82" t="str">
        <v>EUN</v>
      </c>
      <c r="M56" s="76">
        <f t="shared" si="4"/>
        <v>0</v>
      </c>
    </row>
    <row r="57" spans="1:13" x14ac:dyDescent="0.2">
      <c r="A57" s="88" t="str">
        <f t="shared" si="5"/>
        <v>EUS</v>
      </c>
      <c r="B57" s="75">
        <v>1.0016159855708973</v>
      </c>
      <c r="C57" s="75">
        <v>0.88572670575571766</v>
      </c>
      <c r="D57" s="75">
        <v>0.87869847161707637</v>
      </c>
      <c r="E57" s="75">
        <v>0.83616326619033388</v>
      </c>
      <c r="F57" s="75">
        <v>0.77291975447246497</v>
      </c>
      <c r="G57" s="75">
        <v>0.73039079238313465</v>
      </c>
      <c r="H57" s="75">
        <v>0.68516174729909085</v>
      </c>
      <c r="I57" s="75">
        <v>0.62176653466161236</v>
      </c>
      <c r="J57" s="75">
        <v>0.56283723231544658</v>
      </c>
      <c r="K57" s="75">
        <v>0.52148161123873804</v>
      </c>
      <c r="L57" s="82" t="str">
        <v>EUS</v>
      </c>
      <c r="M57" s="76">
        <f t="shared" si="4"/>
        <v>0</v>
      </c>
    </row>
    <row r="58" spans="1:13" x14ac:dyDescent="0.2">
      <c r="A58" s="88" t="str">
        <f t="shared" si="5"/>
        <v>FRA</v>
      </c>
      <c r="B58" s="75">
        <v>0.37734257197283511</v>
      </c>
      <c r="C58" s="75">
        <v>0.33672502571094337</v>
      </c>
      <c r="D58" s="75">
        <v>0.33834668136530849</v>
      </c>
      <c r="E58" s="75">
        <v>0.32220801967084889</v>
      </c>
      <c r="F58" s="75">
        <v>0.30839115045618587</v>
      </c>
      <c r="G58" s="75">
        <v>0.29249423219887383</v>
      </c>
      <c r="H58" s="75">
        <v>0.27314211137258898</v>
      </c>
      <c r="I58" s="75">
        <v>0.24616124197618114</v>
      </c>
      <c r="J58" s="75">
        <v>0.22557694196452679</v>
      </c>
      <c r="K58" s="75">
        <v>0.21441833151602599</v>
      </c>
      <c r="L58" s="82" t="str">
        <v>FRA</v>
      </c>
      <c r="M58" s="76">
        <f t="shared" si="4"/>
        <v>0</v>
      </c>
    </row>
    <row r="59" spans="1:13" x14ac:dyDescent="0.2">
      <c r="A59" s="88" t="str">
        <f t="shared" si="5"/>
        <v>IND</v>
      </c>
      <c r="B59" s="75">
        <v>1.0963173064942606</v>
      </c>
      <c r="C59" s="75">
        <v>1.2447763360089736</v>
      </c>
      <c r="D59" s="75">
        <v>1.4415967317297569</v>
      </c>
      <c r="E59" s="75">
        <v>1.5040938020956796</v>
      </c>
      <c r="F59" s="75">
        <v>1.6231603482856809</v>
      </c>
      <c r="G59" s="75">
        <v>1.7499824346193009</v>
      </c>
      <c r="H59" s="75">
        <v>1.8649194732788417</v>
      </c>
      <c r="I59" s="75">
        <v>1.9806720644936033</v>
      </c>
      <c r="J59" s="75">
        <v>2.0844225610171154</v>
      </c>
      <c r="K59" s="75">
        <v>2.2492678269327966</v>
      </c>
      <c r="L59" s="82" t="str">
        <v>IND</v>
      </c>
      <c r="M59" s="76">
        <f t="shared" si="4"/>
        <v>0</v>
      </c>
    </row>
    <row r="60" spans="1:13" x14ac:dyDescent="0.2">
      <c r="A60" s="88" t="str">
        <f t="shared" si="5"/>
        <v>USA</v>
      </c>
      <c r="B60" s="75">
        <v>4.7940856832191017</v>
      </c>
      <c r="C60" s="75">
        <v>4.7166156606943463</v>
      </c>
      <c r="D60" s="75">
        <v>4.7238605659516884</v>
      </c>
      <c r="E60" s="75">
        <v>4.5069716697816062</v>
      </c>
      <c r="F60" s="75">
        <v>4.4592544244842092</v>
      </c>
      <c r="G60" s="75">
        <v>4.201986445231535</v>
      </c>
      <c r="H60" s="75">
        <v>3.9397481171322237</v>
      </c>
      <c r="I60" s="75">
        <v>3.7963407730255292</v>
      </c>
      <c r="J60" s="75">
        <v>3.7130430698518224</v>
      </c>
      <c r="K60" s="75">
        <v>3.727220020765337</v>
      </c>
      <c r="L60" s="82" t="str">
        <v>USA</v>
      </c>
      <c r="M60" s="76">
        <f t="shared" si="4"/>
        <v>0</v>
      </c>
    </row>
    <row r="61" spans="1:13" x14ac:dyDescent="0.2">
      <c r="A61" s="88" t="str">
        <f t="shared" si="5"/>
        <v>RUS</v>
      </c>
      <c r="B61" s="75">
        <v>1.3266039660288789</v>
      </c>
      <c r="C61" s="75">
        <v>1.4065568092897718</v>
      </c>
      <c r="D61" s="75">
        <v>1.5705842769338423</v>
      </c>
      <c r="E61" s="75">
        <v>1.6079062352801394</v>
      </c>
      <c r="F61" s="75">
        <v>1.8794151057448141</v>
      </c>
      <c r="G61" s="75">
        <v>2.0769152061541649</v>
      </c>
      <c r="H61" s="75">
        <v>2.333821551776277</v>
      </c>
      <c r="I61" s="75">
        <v>2.5613449499450525</v>
      </c>
      <c r="J61" s="75">
        <v>2.7800004839057939</v>
      </c>
      <c r="K61" s="75">
        <v>3.1193343281136516</v>
      </c>
      <c r="L61" s="82" t="str">
        <v>RUS</v>
      </c>
      <c r="M61" s="76">
        <f t="shared" si="4"/>
        <v>0</v>
      </c>
    </row>
    <row r="62" spans="1:13" x14ac:dyDescent="0.2">
      <c r="A62" s="88" t="str">
        <f t="shared" si="5"/>
        <v>SWZ</v>
      </c>
      <c r="B62" s="75">
        <v>3.4262024729983923E-2</v>
      </c>
      <c r="C62" s="75">
        <v>3.3693352167365416E-2</v>
      </c>
      <c r="D62" s="75">
        <v>3.5002399775597146E-2</v>
      </c>
      <c r="E62" s="75">
        <v>3.3626992040947011E-2</v>
      </c>
      <c r="F62" s="75">
        <v>3.2600021261478533E-2</v>
      </c>
      <c r="G62" s="75">
        <v>3.1975835378637983E-2</v>
      </c>
      <c r="H62" s="75">
        <v>3.1246147513423916E-2</v>
      </c>
      <c r="I62" s="75">
        <v>3.0385294322041505E-2</v>
      </c>
      <c r="J62" s="75">
        <v>3.0336157101251548E-2</v>
      </c>
      <c r="K62" s="75">
        <v>3.1854954795919675E-2</v>
      </c>
      <c r="L62" s="82" t="str">
        <v>SWZ</v>
      </c>
      <c r="M62" s="76">
        <f t="shared" si="4"/>
        <v>0</v>
      </c>
    </row>
    <row r="63" spans="1:13" x14ac:dyDescent="0.2">
      <c r="A63" s="88" t="str">
        <f t="shared" si="5"/>
        <v>OEC</v>
      </c>
      <c r="B63" s="75">
        <v>2.9133459256740326</v>
      </c>
      <c r="C63" s="75">
        <v>2.9365834331460183</v>
      </c>
      <c r="D63" s="75">
        <v>3.016309140524037</v>
      </c>
      <c r="E63" s="75">
        <v>2.8828212584439981</v>
      </c>
      <c r="F63" s="75">
        <v>2.9397127891491395</v>
      </c>
      <c r="G63" s="75">
        <v>2.8706871557228122</v>
      </c>
      <c r="H63" s="75">
        <v>2.7895603548502597</v>
      </c>
      <c r="I63" s="75">
        <v>2.7765981245656515</v>
      </c>
      <c r="J63" s="75">
        <v>2.7977092527916185</v>
      </c>
      <c r="K63" s="75">
        <v>2.9208265889655181</v>
      </c>
      <c r="L63" s="82" t="str">
        <v>OEC</v>
      </c>
      <c r="M63" s="76">
        <f t="shared" si="4"/>
        <v>0</v>
      </c>
    </row>
    <row r="64" spans="1:13" x14ac:dyDescent="0.2">
      <c r="A64" s="88" t="str">
        <f t="shared" si="5"/>
        <v>BRZ</v>
      </c>
      <c r="B64" s="75">
        <v>0.32380339607597497</v>
      </c>
      <c r="C64" s="75">
        <v>0.31187474694885736</v>
      </c>
      <c r="D64" s="75">
        <v>0.31129462987058837</v>
      </c>
      <c r="E64" s="75">
        <v>0.31995050436896577</v>
      </c>
      <c r="F64" s="75">
        <v>0.32828261992188401</v>
      </c>
      <c r="G64" s="75">
        <v>0.34314963264030884</v>
      </c>
      <c r="H64" s="75">
        <v>0.34069406463404706</v>
      </c>
      <c r="I64" s="75">
        <v>0.35217065361918515</v>
      </c>
      <c r="J64" s="75">
        <v>0.35259118444556004</v>
      </c>
      <c r="K64" s="75">
        <v>0.38024154589179743</v>
      </c>
      <c r="L64" s="82" t="str">
        <v>BRZ</v>
      </c>
      <c r="M64" s="76">
        <f t="shared" si="4"/>
        <v>0</v>
      </c>
    </row>
    <row r="65" spans="1:13" x14ac:dyDescent="0.2">
      <c r="A65" s="88" t="str">
        <f t="shared" si="5"/>
        <v>CHI</v>
      </c>
      <c r="B65" s="75">
        <v>5.2532006919148575</v>
      </c>
      <c r="C65" s="75">
        <v>6.2160929744385065</v>
      </c>
      <c r="D65" s="75">
        <v>6.7870084323981343</v>
      </c>
      <c r="E65" s="75">
        <v>6.5039822066427364</v>
      </c>
      <c r="F65" s="75">
        <v>6.9152880421019649</v>
      </c>
      <c r="G65" s="75">
        <v>6.6769553368636085</v>
      </c>
      <c r="H65" s="75">
        <v>6.3722672342997067</v>
      </c>
      <c r="I65" s="75">
        <v>6.4777473403141377</v>
      </c>
      <c r="J65" s="75">
        <v>5.5684741617853106</v>
      </c>
      <c r="K65" s="75">
        <v>5.0951156727687597</v>
      </c>
      <c r="L65" s="82" t="str">
        <v>CHI</v>
      </c>
      <c r="M65" s="76">
        <f t="shared" si="4"/>
        <v>0</v>
      </c>
    </row>
    <row r="66" spans="1:13" x14ac:dyDescent="0.2">
      <c r="A66" s="88" t="str">
        <f t="shared" si="5"/>
        <v>RSA</v>
      </c>
      <c r="B66" s="75">
        <v>0.33473741629501452</v>
      </c>
      <c r="C66" s="75">
        <v>0.32960304775325744</v>
      </c>
      <c r="D66" s="75">
        <v>0.31725563661402434</v>
      </c>
      <c r="E66" s="75">
        <v>0.30608281083813749</v>
      </c>
      <c r="F66" s="75">
        <v>0.28797082753622139</v>
      </c>
      <c r="G66" s="75">
        <v>0.2727390872129653</v>
      </c>
      <c r="H66" s="75">
        <v>0.26446777123201959</v>
      </c>
      <c r="I66" s="75">
        <v>0.25636140923133471</v>
      </c>
      <c r="J66" s="75">
        <v>0.24974961179786526</v>
      </c>
      <c r="K66" s="75">
        <v>0.24964087992076556</v>
      </c>
      <c r="L66" s="82" t="str">
        <v>RSA</v>
      </c>
      <c r="M66" s="76">
        <f t="shared" si="4"/>
        <v>0</v>
      </c>
    </row>
    <row r="67" spans="1:13" x14ac:dyDescent="0.2">
      <c r="A67" s="88" t="str">
        <f t="shared" si="5"/>
        <v>ARB</v>
      </c>
      <c r="B67" s="75">
        <v>1.4461858874602038</v>
      </c>
      <c r="C67" s="75">
        <v>1.6086348876867718</v>
      </c>
      <c r="D67" s="75">
        <v>1.8091019824579115</v>
      </c>
      <c r="E67" s="75">
        <v>1.811984876415085</v>
      </c>
      <c r="F67" s="75">
        <v>1.9366931568697228</v>
      </c>
      <c r="G67" s="75">
        <v>2.0701411857696099</v>
      </c>
      <c r="H67" s="75">
        <v>2.1822724089516039</v>
      </c>
      <c r="I67" s="75">
        <v>2.3476141478465937</v>
      </c>
      <c r="J67" s="75">
        <v>2.3944503072112608</v>
      </c>
      <c r="K67" s="75">
        <v>2.5161350112817695</v>
      </c>
      <c r="L67" s="82" t="str">
        <v>ARB</v>
      </c>
      <c r="M67" s="76">
        <f t="shared" si="4"/>
        <v>0</v>
      </c>
    </row>
    <row r="68" spans="1:13" x14ac:dyDescent="0.2">
      <c r="A68" s="88" t="str">
        <f t="shared" si="5"/>
        <v>OPE</v>
      </c>
      <c r="B68" s="75">
        <v>0.47331133746461213</v>
      </c>
      <c r="C68" s="75">
        <v>0.51134262028294808</v>
      </c>
      <c r="D68" s="75">
        <v>0.57707432343420995</v>
      </c>
      <c r="E68" s="75">
        <v>0.5905586229958556</v>
      </c>
      <c r="F68" s="75">
        <v>0.64158124610828571</v>
      </c>
      <c r="G68" s="75">
        <v>0.68466305197557276</v>
      </c>
      <c r="H68" s="75">
        <v>0.73419680923206221</v>
      </c>
      <c r="I68" s="75">
        <v>0.79189667593938629</v>
      </c>
      <c r="J68" s="75">
        <v>0.82020371931338387</v>
      </c>
      <c r="K68" s="75">
        <v>0.85386790640619747</v>
      </c>
      <c r="L68" s="82" t="str">
        <v>OPE</v>
      </c>
      <c r="M68" s="76">
        <f t="shared" si="4"/>
        <v>0</v>
      </c>
    </row>
    <row r="69" spans="1:13" x14ac:dyDescent="0.2">
      <c r="A69" s="88" t="str">
        <f t="shared" si="5"/>
        <v>ROW</v>
      </c>
      <c r="B69" s="75">
        <v>2.6325823276053875</v>
      </c>
      <c r="C69" s="75">
        <v>2.6837735780019001</v>
      </c>
      <c r="D69" s="75">
        <v>2.8962491189735484</v>
      </c>
      <c r="E69" s="75">
        <v>3.0788769595400214</v>
      </c>
      <c r="F69" s="75">
        <v>3.2573684888347176</v>
      </c>
      <c r="G69" s="75">
        <v>3.4721660041222751</v>
      </c>
      <c r="H69" s="75">
        <v>3.7000389288170541</v>
      </c>
      <c r="I69" s="75">
        <v>3.8900116585611269</v>
      </c>
      <c r="J69" s="75">
        <v>4.1079212476158178</v>
      </c>
      <c r="K69" s="75">
        <v>4.4800224320519249</v>
      </c>
      <c r="L69" s="82" t="str">
        <v>ROW</v>
      </c>
      <c r="M69" s="76">
        <f t="shared" si="4"/>
        <v>0</v>
      </c>
    </row>
    <row r="70" spans="1:13" x14ac:dyDescent="0.2">
      <c r="A70" s="91" t="str">
        <f t="shared" si="5"/>
        <v>BRD</v>
      </c>
      <c r="B70" s="81">
        <v>0.75472890424374284</v>
      </c>
      <c r="C70" s="81">
        <v>0.67713341891775225</v>
      </c>
      <c r="D70" s="81">
        <v>0.66683878809702402</v>
      </c>
      <c r="E70" s="81">
        <v>0.64265019010326374</v>
      </c>
      <c r="F70" s="81">
        <v>0.57935873448329678</v>
      </c>
      <c r="G70" s="81">
        <v>0.49248492847830472</v>
      </c>
      <c r="H70" s="81">
        <v>0.438258790452355</v>
      </c>
      <c r="I70" s="81">
        <v>0.38265017989856615</v>
      </c>
      <c r="J70" s="81">
        <v>0.33783291697106471</v>
      </c>
      <c r="K70" s="81">
        <v>0.29620891675217431</v>
      </c>
      <c r="L70" s="80" t="str">
        <v>BRD</v>
      </c>
      <c r="M70" s="80">
        <f t="shared" si="4"/>
        <v>0</v>
      </c>
    </row>
    <row r="71" spans="1:13" x14ac:dyDescent="0.2">
      <c r="A71" s="91" t="str">
        <f t="shared" si="5"/>
        <v>EU28</v>
      </c>
      <c r="B71" s="81">
        <v>3.8926033199721974</v>
      </c>
      <c r="C71" s="81">
        <v>3.5695683708724624</v>
      </c>
      <c r="D71" s="81">
        <v>3.4546318423144071</v>
      </c>
      <c r="E71" s="81">
        <v>3.2192107935449488</v>
      </c>
      <c r="F71" s="81">
        <v>2.915454108246653</v>
      </c>
      <c r="G71" s="81">
        <v>2.656234225769345</v>
      </c>
      <c r="H71" s="81">
        <v>2.4189953887863216</v>
      </c>
      <c r="I71" s="81">
        <v>2.1585933273974511</v>
      </c>
      <c r="J71" s="81">
        <v>1.9522679644614351</v>
      </c>
      <c r="K71" s="81">
        <v>1.8028523064929804</v>
      </c>
      <c r="L71" s="80" t="str">
        <v>EU28</v>
      </c>
      <c r="M71" s="80">
        <f t="shared" si="4"/>
        <v>0</v>
      </c>
    </row>
    <row r="72" spans="1:13" x14ac:dyDescent="0.2">
      <c r="A72" s="91" t="str">
        <f t="shared" si="5"/>
        <v>WORLD</v>
      </c>
      <c r="B72" s="81">
        <v>24.521039282934503</v>
      </c>
      <c r="C72" s="81">
        <v>25.569115817291177</v>
      </c>
      <c r="D72" s="81">
        <v>27.113327641451612</v>
      </c>
      <c r="E72" s="81">
        <v>26.692681723813877</v>
      </c>
      <c r="F72" s="81">
        <v>27.033667249962374</v>
      </c>
      <c r="G72" s="81">
        <v>27.170068508540339</v>
      </c>
      <c r="H72" s="81">
        <v>27.373578306561953</v>
      </c>
      <c r="I72" s="81">
        <v>28.107284663623865</v>
      </c>
      <c r="J72" s="81">
        <v>27.885112338041562</v>
      </c>
      <c r="K72" s="81">
        <v>28.0965486760409</v>
      </c>
      <c r="L72" s="80" t="str">
        <v>world</v>
      </c>
      <c r="M72" s="80">
        <f t="shared" si="4"/>
        <v>0</v>
      </c>
    </row>
    <row r="73" spans="1:13" x14ac:dyDescent="0.2">
      <c r="B73" s="95">
        <f>B72/$B$47</f>
        <v>1</v>
      </c>
      <c r="C73" s="95">
        <f t="shared" ref="C73:K73" si="6">C72/$B$47</f>
        <v>1.0427419295839588</v>
      </c>
      <c r="D73" s="95">
        <f t="shared" si="6"/>
        <v>1.1057169041085964</v>
      </c>
      <c r="E73" s="95">
        <f t="shared" si="6"/>
        <v>1.0885624143341566</v>
      </c>
      <c r="F73" s="95">
        <f t="shared" si="6"/>
        <v>1.1024682493281002</v>
      </c>
      <c r="G73" s="95">
        <f t="shared" si="6"/>
        <v>1.1080308707571558</v>
      </c>
      <c r="H73" s="95">
        <f t="shared" si="6"/>
        <v>1.1163302660508636</v>
      </c>
      <c r="I73" s="95">
        <f t="shared" si="6"/>
        <v>1.1462517693197947</v>
      </c>
      <c r="J73" s="95">
        <f t="shared" si="6"/>
        <v>1.1371912917837987</v>
      </c>
      <c r="K73" s="95">
        <f t="shared" si="6"/>
        <v>1.1458139417277793</v>
      </c>
      <c r="L73" s="75" t="s">
        <v>23</v>
      </c>
    </row>
    <row r="74" spans="1:13" ht="13.5" thickBot="1" x14ac:dyDescent="0.25"/>
    <row r="75" spans="1:13" ht="15.75" x14ac:dyDescent="0.25">
      <c r="A75" s="96" t="s">
        <v>86</v>
      </c>
      <c r="B75" s="97"/>
      <c r="C75" s="97"/>
      <c r="D75" s="97"/>
      <c r="E75" s="98"/>
      <c r="F75" s="98"/>
      <c r="G75" s="98"/>
      <c r="H75" s="99" t="s">
        <v>85</v>
      </c>
      <c r="I75" s="99"/>
      <c r="J75" s="99"/>
      <c r="K75" s="99"/>
      <c r="L75" s="99"/>
      <c r="M75" s="100"/>
    </row>
    <row r="76" spans="1:13" ht="15.75" x14ac:dyDescent="0.25">
      <c r="A76" s="101"/>
      <c r="B76" s="102" t="str">
        <f t="shared" ref="B76:K76" si="7">B51</f>
        <v>2007</v>
      </c>
      <c r="C76" s="102" t="str">
        <f t="shared" si="7"/>
        <v>2010</v>
      </c>
      <c r="D76" s="102" t="str">
        <f t="shared" si="7"/>
        <v>2015</v>
      </c>
      <c r="E76" s="102" t="str">
        <f t="shared" si="7"/>
        <v>2020</v>
      </c>
      <c r="F76" s="102" t="str">
        <f t="shared" si="7"/>
        <v>2025</v>
      </c>
      <c r="G76" s="102" t="str">
        <f t="shared" si="7"/>
        <v>2030</v>
      </c>
      <c r="H76" s="102" t="str">
        <f t="shared" si="7"/>
        <v>2035</v>
      </c>
      <c r="I76" s="102" t="str">
        <f t="shared" si="7"/>
        <v>2040</v>
      </c>
      <c r="J76" s="102" t="str">
        <f t="shared" si="7"/>
        <v>2045</v>
      </c>
      <c r="K76" s="102" t="str">
        <f t="shared" si="7"/>
        <v>2050</v>
      </c>
      <c r="L76" s="103"/>
      <c r="M76" s="104"/>
    </row>
    <row r="77" spans="1:13" x14ac:dyDescent="0.2">
      <c r="A77" s="101" t="str">
        <f t="shared" ref="A77:A94" si="8">A52</f>
        <v>AUT</v>
      </c>
      <c r="B77" s="103">
        <f t="shared" ref="B77:K77" si="9">B52/$B52</f>
        <v>1</v>
      </c>
      <c r="C77" s="105">
        <f t="shared" si="9"/>
        <v>0.90489649094329905</v>
      </c>
      <c r="D77" s="105">
        <f t="shared" si="9"/>
        <v>0.91601019717545784</v>
      </c>
      <c r="E77" s="105">
        <f t="shared" si="9"/>
        <v>0.85731340164344105</v>
      </c>
      <c r="F77" s="105">
        <f t="shared" si="9"/>
        <v>0.79648799678308524</v>
      </c>
      <c r="G77" s="105">
        <f t="shared" si="9"/>
        <v>0.7432182038926447</v>
      </c>
      <c r="H77" s="105">
        <f t="shared" si="9"/>
        <v>0.68021007011622647</v>
      </c>
      <c r="I77" s="105">
        <f t="shared" si="9"/>
        <v>0.60817664227086854</v>
      </c>
      <c r="J77" s="105">
        <f t="shared" si="9"/>
        <v>0.54350258413727348</v>
      </c>
      <c r="K77" s="132">
        <f t="shared" si="9"/>
        <v>0.49832984675832986</v>
      </c>
      <c r="L77" s="106" t="str">
        <f t="array" ref="L77:L97">TRANSPOSE([2]CO2_yr.p_DontChange!$B$4:$V$4)</f>
        <v>AUT</v>
      </c>
      <c r="M77" s="107">
        <f t="shared" ref="M77:M97" si="10">IF(L77=A77,,"fehler")</f>
        <v>0</v>
      </c>
    </row>
    <row r="78" spans="1:13" x14ac:dyDescent="0.2">
      <c r="A78" s="101" t="str">
        <f t="shared" si="8"/>
        <v>BAW</v>
      </c>
      <c r="B78" s="103">
        <f t="shared" ref="B78:K78" si="11">B53/$B53</f>
        <v>1</v>
      </c>
      <c r="C78" s="105">
        <f t="shared" si="11"/>
        <v>0.96634758320944603</v>
      </c>
      <c r="D78" s="105">
        <f t="shared" si="11"/>
        <v>1.0188962235431926</v>
      </c>
      <c r="E78" s="105">
        <f t="shared" si="11"/>
        <v>1.0686521732436745</v>
      </c>
      <c r="F78" s="105">
        <f t="shared" si="11"/>
        <v>0.98645899667733639</v>
      </c>
      <c r="G78" s="105">
        <f t="shared" si="11"/>
        <v>0.84102497679191079</v>
      </c>
      <c r="H78" s="105">
        <f t="shared" si="11"/>
        <v>0.75382777067654161</v>
      </c>
      <c r="I78" s="105">
        <f t="shared" si="11"/>
        <v>0.67175926254689278</v>
      </c>
      <c r="J78" s="105">
        <f t="shared" si="11"/>
        <v>0.60563119600578197</v>
      </c>
      <c r="K78" s="132">
        <f t="shared" si="11"/>
        <v>0.5288167800175213</v>
      </c>
      <c r="L78" s="106" t="str">
        <v>BAW</v>
      </c>
      <c r="M78" s="107">
        <f t="shared" si="10"/>
        <v>0</v>
      </c>
    </row>
    <row r="79" spans="1:13" x14ac:dyDescent="0.2">
      <c r="A79" s="101" t="str">
        <f t="shared" si="8"/>
        <v>DEU</v>
      </c>
      <c r="B79" s="103">
        <f t="shared" ref="B79:K79" si="12">B54/$B54</f>
        <v>1</v>
      </c>
      <c r="C79" s="105">
        <f t="shared" si="12"/>
        <v>0.88892560615271898</v>
      </c>
      <c r="D79" s="105">
        <f t="shared" si="12"/>
        <v>0.8673783777111066</v>
      </c>
      <c r="E79" s="105">
        <f t="shared" si="12"/>
        <v>0.82555634983018988</v>
      </c>
      <c r="F79" s="105">
        <f t="shared" si="12"/>
        <v>0.74149739109651924</v>
      </c>
      <c r="G79" s="105">
        <f t="shared" si="12"/>
        <v>0.63001447031773306</v>
      </c>
      <c r="H79" s="105">
        <f t="shared" si="12"/>
        <v>0.55999956230569303</v>
      </c>
      <c r="I79" s="105">
        <f t="shared" si="12"/>
        <v>0.48732139734151148</v>
      </c>
      <c r="J79" s="105">
        <f t="shared" si="12"/>
        <v>0.42874536948042058</v>
      </c>
      <c r="K79" s="132">
        <f t="shared" si="12"/>
        <v>0.37618240735420999</v>
      </c>
      <c r="L79" s="106" t="str">
        <v>DEU</v>
      </c>
      <c r="M79" s="107">
        <f t="shared" si="10"/>
        <v>0</v>
      </c>
    </row>
    <row r="80" spans="1:13" x14ac:dyDescent="0.2">
      <c r="A80" s="101" t="str">
        <f t="shared" si="8"/>
        <v>EUE</v>
      </c>
      <c r="B80" s="103">
        <f t="shared" ref="B80:K80" si="13">B55/$B55</f>
        <v>1</v>
      </c>
      <c r="C80" s="105">
        <f t="shared" si="13"/>
        <v>0.9587441056245477</v>
      </c>
      <c r="D80" s="105">
        <f t="shared" si="13"/>
        <v>0.86324286466784816</v>
      </c>
      <c r="E80" s="105">
        <f t="shared" si="13"/>
        <v>0.74100488700779643</v>
      </c>
      <c r="F80" s="105">
        <f t="shared" si="13"/>
        <v>0.6485507755679103</v>
      </c>
      <c r="G80" s="105">
        <f t="shared" si="13"/>
        <v>0.56885715887970867</v>
      </c>
      <c r="H80" s="105">
        <f t="shared" si="13"/>
        <v>0.48887469288787094</v>
      </c>
      <c r="I80" s="105">
        <f t="shared" si="13"/>
        <v>0.4186116745753336</v>
      </c>
      <c r="J80" s="105">
        <f t="shared" si="13"/>
        <v>0.37239325898557807</v>
      </c>
      <c r="K80" s="132">
        <f t="shared" si="13"/>
        <v>0.33512657126173478</v>
      </c>
      <c r="L80" s="106" t="str">
        <v>EUE</v>
      </c>
      <c r="M80" s="107">
        <f t="shared" si="10"/>
        <v>0</v>
      </c>
    </row>
    <row r="81" spans="1:13" x14ac:dyDescent="0.2">
      <c r="A81" s="101" t="str">
        <f t="shared" si="8"/>
        <v>EUN</v>
      </c>
      <c r="B81" s="103">
        <f t="shared" ref="B81:K81" si="14">B56/$B56</f>
        <v>1</v>
      </c>
      <c r="C81" s="105">
        <f t="shared" si="14"/>
        <v>0.94681562089221127</v>
      </c>
      <c r="D81" s="105">
        <f t="shared" si="14"/>
        <v>0.90833386746790956</v>
      </c>
      <c r="E81" s="105">
        <f t="shared" si="14"/>
        <v>0.83982109923488601</v>
      </c>
      <c r="F81" s="105">
        <f t="shared" si="14"/>
        <v>0.74481428746435063</v>
      </c>
      <c r="G81" s="105">
        <f t="shared" si="14"/>
        <v>0.68772451724377803</v>
      </c>
      <c r="H81" s="105">
        <f t="shared" si="14"/>
        <v>0.62721290351386239</v>
      </c>
      <c r="I81" s="105">
        <f t="shared" si="14"/>
        <v>0.56548087559321814</v>
      </c>
      <c r="J81" s="105">
        <f t="shared" si="14"/>
        <v>0.51968686186154278</v>
      </c>
      <c r="K81" s="132">
        <f t="shared" si="14"/>
        <v>0.49231935693103962</v>
      </c>
      <c r="L81" s="106" t="str">
        <v>EUN</v>
      </c>
      <c r="M81" s="107">
        <f t="shared" si="10"/>
        <v>0</v>
      </c>
    </row>
    <row r="82" spans="1:13" x14ac:dyDescent="0.2">
      <c r="A82" s="101" t="str">
        <f t="shared" si="8"/>
        <v>EUS</v>
      </c>
      <c r="B82" s="103">
        <f t="shared" ref="B82:K82" si="15">B57/$B57</f>
        <v>1</v>
      </c>
      <c r="C82" s="105">
        <f t="shared" si="15"/>
        <v>0.88429769344273645</v>
      </c>
      <c r="D82" s="105">
        <f t="shared" si="15"/>
        <v>0.87728079850506691</v>
      </c>
      <c r="E82" s="105">
        <f t="shared" si="15"/>
        <v>0.83481421845892434</v>
      </c>
      <c r="F82" s="105">
        <f t="shared" si="15"/>
        <v>0.77167274245520268</v>
      </c>
      <c r="G82" s="105">
        <f t="shared" si="15"/>
        <v>0.72921239567360663</v>
      </c>
      <c r="H82" s="105">
        <f t="shared" si="15"/>
        <v>0.68405632215281087</v>
      </c>
      <c r="I82" s="105">
        <f t="shared" si="15"/>
        <v>0.62076338998046265</v>
      </c>
      <c r="J82" s="105">
        <f t="shared" si="15"/>
        <v>0.56192916289633976</v>
      </c>
      <c r="K82" s="132">
        <f t="shared" si="15"/>
        <v>0.5206402640843496</v>
      </c>
      <c r="L82" s="106" t="str">
        <v>EUS</v>
      </c>
      <c r="M82" s="107">
        <f t="shared" si="10"/>
        <v>0</v>
      </c>
    </row>
    <row r="83" spans="1:13" x14ac:dyDescent="0.2">
      <c r="A83" s="101" t="str">
        <f t="shared" si="8"/>
        <v>FRA</v>
      </c>
      <c r="B83" s="103">
        <f t="shared" ref="B83:K83" si="16">B58/$B58</f>
        <v>1</v>
      </c>
      <c r="C83" s="105">
        <f t="shared" si="16"/>
        <v>0.89235896164714812</v>
      </c>
      <c r="D83" s="105">
        <f t="shared" si="16"/>
        <v>0.89665653042102567</v>
      </c>
      <c r="E83" s="105">
        <f t="shared" si="16"/>
        <v>0.85388727274070908</v>
      </c>
      <c r="F83" s="105">
        <f t="shared" si="16"/>
        <v>0.81727102469208524</v>
      </c>
      <c r="G83" s="105">
        <f t="shared" si="16"/>
        <v>0.7751424141454426</v>
      </c>
      <c r="H83" s="105">
        <f t="shared" si="16"/>
        <v>0.72385713052343448</v>
      </c>
      <c r="I83" s="105">
        <f t="shared" si="16"/>
        <v>0.65235481034963183</v>
      </c>
      <c r="J83" s="105">
        <f t="shared" si="16"/>
        <v>0.59780411413734169</v>
      </c>
      <c r="K83" s="132">
        <f t="shared" si="16"/>
        <v>0.56823254899386744</v>
      </c>
      <c r="L83" s="106" t="str">
        <v>FRA</v>
      </c>
      <c r="M83" s="107">
        <f t="shared" si="10"/>
        <v>0</v>
      </c>
    </row>
    <row r="84" spans="1:13" x14ac:dyDescent="0.2">
      <c r="A84" s="101" t="str">
        <f t="shared" si="8"/>
        <v>IND</v>
      </c>
      <c r="B84" s="103">
        <f t="shared" ref="B84:K84" si="17">B59/$B59</f>
        <v>1</v>
      </c>
      <c r="C84" s="105">
        <f t="shared" si="17"/>
        <v>1.1354161141444046</v>
      </c>
      <c r="D84" s="105">
        <f t="shared" si="17"/>
        <v>1.3149447912480836</v>
      </c>
      <c r="E84" s="105">
        <f t="shared" si="17"/>
        <v>1.3719511615714457</v>
      </c>
      <c r="F84" s="105">
        <f t="shared" si="17"/>
        <v>1.4805570783846587</v>
      </c>
      <c r="G84" s="105">
        <f t="shared" si="17"/>
        <v>1.5962371698895208</v>
      </c>
      <c r="H84" s="105">
        <f t="shared" si="17"/>
        <v>1.7010763783729477</v>
      </c>
      <c r="I84" s="105">
        <f t="shared" si="17"/>
        <v>1.8066594887818388</v>
      </c>
      <c r="J84" s="105">
        <f t="shared" si="17"/>
        <v>1.9012949523551352</v>
      </c>
      <c r="K84" s="132">
        <f t="shared" si="17"/>
        <v>2.0516576848771764</v>
      </c>
      <c r="L84" s="106" t="str">
        <v>IND</v>
      </c>
      <c r="M84" s="107">
        <f t="shared" si="10"/>
        <v>0</v>
      </c>
    </row>
    <row r="85" spans="1:13" x14ac:dyDescent="0.2">
      <c r="A85" s="101" t="str">
        <f t="shared" si="8"/>
        <v>USA</v>
      </c>
      <c r="B85" s="103">
        <f t="shared" ref="B85:K85" si="18">B60/$B60</f>
        <v>1</v>
      </c>
      <c r="C85" s="105">
        <f t="shared" si="18"/>
        <v>0.98384050105822551</v>
      </c>
      <c r="D85" s="105">
        <f t="shared" si="18"/>
        <v>0.98535171836556346</v>
      </c>
      <c r="E85" s="105">
        <f t="shared" si="18"/>
        <v>0.94011078808155424</v>
      </c>
      <c r="F85" s="105">
        <f t="shared" si="18"/>
        <v>0.9301574312893669</v>
      </c>
      <c r="G85" s="105">
        <f t="shared" si="18"/>
        <v>0.87649381402169935</v>
      </c>
      <c r="H85" s="105">
        <f t="shared" si="18"/>
        <v>0.82179342995947191</v>
      </c>
      <c r="I85" s="105">
        <f t="shared" si="18"/>
        <v>0.79188004217654839</v>
      </c>
      <c r="J85" s="105">
        <f t="shared" si="18"/>
        <v>0.77450494530139735</v>
      </c>
      <c r="K85" s="132">
        <f t="shared" si="18"/>
        <v>0.77746212042305585</v>
      </c>
      <c r="L85" s="106" t="str">
        <v>USA</v>
      </c>
      <c r="M85" s="107">
        <f t="shared" si="10"/>
        <v>0</v>
      </c>
    </row>
    <row r="86" spans="1:13" x14ac:dyDescent="0.2">
      <c r="A86" s="101" t="str">
        <f t="shared" si="8"/>
        <v>RUS</v>
      </c>
      <c r="B86" s="103">
        <f t="shared" ref="B86:K86" si="19">B61/$B61</f>
        <v>1</v>
      </c>
      <c r="C86" s="105">
        <f t="shared" si="19"/>
        <v>1.0602688106686637</v>
      </c>
      <c r="D86" s="105">
        <f t="shared" si="19"/>
        <v>1.1839134490418464</v>
      </c>
      <c r="E86" s="105">
        <f t="shared" si="19"/>
        <v>1.2120469080861598</v>
      </c>
      <c r="F86" s="105">
        <f t="shared" si="19"/>
        <v>1.416711508386898</v>
      </c>
      <c r="G86" s="105">
        <f t="shared" si="19"/>
        <v>1.5655879669735229</v>
      </c>
      <c r="H86" s="105">
        <f t="shared" si="19"/>
        <v>1.759245118769283</v>
      </c>
      <c r="I86" s="105">
        <f t="shared" si="19"/>
        <v>1.9307532734221409</v>
      </c>
      <c r="J86" s="105">
        <f t="shared" si="19"/>
        <v>2.0955767923923694</v>
      </c>
      <c r="K86" s="132">
        <f t="shared" si="19"/>
        <v>2.3513681611032866</v>
      </c>
      <c r="L86" s="106" t="str">
        <v>RUS</v>
      </c>
      <c r="M86" s="107">
        <f t="shared" si="10"/>
        <v>0</v>
      </c>
    </row>
    <row r="87" spans="1:13" x14ac:dyDescent="0.2">
      <c r="A87" s="101" t="str">
        <f t="shared" si="8"/>
        <v>SWZ</v>
      </c>
      <c r="B87" s="103">
        <f t="shared" ref="B87:K87" si="20">B62/$B62</f>
        <v>1</v>
      </c>
      <c r="C87" s="105">
        <f t="shared" si="20"/>
        <v>0.98340224878418114</v>
      </c>
      <c r="D87" s="105">
        <f t="shared" si="20"/>
        <v>1.0216092029425596</v>
      </c>
      <c r="E87" s="105">
        <f t="shared" si="20"/>
        <v>0.98146540684499672</v>
      </c>
      <c r="F87" s="105">
        <f t="shared" si="20"/>
        <v>0.95149138203000272</v>
      </c>
      <c r="G87" s="105">
        <f t="shared" si="20"/>
        <v>0.93327337279792422</v>
      </c>
      <c r="H87" s="105">
        <f t="shared" si="20"/>
        <v>0.91197609480677588</v>
      </c>
      <c r="I87" s="105">
        <f t="shared" si="20"/>
        <v>0.8868505163225292</v>
      </c>
      <c r="J87" s="105">
        <f t="shared" si="20"/>
        <v>0.88541635645669514</v>
      </c>
      <c r="K87" s="132">
        <f t="shared" si="20"/>
        <v>0.92974525139614017</v>
      </c>
      <c r="L87" s="106" t="str">
        <v>SWZ</v>
      </c>
      <c r="M87" s="107">
        <f t="shared" si="10"/>
        <v>0</v>
      </c>
    </row>
    <row r="88" spans="1:13" x14ac:dyDescent="0.2">
      <c r="A88" s="101" t="str">
        <f t="shared" si="8"/>
        <v>OEC</v>
      </c>
      <c r="B88" s="103">
        <f t="shared" ref="B88:K88" si="21">B63/$B63</f>
        <v>1</v>
      </c>
      <c r="C88" s="105">
        <f t="shared" si="21"/>
        <v>1.0079762266702363</v>
      </c>
      <c r="D88" s="105">
        <f t="shared" si="21"/>
        <v>1.0353419118349918</v>
      </c>
      <c r="E88" s="105">
        <f t="shared" si="21"/>
        <v>0.98952247072308364</v>
      </c>
      <c r="F88" s="105">
        <f t="shared" si="21"/>
        <v>1.0090503716852666</v>
      </c>
      <c r="G88" s="105">
        <f t="shared" si="21"/>
        <v>0.98535746490820486</v>
      </c>
      <c r="H88" s="105">
        <f t="shared" si="21"/>
        <v>0.95751085728168928</v>
      </c>
      <c r="I88" s="105">
        <f t="shared" si="21"/>
        <v>0.95306159838305393</v>
      </c>
      <c r="J88" s="105">
        <f t="shared" si="21"/>
        <v>0.96030794974830858</v>
      </c>
      <c r="K88" s="132">
        <f t="shared" si="21"/>
        <v>1.0025677222967453</v>
      </c>
      <c r="L88" s="106" t="str">
        <v>OEC</v>
      </c>
      <c r="M88" s="107">
        <f t="shared" si="10"/>
        <v>0</v>
      </c>
    </row>
    <row r="89" spans="1:13" x14ac:dyDescent="0.2">
      <c r="A89" s="101" t="str">
        <f t="shared" si="8"/>
        <v>BRZ</v>
      </c>
      <c r="B89" s="103">
        <f t="shared" ref="B89:K89" si="22">B64/$B64</f>
        <v>1</v>
      </c>
      <c r="C89" s="105">
        <f t="shared" si="22"/>
        <v>0.963160827614301</v>
      </c>
      <c r="D89" s="105">
        <f t="shared" si="22"/>
        <v>0.96136925567497256</v>
      </c>
      <c r="E89" s="105">
        <f t="shared" si="22"/>
        <v>0.98810113867334126</v>
      </c>
      <c r="F89" s="105">
        <f t="shared" si="22"/>
        <v>1.0138331589482714</v>
      </c>
      <c r="G89" s="105">
        <f t="shared" si="22"/>
        <v>1.0597468612089374</v>
      </c>
      <c r="H89" s="105">
        <f t="shared" si="22"/>
        <v>1.0521633459153374</v>
      </c>
      <c r="I89" s="105">
        <f t="shared" si="22"/>
        <v>1.0876064237959824</v>
      </c>
      <c r="J89" s="105">
        <f t="shared" si="22"/>
        <v>1.0889051465131345</v>
      </c>
      <c r="K89" s="132">
        <f t="shared" si="22"/>
        <v>1.1742975845830232</v>
      </c>
      <c r="L89" s="106" t="str">
        <v>BRZ</v>
      </c>
      <c r="M89" s="107">
        <f t="shared" si="10"/>
        <v>0</v>
      </c>
    </row>
    <row r="90" spans="1:13" x14ac:dyDescent="0.2">
      <c r="A90" s="101" t="str">
        <f t="shared" si="8"/>
        <v>CHI</v>
      </c>
      <c r="B90" s="103">
        <f t="shared" ref="B90:K90" si="23">B65/$B65</f>
        <v>1</v>
      </c>
      <c r="C90" s="105">
        <f t="shared" si="23"/>
        <v>1.1832963061939792</v>
      </c>
      <c r="D90" s="105">
        <f t="shared" si="23"/>
        <v>1.2919758506169283</v>
      </c>
      <c r="E90" s="105">
        <f t="shared" si="23"/>
        <v>1.2380989396907951</v>
      </c>
      <c r="F90" s="105">
        <f t="shared" si="23"/>
        <v>1.316395174611396</v>
      </c>
      <c r="G90" s="105">
        <f t="shared" si="23"/>
        <v>1.2710261283449604</v>
      </c>
      <c r="H90" s="105">
        <f t="shared" si="23"/>
        <v>1.2130256595959092</v>
      </c>
      <c r="I90" s="105">
        <f t="shared" si="23"/>
        <v>1.2331048669592932</v>
      </c>
      <c r="J90" s="105">
        <f t="shared" si="23"/>
        <v>1.0600155007128678</v>
      </c>
      <c r="K90" s="132">
        <f t="shared" si="23"/>
        <v>0.96990691420006003</v>
      </c>
      <c r="L90" s="106" t="str">
        <v>CHI</v>
      </c>
      <c r="M90" s="107">
        <f t="shared" si="10"/>
        <v>0</v>
      </c>
    </row>
    <row r="91" spans="1:13" x14ac:dyDescent="0.2">
      <c r="A91" s="101" t="str">
        <f t="shared" si="8"/>
        <v>RSA</v>
      </c>
      <c r="B91" s="103">
        <f t="shared" ref="B91:K91" si="24">B66/$B66</f>
        <v>1</v>
      </c>
      <c r="C91" s="105">
        <f t="shared" si="24"/>
        <v>0.98466150393766561</v>
      </c>
      <c r="D91" s="105">
        <f t="shared" si="24"/>
        <v>0.94777464714137916</v>
      </c>
      <c r="E91" s="105">
        <f t="shared" si="24"/>
        <v>0.91439676575736362</v>
      </c>
      <c r="F91" s="105">
        <f t="shared" si="24"/>
        <v>0.86028873235498637</v>
      </c>
      <c r="G91" s="105">
        <f t="shared" si="24"/>
        <v>0.81478518365748465</v>
      </c>
      <c r="H91" s="105">
        <f t="shared" si="24"/>
        <v>0.79007531981108403</v>
      </c>
      <c r="I91" s="105">
        <f t="shared" si="24"/>
        <v>0.76585824216733334</v>
      </c>
      <c r="J91" s="105">
        <f t="shared" si="24"/>
        <v>0.74610605101209582</v>
      </c>
      <c r="K91" s="132">
        <f t="shared" si="24"/>
        <v>0.74578122363455557</v>
      </c>
      <c r="L91" s="106" t="str">
        <v>RSA</v>
      </c>
      <c r="M91" s="107">
        <f t="shared" si="10"/>
        <v>0</v>
      </c>
    </row>
    <row r="92" spans="1:13" x14ac:dyDescent="0.2">
      <c r="A92" s="101" t="str">
        <f t="shared" si="8"/>
        <v>ARB</v>
      </c>
      <c r="B92" s="103">
        <f t="shared" ref="B92:K92" si="25">B67/$B67</f>
        <v>1</v>
      </c>
      <c r="C92" s="105">
        <f t="shared" si="25"/>
        <v>1.1123292666835944</v>
      </c>
      <c r="D92" s="105">
        <f t="shared" si="25"/>
        <v>1.2509470588425269</v>
      </c>
      <c r="E92" s="105">
        <f t="shared" si="25"/>
        <v>1.2529405051775873</v>
      </c>
      <c r="F92" s="105">
        <f t="shared" si="25"/>
        <v>1.3391730438408227</v>
      </c>
      <c r="G92" s="105">
        <f t="shared" si="25"/>
        <v>1.4314488916809984</v>
      </c>
      <c r="H92" s="105">
        <f t="shared" si="25"/>
        <v>1.5089847217248935</v>
      </c>
      <c r="I92" s="105">
        <f t="shared" si="25"/>
        <v>1.6233142421058202</v>
      </c>
      <c r="J92" s="105">
        <f t="shared" si="25"/>
        <v>1.6557002304983088</v>
      </c>
      <c r="K92" s="132">
        <f t="shared" si="25"/>
        <v>1.7398420445801845</v>
      </c>
      <c r="L92" s="106" t="str">
        <v>ARB</v>
      </c>
      <c r="M92" s="107">
        <f t="shared" si="10"/>
        <v>0</v>
      </c>
    </row>
    <row r="93" spans="1:13" x14ac:dyDescent="0.2">
      <c r="A93" s="101" t="str">
        <f t="shared" si="8"/>
        <v>OPE</v>
      </c>
      <c r="B93" s="103">
        <f t="shared" ref="B93:K93" si="26">B68/$B68</f>
        <v>1</v>
      </c>
      <c r="C93" s="105">
        <f t="shared" si="26"/>
        <v>1.0803515145486651</v>
      </c>
      <c r="D93" s="105">
        <f t="shared" si="26"/>
        <v>1.2192277635381084</v>
      </c>
      <c r="E93" s="105">
        <f t="shared" si="26"/>
        <v>1.2477170442594978</v>
      </c>
      <c r="F93" s="105">
        <f t="shared" si="26"/>
        <v>1.3555163278890494</v>
      </c>
      <c r="G93" s="105">
        <f t="shared" si="26"/>
        <v>1.4465384574202445</v>
      </c>
      <c r="H93" s="105">
        <f t="shared" si="26"/>
        <v>1.5511921036266232</v>
      </c>
      <c r="I93" s="105">
        <f t="shared" si="26"/>
        <v>1.6730988954993999</v>
      </c>
      <c r="J93" s="105">
        <f t="shared" si="26"/>
        <v>1.7329052874730846</v>
      </c>
      <c r="K93" s="132">
        <f t="shared" si="26"/>
        <v>1.8040301146812023</v>
      </c>
      <c r="L93" s="106" t="str">
        <v>OPE</v>
      </c>
      <c r="M93" s="107">
        <f t="shared" si="10"/>
        <v>0</v>
      </c>
    </row>
    <row r="94" spans="1:13" x14ac:dyDescent="0.2">
      <c r="A94" s="101" t="str">
        <f t="shared" si="8"/>
        <v>ROW</v>
      </c>
      <c r="B94" s="103">
        <f>B69/$B69</f>
        <v>1</v>
      </c>
      <c r="C94" s="105">
        <f t="shared" ref="C94:K97" si="27">C69/$B69</f>
        <v>1.0194452609742604</v>
      </c>
      <c r="D94" s="105">
        <f t="shared" si="27"/>
        <v>1.1001551930981752</v>
      </c>
      <c r="E94" s="105">
        <f t="shared" si="27"/>
        <v>1.1695273219966442</v>
      </c>
      <c r="F94" s="105">
        <f t="shared" si="27"/>
        <v>1.2373282516857276</v>
      </c>
      <c r="G94" s="105">
        <f t="shared" si="27"/>
        <v>1.3189201977514518</v>
      </c>
      <c r="H94" s="105">
        <f t="shared" si="27"/>
        <v>1.4054789056426704</v>
      </c>
      <c r="I94" s="105">
        <f t="shared" si="27"/>
        <v>1.4776410286471475</v>
      </c>
      <c r="J94" s="105">
        <f t="shared" si="27"/>
        <v>1.5604151120137646</v>
      </c>
      <c r="K94" s="132">
        <f t="shared" si="27"/>
        <v>1.7017596696119206</v>
      </c>
      <c r="L94" s="106" t="str">
        <v>ROW</v>
      </c>
      <c r="M94" s="107">
        <f t="shared" si="10"/>
        <v>0</v>
      </c>
    </row>
    <row r="95" spans="1:13" x14ac:dyDescent="0.2">
      <c r="A95" s="108" t="str">
        <f t="shared" ref="A95:A97" si="28">A70</f>
        <v>BRD</v>
      </c>
      <c r="B95" s="109">
        <f>B70/$B70</f>
        <v>1</v>
      </c>
      <c r="C95" s="110">
        <f t="shared" si="27"/>
        <v>0.89718760618590165</v>
      </c>
      <c r="D95" s="110">
        <f t="shared" si="27"/>
        <v>0.88354743583752515</v>
      </c>
      <c r="E95" s="110">
        <f t="shared" si="27"/>
        <v>0.85149804981593391</v>
      </c>
      <c r="F95" s="110">
        <f t="shared" si="27"/>
        <v>0.76763819594776039</v>
      </c>
      <c r="G95" s="110">
        <f t="shared" si="27"/>
        <v>0.65253222144948442</v>
      </c>
      <c r="H95" s="110">
        <f t="shared" si="27"/>
        <v>0.58068372363650389</v>
      </c>
      <c r="I95" s="110">
        <f t="shared" si="27"/>
        <v>0.50700347866230344</v>
      </c>
      <c r="J95" s="110">
        <f t="shared" si="27"/>
        <v>0.44762154340647881</v>
      </c>
      <c r="K95" s="133">
        <f t="shared" si="27"/>
        <v>0.39247061439760683</v>
      </c>
      <c r="L95" s="109" t="str">
        <v>BRD</v>
      </c>
      <c r="M95" s="111">
        <f t="shared" si="10"/>
        <v>0</v>
      </c>
    </row>
    <row r="96" spans="1:13" x14ac:dyDescent="0.2">
      <c r="A96" s="108" t="str">
        <f t="shared" si="28"/>
        <v>EU28</v>
      </c>
      <c r="B96" s="109">
        <f t="shared" ref="B96:B97" si="29">B71/$B71</f>
        <v>1</v>
      </c>
      <c r="C96" s="110">
        <f t="shared" si="27"/>
        <v>0.91701313425842679</v>
      </c>
      <c r="D96" s="110">
        <f t="shared" si="27"/>
        <v>0.88748622922591591</v>
      </c>
      <c r="E96" s="110">
        <f t="shared" si="27"/>
        <v>0.82700715406262915</v>
      </c>
      <c r="F96" s="110">
        <f t="shared" si="27"/>
        <v>0.74897282579193714</v>
      </c>
      <c r="G96" s="110">
        <f t="shared" si="27"/>
        <v>0.68237989012153355</v>
      </c>
      <c r="H96" s="110">
        <f t="shared" si="27"/>
        <v>0.62143382973932182</v>
      </c>
      <c r="I96" s="110">
        <f t="shared" si="27"/>
        <v>0.55453719528063006</v>
      </c>
      <c r="J96" s="110">
        <f t="shared" si="27"/>
        <v>0.50153272860985465</v>
      </c>
      <c r="K96" s="133">
        <f t="shared" si="27"/>
        <v>0.46314822197342653</v>
      </c>
      <c r="L96" s="109" t="str">
        <v>EU28</v>
      </c>
      <c r="M96" s="111">
        <f t="shared" si="10"/>
        <v>0</v>
      </c>
    </row>
    <row r="97" spans="1:13" ht="13.5" thickBot="1" x14ac:dyDescent="0.25">
      <c r="A97" s="112" t="str">
        <f t="shared" si="28"/>
        <v>WORLD</v>
      </c>
      <c r="B97" s="113">
        <f t="shared" si="29"/>
        <v>1</v>
      </c>
      <c r="C97" s="114">
        <f t="shared" si="27"/>
        <v>1.0427419295839588</v>
      </c>
      <c r="D97" s="114">
        <f t="shared" si="27"/>
        <v>1.1057169041085964</v>
      </c>
      <c r="E97" s="114">
        <f t="shared" si="27"/>
        <v>1.0885624143341566</v>
      </c>
      <c r="F97" s="114">
        <f t="shared" si="27"/>
        <v>1.1024682493281002</v>
      </c>
      <c r="G97" s="114">
        <f t="shared" si="27"/>
        <v>1.1080308707571558</v>
      </c>
      <c r="H97" s="114">
        <f t="shared" si="27"/>
        <v>1.1163302660508636</v>
      </c>
      <c r="I97" s="114">
        <f t="shared" si="27"/>
        <v>1.1462517693197947</v>
      </c>
      <c r="J97" s="114">
        <f t="shared" si="27"/>
        <v>1.1371912917837987</v>
      </c>
      <c r="K97" s="114">
        <f t="shared" si="27"/>
        <v>1.1458139417277793</v>
      </c>
      <c r="L97" s="115" t="str">
        <v>world</v>
      </c>
      <c r="M97" s="116">
        <f t="shared" si="10"/>
        <v>0</v>
      </c>
    </row>
    <row r="99" spans="1:13" ht="15.75" x14ac:dyDescent="0.25">
      <c r="A99" s="79" t="s">
        <v>88</v>
      </c>
      <c r="B99" s="79"/>
      <c r="C99" s="79"/>
      <c r="D99" s="79"/>
      <c r="E99" s="78"/>
      <c r="F99" s="78"/>
      <c r="G99" s="78"/>
    </row>
    <row r="100" spans="1:13" ht="15.75" x14ac:dyDescent="0.25">
      <c r="B100" s="77">
        <f t="shared" ref="B100:K100" si="30">B2</f>
        <v>2007</v>
      </c>
      <c r="C100" s="77">
        <f t="shared" si="30"/>
        <v>2010</v>
      </c>
      <c r="D100" s="77">
        <f t="shared" si="30"/>
        <v>2015</v>
      </c>
      <c r="E100" s="77">
        <f t="shared" si="30"/>
        <v>2020</v>
      </c>
      <c r="F100" s="77">
        <f t="shared" si="30"/>
        <v>2025</v>
      </c>
      <c r="G100" s="77">
        <f t="shared" si="30"/>
        <v>2030</v>
      </c>
      <c r="H100" s="77">
        <f t="shared" si="30"/>
        <v>2035</v>
      </c>
      <c r="I100" s="77">
        <f t="shared" si="30"/>
        <v>2040</v>
      </c>
      <c r="J100" s="77">
        <f t="shared" si="30"/>
        <v>2045</v>
      </c>
      <c r="K100" s="77">
        <f t="shared" si="30"/>
        <v>2050</v>
      </c>
    </row>
    <row r="101" spans="1:13" x14ac:dyDescent="0.2">
      <c r="A101" s="88" t="str">
        <f t="shared" ref="A101:A118" si="31">A3</f>
        <v>AUT</v>
      </c>
      <c r="B101" s="75">
        <f t="shared" ref="B101:C118" si="32">B52</f>
        <v>6.2956271082412668E-2</v>
      </c>
      <c r="C101" s="75">
        <f t="shared" si="32"/>
        <v>5.6968908785350311E-2</v>
      </c>
      <c r="D101" s="75">
        <f t="shared" ref="D101:K110" si="33">C101+0.5*(D52-C52)</f>
        <v>5.7318747536491355E-2</v>
      </c>
      <c r="E101" s="75">
        <f t="shared" si="33"/>
        <v>5.547108185090005E-2</v>
      </c>
      <c r="F101" s="75">
        <f t="shared" si="33"/>
        <v>5.3556411512357016E-2</v>
      </c>
      <c r="G101" s="75">
        <f t="shared" si="33"/>
        <v>5.1879577751499741E-2</v>
      </c>
      <c r="H101" s="75">
        <f t="shared" si="33"/>
        <v>4.9896199176287181E-2</v>
      </c>
      <c r="I101" s="75">
        <f t="shared" si="33"/>
        <v>4.76287211710733E-2</v>
      </c>
      <c r="J101" s="75">
        <f t="shared" si="33"/>
        <v>4.5592902403144134E-2</v>
      </c>
      <c r="K101" s="75">
        <f t="shared" si="33"/>
        <v>4.4170948853162431E-2</v>
      </c>
      <c r="L101" s="82" t="str">
        <f t="array" ref="L101:L121">TRANSPOSE([2]CO2_yr.p_DontChange!$B$4:$V$4)</f>
        <v>AUT</v>
      </c>
      <c r="M101" s="76">
        <f t="shared" ref="M101:M121" si="34">IF(L101=A101,,"fehler")</f>
        <v>0</v>
      </c>
    </row>
    <row r="102" spans="1:13" x14ac:dyDescent="0.2">
      <c r="A102" s="88" t="str">
        <f t="shared" si="31"/>
        <v>BAW</v>
      </c>
      <c r="B102" s="75">
        <f t="shared" si="32"/>
        <v>8.054005424502253E-2</v>
      </c>
      <c r="C102" s="75">
        <f t="shared" si="32"/>
        <v>7.782968677123521E-2</v>
      </c>
      <c r="D102" s="75">
        <f t="shared" si="33"/>
        <v>7.9945821942726272E-2</v>
      </c>
      <c r="E102" s="75">
        <f t="shared" si="33"/>
        <v>8.1949495386670984E-2</v>
      </c>
      <c r="F102" s="75">
        <f t="shared" si="33"/>
        <v>7.8639573937059198E-2</v>
      </c>
      <c r="G102" s="75">
        <f t="shared" si="33"/>
        <v>7.2782942011737267E-2</v>
      </c>
      <c r="H102" s="75">
        <f t="shared" si="33"/>
        <v>6.9271508156464143E-2</v>
      </c>
      <c r="I102" s="75">
        <f t="shared" si="33"/>
        <v>6.5966607108179143E-2</v>
      </c>
      <c r="J102" s="75">
        <f t="shared" si="33"/>
        <v>6.3303628075009388E-2</v>
      </c>
      <c r="K102" s="75">
        <f t="shared" si="33"/>
        <v>6.0210309459762267E-2</v>
      </c>
      <c r="L102" s="82" t="str">
        <v>BAW</v>
      </c>
      <c r="M102" s="76">
        <f t="shared" si="34"/>
        <v>0</v>
      </c>
    </row>
    <row r="103" spans="1:13" x14ac:dyDescent="0.2">
      <c r="A103" s="88" t="str">
        <f t="shared" si="31"/>
        <v>DEU</v>
      </c>
      <c r="B103" s="75">
        <f t="shared" si="32"/>
        <v>0.67418884999872031</v>
      </c>
      <c r="C103" s="75">
        <f t="shared" si="32"/>
        <v>0.599303732146517</v>
      </c>
      <c r="D103" s="75">
        <f t="shared" si="33"/>
        <v>0.59204028156466182</v>
      </c>
      <c r="E103" s="75">
        <f t="shared" si="33"/>
        <v>0.57794230912383693</v>
      </c>
      <c r="F103" s="75">
        <f t="shared" si="33"/>
        <v>0.54960650276346523</v>
      </c>
      <c r="G103" s="75">
        <f t="shared" si="33"/>
        <v>0.51202623168629113</v>
      </c>
      <c r="H103" s="75">
        <f t="shared" si="33"/>
        <v>0.48842459652858938</v>
      </c>
      <c r="I103" s="75">
        <f t="shared" si="33"/>
        <v>0.46392519229997997</v>
      </c>
      <c r="J103" s="75">
        <f t="shared" si="33"/>
        <v>0.44417953986939906</v>
      </c>
      <c r="K103" s="75">
        <f t="shared" si="33"/>
        <v>0.42646085837520098</v>
      </c>
      <c r="L103" s="82" t="str">
        <v>DEU</v>
      </c>
      <c r="M103" s="76">
        <f t="shared" si="34"/>
        <v>0</v>
      </c>
    </row>
    <row r="104" spans="1:13" x14ac:dyDescent="0.2">
      <c r="A104" s="88" t="str">
        <f t="shared" si="31"/>
        <v>EUE</v>
      </c>
      <c r="B104" s="75">
        <f t="shared" si="32"/>
        <v>0.60806400771633917</v>
      </c>
      <c r="C104" s="75">
        <f t="shared" si="32"/>
        <v>0.58297778324047966</v>
      </c>
      <c r="D104" s="75">
        <f t="shared" si="33"/>
        <v>0.55394234958147237</v>
      </c>
      <c r="E104" s="75">
        <f t="shared" si="33"/>
        <v>0.51677809228591665</v>
      </c>
      <c r="F104" s="75">
        <f t="shared" si="33"/>
        <v>0.48866908351992155</v>
      </c>
      <c r="G104" s="75">
        <f t="shared" si="33"/>
        <v>0.4644396735435028</v>
      </c>
      <c r="H104" s="75">
        <f t="shared" si="33"/>
        <v>0.44012244413448642</v>
      </c>
      <c r="I104" s="75">
        <f t="shared" si="33"/>
        <v>0.41876023787980243</v>
      </c>
      <c r="J104" s="75">
        <f t="shared" si="33"/>
        <v>0.40470836037289937</v>
      </c>
      <c r="K104" s="75">
        <f t="shared" si="33"/>
        <v>0.39337809462706264</v>
      </c>
      <c r="L104" s="82" t="str">
        <v>EUE</v>
      </c>
      <c r="M104" s="76">
        <f t="shared" si="34"/>
        <v>0</v>
      </c>
    </row>
    <row r="105" spans="1:13" x14ac:dyDescent="0.2">
      <c r="A105" s="88" t="str">
        <f t="shared" si="31"/>
        <v>EUN</v>
      </c>
      <c r="B105" s="75">
        <f t="shared" si="32"/>
        <v>1.0878955793859701</v>
      </c>
      <c r="C105" s="75">
        <f t="shared" si="32"/>
        <v>1.0300365284622193</v>
      </c>
      <c r="D105" s="75">
        <f t="shared" si="33"/>
        <v>1.0091044637435598</v>
      </c>
      <c r="E105" s="75">
        <f t="shared" si="33"/>
        <v>0.97183709489745884</v>
      </c>
      <c r="F105" s="75">
        <f t="shared" si="33"/>
        <v>0.92015834962909859</v>
      </c>
      <c r="G105" s="75">
        <f t="shared" si="33"/>
        <v>0.88910449530353775</v>
      </c>
      <c r="H105" s="75">
        <f t="shared" si="33"/>
        <v>0.85618933676439446</v>
      </c>
      <c r="I105" s="75">
        <f t="shared" si="33"/>
        <v>0.82261033662369432</v>
      </c>
      <c r="J105" s="75">
        <f t="shared" si="33"/>
        <v>0.79770078407317935</v>
      </c>
      <c r="K105" s="75">
        <f t="shared" si="33"/>
        <v>0.78281429025682026</v>
      </c>
      <c r="L105" s="82" t="str">
        <v>EUN</v>
      </c>
      <c r="M105" s="76">
        <f t="shared" si="34"/>
        <v>0</v>
      </c>
    </row>
    <row r="106" spans="1:13" x14ac:dyDescent="0.2">
      <c r="A106" s="88" t="str">
        <f t="shared" si="31"/>
        <v>EUS</v>
      </c>
      <c r="B106" s="75">
        <f t="shared" si="32"/>
        <v>1.0016159855708973</v>
      </c>
      <c r="C106" s="75">
        <f t="shared" si="32"/>
        <v>0.88572670575571766</v>
      </c>
      <c r="D106" s="75">
        <f t="shared" si="33"/>
        <v>0.88221258868639696</v>
      </c>
      <c r="E106" s="75">
        <f t="shared" si="33"/>
        <v>0.86094498597302571</v>
      </c>
      <c r="F106" s="75">
        <f t="shared" si="33"/>
        <v>0.82932323011409126</v>
      </c>
      <c r="G106" s="75">
        <f t="shared" si="33"/>
        <v>0.8080587490694261</v>
      </c>
      <c r="H106" s="75">
        <f t="shared" si="33"/>
        <v>0.7854442265274042</v>
      </c>
      <c r="I106" s="75">
        <f t="shared" si="33"/>
        <v>0.7537466202086649</v>
      </c>
      <c r="J106" s="75">
        <f t="shared" si="33"/>
        <v>0.72428196903558195</v>
      </c>
      <c r="K106" s="75">
        <f t="shared" si="33"/>
        <v>0.70360415849722768</v>
      </c>
      <c r="L106" s="82" t="str">
        <v>EUS</v>
      </c>
      <c r="M106" s="76">
        <f t="shared" si="34"/>
        <v>0</v>
      </c>
    </row>
    <row r="107" spans="1:13" x14ac:dyDescent="0.2">
      <c r="A107" s="88" t="str">
        <f t="shared" si="31"/>
        <v>FRA</v>
      </c>
      <c r="B107" s="75">
        <f t="shared" si="32"/>
        <v>0.37734257197283511</v>
      </c>
      <c r="C107" s="75">
        <f t="shared" si="32"/>
        <v>0.33672502571094337</v>
      </c>
      <c r="D107" s="75">
        <f t="shared" si="33"/>
        <v>0.33753585353812593</v>
      </c>
      <c r="E107" s="75">
        <f t="shared" si="33"/>
        <v>0.32946652269089616</v>
      </c>
      <c r="F107" s="75">
        <f t="shared" si="33"/>
        <v>0.32255808808356468</v>
      </c>
      <c r="G107" s="75">
        <f t="shared" si="33"/>
        <v>0.31460962895490863</v>
      </c>
      <c r="H107" s="75">
        <f t="shared" si="33"/>
        <v>0.30493356854176623</v>
      </c>
      <c r="I107" s="75">
        <f t="shared" si="33"/>
        <v>0.2914431338435623</v>
      </c>
      <c r="J107" s="75">
        <f t="shared" si="33"/>
        <v>0.28115098383773512</v>
      </c>
      <c r="K107" s="75">
        <f t="shared" si="33"/>
        <v>0.27557167861348475</v>
      </c>
      <c r="L107" s="82" t="str">
        <v>FRA</v>
      </c>
      <c r="M107" s="76">
        <f t="shared" si="34"/>
        <v>0</v>
      </c>
    </row>
    <row r="108" spans="1:13" x14ac:dyDescent="0.2">
      <c r="A108" s="88" t="str">
        <f t="shared" si="31"/>
        <v>IND</v>
      </c>
      <c r="B108" s="75">
        <f t="shared" si="32"/>
        <v>1.0963173064942606</v>
      </c>
      <c r="C108" s="75">
        <f t="shared" si="32"/>
        <v>1.2447763360089736</v>
      </c>
      <c r="D108" s="75">
        <f t="shared" si="33"/>
        <v>1.3431865338693654</v>
      </c>
      <c r="E108" s="75">
        <f t="shared" si="33"/>
        <v>1.3744350690523266</v>
      </c>
      <c r="F108" s="75">
        <f t="shared" si="33"/>
        <v>1.4339683421473273</v>
      </c>
      <c r="G108" s="75">
        <f t="shared" si="33"/>
        <v>1.4973793853141373</v>
      </c>
      <c r="H108" s="75">
        <f t="shared" si="33"/>
        <v>1.5548479046439077</v>
      </c>
      <c r="I108" s="75">
        <f t="shared" si="33"/>
        <v>1.6127242002512885</v>
      </c>
      <c r="J108" s="75">
        <f t="shared" si="33"/>
        <v>1.6645994485130444</v>
      </c>
      <c r="K108" s="75">
        <f t="shared" si="33"/>
        <v>1.747022081470885</v>
      </c>
      <c r="L108" s="82" t="str">
        <v>IND</v>
      </c>
      <c r="M108" s="76">
        <f t="shared" si="34"/>
        <v>0</v>
      </c>
    </row>
    <row r="109" spans="1:13" x14ac:dyDescent="0.2">
      <c r="A109" s="88" t="str">
        <f t="shared" si="31"/>
        <v>USA</v>
      </c>
      <c r="B109" s="75">
        <f t="shared" si="32"/>
        <v>4.7940856832191017</v>
      </c>
      <c r="C109" s="75">
        <f t="shared" si="32"/>
        <v>4.7166156606943463</v>
      </c>
      <c r="D109" s="75">
        <f t="shared" si="33"/>
        <v>4.7202381133230169</v>
      </c>
      <c r="E109" s="75">
        <f t="shared" si="33"/>
        <v>4.6117936652379754</v>
      </c>
      <c r="F109" s="75">
        <f t="shared" si="33"/>
        <v>4.5879350425892769</v>
      </c>
      <c r="G109" s="75">
        <f t="shared" si="33"/>
        <v>4.4593010529629398</v>
      </c>
      <c r="H109" s="75">
        <f t="shared" si="33"/>
        <v>4.3281818889132841</v>
      </c>
      <c r="I109" s="75">
        <f t="shared" si="33"/>
        <v>4.2564782168599367</v>
      </c>
      <c r="J109" s="75">
        <f t="shared" si="33"/>
        <v>4.2148293652730828</v>
      </c>
      <c r="K109" s="75">
        <f t="shared" si="33"/>
        <v>4.2219178407298399</v>
      </c>
      <c r="L109" s="82" t="str">
        <v>USA</v>
      </c>
      <c r="M109" s="76">
        <f t="shared" si="34"/>
        <v>0</v>
      </c>
    </row>
    <row r="110" spans="1:13" x14ac:dyDescent="0.2">
      <c r="A110" s="88" t="str">
        <f t="shared" si="31"/>
        <v>RUS</v>
      </c>
      <c r="B110" s="75">
        <f t="shared" si="32"/>
        <v>1.3266039660288789</v>
      </c>
      <c r="C110" s="75">
        <f t="shared" si="32"/>
        <v>1.4065568092897718</v>
      </c>
      <c r="D110" s="75">
        <f t="shared" si="33"/>
        <v>1.488570543111807</v>
      </c>
      <c r="E110" s="75">
        <f t="shared" si="33"/>
        <v>1.5072315222849557</v>
      </c>
      <c r="F110" s="75">
        <f t="shared" si="33"/>
        <v>1.6429859575172929</v>
      </c>
      <c r="G110" s="75">
        <f t="shared" si="33"/>
        <v>1.7417360077219683</v>
      </c>
      <c r="H110" s="75">
        <f t="shared" si="33"/>
        <v>1.8701891805330244</v>
      </c>
      <c r="I110" s="75">
        <f t="shared" si="33"/>
        <v>1.9839508796174121</v>
      </c>
      <c r="J110" s="75">
        <f t="shared" si="33"/>
        <v>2.0932786465977831</v>
      </c>
      <c r="K110" s="75">
        <f t="shared" si="33"/>
        <v>2.2629455687017117</v>
      </c>
      <c r="L110" s="82" t="str">
        <v>RUS</v>
      </c>
      <c r="M110" s="76">
        <f t="shared" si="34"/>
        <v>0</v>
      </c>
    </row>
    <row r="111" spans="1:13" x14ac:dyDescent="0.2">
      <c r="A111" s="88" t="str">
        <f t="shared" si="31"/>
        <v>SWZ</v>
      </c>
      <c r="B111" s="75">
        <f t="shared" si="32"/>
        <v>3.4262024729983923E-2</v>
      </c>
      <c r="C111" s="75">
        <f t="shared" si="32"/>
        <v>3.3693352167365416E-2</v>
      </c>
      <c r="D111" s="75">
        <f t="shared" ref="D111:K118" si="35">C111+0.5*(D62-C62)</f>
        <v>3.4347875971481284E-2</v>
      </c>
      <c r="E111" s="75">
        <f t="shared" si="35"/>
        <v>3.3660172104156214E-2</v>
      </c>
      <c r="F111" s="75">
        <f t="shared" si="35"/>
        <v>3.3146686714421975E-2</v>
      </c>
      <c r="G111" s="75">
        <f t="shared" si="35"/>
        <v>3.28345937730017E-2</v>
      </c>
      <c r="H111" s="75">
        <f t="shared" si="35"/>
        <v>3.2469749840394663E-2</v>
      </c>
      <c r="I111" s="75">
        <f t="shared" si="35"/>
        <v>3.203932324470346E-2</v>
      </c>
      <c r="J111" s="75">
        <f t="shared" si="35"/>
        <v>3.201475463430848E-2</v>
      </c>
      <c r="K111" s="75">
        <f t="shared" si="35"/>
        <v>3.2774153481642546E-2</v>
      </c>
      <c r="L111" s="82" t="str">
        <v>SWZ</v>
      </c>
      <c r="M111" s="76">
        <f t="shared" si="34"/>
        <v>0</v>
      </c>
    </row>
    <row r="112" spans="1:13" x14ac:dyDescent="0.2">
      <c r="A112" s="88" t="str">
        <f t="shared" si="31"/>
        <v>OEC</v>
      </c>
      <c r="B112" s="75">
        <f t="shared" si="32"/>
        <v>2.9133459256740326</v>
      </c>
      <c r="C112" s="75">
        <f t="shared" si="32"/>
        <v>2.9365834331460183</v>
      </c>
      <c r="D112" s="75">
        <f t="shared" si="35"/>
        <v>2.9764462868350279</v>
      </c>
      <c r="E112" s="75">
        <f t="shared" si="35"/>
        <v>2.9097023457950084</v>
      </c>
      <c r="F112" s="75">
        <f t="shared" si="35"/>
        <v>2.9381481111475791</v>
      </c>
      <c r="G112" s="75">
        <f t="shared" si="35"/>
        <v>2.9036352944344155</v>
      </c>
      <c r="H112" s="75">
        <f t="shared" si="35"/>
        <v>2.8630718939981392</v>
      </c>
      <c r="I112" s="75">
        <f t="shared" si="35"/>
        <v>2.8565907788558351</v>
      </c>
      <c r="J112" s="75">
        <f t="shared" si="35"/>
        <v>2.8671463429688187</v>
      </c>
      <c r="K112" s="75">
        <f t="shared" si="35"/>
        <v>2.9287050110557686</v>
      </c>
      <c r="L112" s="82" t="str">
        <v>OEC</v>
      </c>
      <c r="M112" s="76">
        <f t="shared" si="34"/>
        <v>0</v>
      </c>
    </row>
    <row r="113" spans="1:13" x14ac:dyDescent="0.2">
      <c r="A113" s="88" t="str">
        <f t="shared" si="31"/>
        <v>BRZ</v>
      </c>
      <c r="B113" s="75">
        <f t="shared" si="32"/>
        <v>0.32380339607597497</v>
      </c>
      <c r="C113" s="75">
        <f t="shared" si="32"/>
        <v>0.31187474694885736</v>
      </c>
      <c r="D113" s="75">
        <f t="shared" si="35"/>
        <v>0.31158468840972287</v>
      </c>
      <c r="E113" s="75">
        <f t="shared" si="35"/>
        <v>0.31591262565891154</v>
      </c>
      <c r="F113" s="75">
        <f t="shared" si="35"/>
        <v>0.32007868343537066</v>
      </c>
      <c r="G113" s="75">
        <f t="shared" si="35"/>
        <v>0.32751218979458308</v>
      </c>
      <c r="H113" s="75">
        <f t="shared" si="35"/>
        <v>0.32628440579145218</v>
      </c>
      <c r="I113" s="75">
        <f t="shared" si="35"/>
        <v>0.33202270028402125</v>
      </c>
      <c r="J113" s="75">
        <f t="shared" si="35"/>
        <v>0.33223296569720873</v>
      </c>
      <c r="K113" s="75">
        <f t="shared" si="35"/>
        <v>0.34605814642032739</v>
      </c>
      <c r="L113" s="82" t="str">
        <v>BRZ</v>
      </c>
      <c r="M113" s="76">
        <f t="shared" si="34"/>
        <v>0</v>
      </c>
    </row>
    <row r="114" spans="1:13" x14ac:dyDescent="0.2">
      <c r="A114" s="88" t="str">
        <f t="shared" si="31"/>
        <v>CHI</v>
      </c>
      <c r="B114" s="75">
        <f t="shared" si="32"/>
        <v>5.2532006919148575</v>
      </c>
      <c r="C114" s="75">
        <f t="shared" si="32"/>
        <v>6.2160929744385065</v>
      </c>
      <c r="D114" s="75">
        <f t="shared" si="35"/>
        <v>6.5015507034183209</v>
      </c>
      <c r="E114" s="75">
        <f t="shared" si="35"/>
        <v>6.3600375905406219</v>
      </c>
      <c r="F114" s="75">
        <f t="shared" si="35"/>
        <v>6.5656905082702366</v>
      </c>
      <c r="G114" s="75">
        <f t="shared" si="35"/>
        <v>6.4465241556510584</v>
      </c>
      <c r="H114" s="75">
        <f t="shared" si="35"/>
        <v>6.2941801043691079</v>
      </c>
      <c r="I114" s="75">
        <f t="shared" si="35"/>
        <v>6.3469201573763234</v>
      </c>
      <c r="J114" s="75">
        <f t="shared" si="35"/>
        <v>5.8922835681119103</v>
      </c>
      <c r="K114" s="75">
        <f t="shared" si="35"/>
        <v>5.6556043236036349</v>
      </c>
      <c r="L114" s="82" t="str">
        <v>CHI</v>
      </c>
      <c r="M114" s="76">
        <f t="shared" si="34"/>
        <v>0</v>
      </c>
    </row>
    <row r="115" spans="1:13" x14ac:dyDescent="0.2">
      <c r="A115" s="88" t="str">
        <f t="shared" si="31"/>
        <v>RSA</v>
      </c>
      <c r="B115" s="75">
        <f t="shared" si="32"/>
        <v>0.33473741629501452</v>
      </c>
      <c r="C115" s="75">
        <f t="shared" si="32"/>
        <v>0.32960304775325744</v>
      </c>
      <c r="D115" s="75">
        <f t="shared" si="35"/>
        <v>0.32342934218364089</v>
      </c>
      <c r="E115" s="75">
        <f t="shared" si="35"/>
        <v>0.31784292929569746</v>
      </c>
      <c r="F115" s="75">
        <f t="shared" si="35"/>
        <v>0.30878693764473941</v>
      </c>
      <c r="G115" s="75">
        <f t="shared" si="35"/>
        <v>0.3011710674831114</v>
      </c>
      <c r="H115" s="75">
        <f t="shared" si="35"/>
        <v>0.29703540949263851</v>
      </c>
      <c r="I115" s="75">
        <f t="shared" si="35"/>
        <v>0.29298222849229605</v>
      </c>
      <c r="J115" s="75">
        <f t="shared" si="35"/>
        <v>0.28967632977556135</v>
      </c>
      <c r="K115" s="75">
        <f t="shared" si="35"/>
        <v>0.2896219638370115</v>
      </c>
      <c r="L115" s="82" t="str">
        <v>RSA</v>
      </c>
      <c r="M115" s="76">
        <f t="shared" si="34"/>
        <v>0</v>
      </c>
    </row>
    <row r="116" spans="1:13" x14ac:dyDescent="0.2">
      <c r="A116" s="88" t="str">
        <f t="shared" si="31"/>
        <v>ARB</v>
      </c>
      <c r="B116" s="75">
        <f t="shared" si="32"/>
        <v>1.4461858874602038</v>
      </c>
      <c r="C116" s="75">
        <f t="shared" si="32"/>
        <v>1.6086348876867718</v>
      </c>
      <c r="D116" s="75">
        <f t="shared" si="35"/>
        <v>1.7088684350723415</v>
      </c>
      <c r="E116" s="75">
        <f t="shared" si="35"/>
        <v>1.7103098820509284</v>
      </c>
      <c r="F116" s="75">
        <f t="shared" si="35"/>
        <v>1.7726640222782473</v>
      </c>
      <c r="G116" s="75">
        <f t="shared" si="35"/>
        <v>1.8393880367281907</v>
      </c>
      <c r="H116" s="75">
        <f t="shared" si="35"/>
        <v>1.8954536483191877</v>
      </c>
      <c r="I116" s="75">
        <f t="shared" si="35"/>
        <v>1.9781245177666826</v>
      </c>
      <c r="J116" s="75">
        <f t="shared" si="35"/>
        <v>2.0015425974490162</v>
      </c>
      <c r="K116" s="75">
        <f t="shared" si="35"/>
        <v>2.0623849494842705</v>
      </c>
      <c r="L116" s="82" t="str">
        <v>ARB</v>
      </c>
      <c r="M116" s="76">
        <f t="shared" si="34"/>
        <v>0</v>
      </c>
    </row>
    <row r="117" spans="1:13" x14ac:dyDescent="0.2">
      <c r="A117" s="88" t="str">
        <f t="shared" si="31"/>
        <v>OPE</v>
      </c>
      <c r="B117" s="75">
        <f t="shared" si="32"/>
        <v>0.47331133746461213</v>
      </c>
      <c r="C117" s="75">
        <f t="shared" si="32"/>
        <v>0.51134262028294808</v>
      </c>
      <c r="D117" s="75">
        <f t="shared" si="35"/>
        <v>0.54420847185857901</v>
      </c>
      <c r="E117" s="75">
        <f t="shared" si="35"/>
        <v>0.55095062163940178</v>
      </c>
      <c r="F117" s="75">
        <f t="shared" si="35"/>
        <v>0.57646193319561689</v>
      </c>
      <c r="G117" s="75">
        <f t="shared" si="35"/>
        <v>0.59800283612926042</v>
      </c>
      <c r="H117" s="75">
        <f t="shared" si="35"/>
        <v>0.62276971475750509</v>
      </c>
      <c r="I117" s="75">
        <f t="shared" si="35"/>
        <v>0.65161964811116713</v>
      </c>
      <c r="J117" s="75">
        <f t="shared" si="35"/>
        <v>0.66577316979816592</v>
      </c>
      <c r="K117" s="75">
        <f t="shared" si="35"/>
        <v>0.68260526334457272</v>
      </c>
      <c r="L117" s="82" t="str">
        <v>OPE</v>
      </c>
      <c r="M117" s="76">
        <f t="shared" si="34"/>
        <v>0</v>
      </c>
    </row>
    <row r="118" spans="1:13" x14ac:dyDescent="0.2">
      <c r="A118" s="88" t="str">
        <f t="shared" si="31"/>
        <v>ROW</v>
      </c>
      <c r="B118" s="75">
        <f t="shared" si="32"/>
        <v>2.6325823276053875</v>
      </c>
      <c r="C118" s="75">
        <f t="shared" si="32"/>
        <v>2.6837735780019001</v>
      </c>
      <c r="D118" s="75">
        <f t="shared" si="35"/>
        <v>2.7900113484877243</v>
      </c>
      <c r="E118" s="75">
        <f t="shared" si="35"/>
        <v>2.8813252687709605</v>
      </c>
      <c r="F118" s="75">
        <f t="shared" si="35"/>
        <v>2.9705710334183086</v>
      </c>
      <c r="G118" s="75">
        <f t="shared" si="35"/>
        <v>3.0779697910620873</v>
      </c>
      <c r="H118" s="75">
        <f t="shared" si="35"/>
        <v>3.1919062534094769</v>
      </c>
      <c r="I118" s="75">
        <f t="shared" si="35"/>
        <v>3.286892618281513</v>
      </c>
      <c r="J118" s="75">
        <f t="shared" si="35"/>
        <v>3.3958474128088585</v>
      </c>
      <c r="K118" s="75">
        <f t="shared" si="35"/>
        <v>3.581898005026912</v>
      </c>
      <c r="L118" s="82" t="str">
        <v>ROW</v>
      </c>
      <c r="M118" s="76">
        <f t="shared" si="34"/>
        <v>0</v>
      </c>
    </row>
    <row r="119" spans="1:13" x14ac:dyDescent="0.2">
      <c r="A119" s="91" t="str">
        <f t="shared" ref="A119:A121" si="36">A21</f>
        <v>BRD</v>
      </c>
      <c r="B119" s="81">
        <f t="shared" ref="B119:C121" si="37">B70</f>
        <v>0.75472890424374284</v>
      </c>
      <c r="C119" s="81">
        <f t="shared" si="37"/>
        <v>0.67713341891775225</v>
      </c>
      <c r="D119" s="81">
        <f t="shared" ref="D119:K121" si="38">C119+0.5*(D70-C70)</f>
        <v>0.67198610350738819</v>
      </c>
      <c r="E119" s="81">
        <f t="shared" si="38"/>
        <v>0.659891804510508</v>
      </c>
      <c r="F119" s="81">
        <f t="shared" si="38"/>
        <v>0.62824607670052446</v>
      </c>
      <c r="G119" s="81">
        <f t="shared" si="38"/>
        <v>0.58480917369802843</v>
      </c>
      <c r="H119" s="81">
        <f t="shared" si="38"/>
        <v>0.5576961046850536</v>
      </c>
      <c r="I119" s="81">
        <f t="shared" si="38"/>
        <v>0.52989179940815911</v>
      </c>
      <c r="J119" s="81">
        <f t="shared" si="38"/>
        <v>0.5074831679444084</v>
      </c>
      <c r="K119" s="81">
        <f t="shared" si="38"/>
        <v>0.48667116783496323</v>
      </c>
      <c r="L119" s="80" t="str">
        <v>BRD</v>
      </c>
      <c r="M119" s="80">
        <f t="shared" si="34"/>
        <v>0</v>
      </c>
    </row>
    <row r="120" spans="1:13" x14ac:dyDescent="0.2">
      <c r="A120" s="91" t="str">
        <f t="shared" si="36"/>
        <v>EU28</v>
      </c>
      <c r="B120" s="81">
        <f t="shared" si="37"/>
        <v>3.8926033199721974</v>
      </c>
      <c r="C120" s="81">
        <f t="shared" si="37"/>
        <v>3.5695683708724624</v>
      </c>
      <c r="D120" s="81">
        <f t="shared" si="38"/>
        <v>3.5121001065934347</v>
      </c>
      <c r="E120" s="81">
        <f t="shared" si="38"/>
        <v>3.3943895822087056</v>
      </c>
      <c r="F120" s="81">
        <f t="shared" si="38"/>
        <v>3.2425112395595574</v>
      </c>
      <c r="G120" s="81">
        <f t="shared" si="38"/>
        <v>3.1129012983209035</v>
      </c>
      <c r="H120" s="81">
        <f t="shared" si="38"/>
        <v>2.9942818798293915</v>
      </c>
      <c r="I120" s="81">
        <f t="shared" si="38"/>
        <v>2.8640808491349565</v>
      </c>
      <c r="J120" s="81">
        <f t="shared" si="38"/>
        <v>2.7609181676669485</v>
      </c>
      <c r="K120" s="81">
        <f t="shared" si="38"/>
        <v>2.686210338682721</v>
      </c>
      <c r="L120" s="80" t="str">
        <v>EU28</v>
      </c>
      <c r="M120" s="80">
        <f t="shared" si="34"/>
        <v>0</v>
      </c>
    </row>
    <row r="121" spans="1:13" x14ac:dyDescent="0.2">
      <c r="A121" s="91" t="str">
        <f t="shared" si="36"/>
        <v>World</v>
      </c>
      <c r="B121" s="81">
        <f t="shared" si="37"/>
        <v>24.521039282934503</v>
      </c>
      <c r="C121" s="81">
        <f t="shared" si="37"/>
        <v>25.569115817291177</v>
      </c>
      <c r="D121" s="81">
        <f t="shared" si="38"/>
        <v>26.341221729371394</v>
      </c>
      <c r="E121" s="81">
        <f t="shared" si="38"/>
        <v>26.130898770552527</v>
      </c>
      <c r="F121" s="81">
        <f t="shared" si="38"/>
        <v>26.301391533626777</v>
      </c>
      <c r="G121" s="81">
        <f t="shared" si="38"/>
        <v>26.369592162915758</v>
      </c>
      <c r="H121" s="81">
        <f t="shared" si="38"/>
        <v>26.471347061926565</v>
      </c>
      <c r="I121" s="81">
        <f t="shared" si="38"/>
        <v>26.838200240457521</v>
      </c>
      <c r="J121" s="81">
        <f t="shared" si="38"/>
        <v>26.727114077666371</v>
      </c>
      <c r="K121" s="81">
        <f t="shared" si="38"/>
        <v>26.83283224666604</v>
      </c>
      <c r="L121" s="80" t="str">
        <v>world</v>
      </c>
      <c r="M121" s="80">
        <f t="shared" si="34"/>
        <v>0</v>
      </c>
    </row>
    <row r="123" spans="1:13" ht="15.75" x14ac:dyDescent="0.25">
      <c r="A123" s="79" t="s">
        <v>87</v>
      </c>
      <c r="B123" s="79"/>
      <c r="C123" s="79"/>
      <c r="D123" s="79"/>
      <c r="E123" s="78"/>
      <c r="F123" s="78"/>
      <c r="G123" s="78"/>
      <c r="H123" s="74" t="s">
        <v>85</v>
      </c>
    </row>
    <row r="124" spans="1:13" ht="15.75" x14ac:dyDescent="0.25">
      <c r="B124" s="77">
        <f t="shared" ref="B124:K124" si="39">B100</f>
        <v>2007</v>
      </c>
      <c r="C124" s="77">
        <f t="shared" si="39"/>
        <v>2010</v>
      </c>
      <c r="D124" s="77">
        <f t="shared" si="39"/>
        <v>2015</v>
      </c>
      <c r="E124" s="77">
        <f t="shared" si="39"/>
        <v>2020</v>
      </c>
      <c r="F124" s="77">
        <f t="shared" si="39"/>
        <v>2025</v>
      </c>
      <c r="G124" s="77">
        <f t="shared" si="39"/>
        <v>2030</v>
      </c>
      <c r="H124" s="77">
        <f t="shared" si="39"/>
        <v>2035</v>
      </c>
      <c r="I124" s="77">
        <f t="shared" si="39"/>
        <v>2040</v>
      </c>
      <c r="J124" s="77">
        <f t="shared" si="39"/>
        <v>2045</v>
      </c>
      <c r="K124" s="77">
        <f t="shared" si="39"/>
        <v>2050</v>
      </c>
    </row>
    <row r="125" spans="1:13" x14ac:dyDescent="0.2">
      <c r="A125" s="88" t="str">
        <f t="shared" ref="A125:A145" si="40">A27</f>
        <v>AUT</v>
      </c>
      <c r="B125" s="74">
        <f t="shared" ref="B125:B142" si="41">B101/$B101</f>
        <v>1</v>
      </c>
      <c r="C125" s="75">
        <v>1</v>
      </c>
      <c r="D125" s="75">
        <f t="shared" ref="D125:K134" si="42">D101/$B101</f>
        <v>0.91045334405937839</v>
      </c>
      <c r="E125" s="75">
        <f t="shared" si="42"/>
        <v>0.88110494629336988</v>
      </c>
      <c r="F125" s="75">
        <f t="shared" si="42"/>
        <v>0.85069224386319198</v>
      </c>
      <c r="G125" s="75">
        <f t="shared" si="42"/>
        <v>0.82405734741797165</v>
      </c>
      <c r="H125" s="75">
        <f t="shared" si="42"/>
        <v>0.79255328052976248</v>
      </c>
      <c r="I125" s="75">
        <f t="shared" si="42"/>
        <v>0.75653656660708357</v>
      </c>
      <c r="J125" s="75">
        <f t="shared" si="42"/>
        <v>0.72419953754028599</v>
      </c>
      <c r="K125" s="75">
        <f t="shared" si="42"/>
        <v>0.70161316885081426</v>
      </c>
      <c r="L125" s="82" t="str">
        <f t="array" ref="L125:L145">TRANSPOSE([2]CO2_yr.p_DontChange!$B$4:$V$4)</f>
        <v>AUT</v>
      </c>
      <c r="M125" s="76">
        <f t="shared" ref="M125:M145" si="43">IF(L125=A125,,"fehler")</f>
        <v>0</v>
      </c>
    </row>
    <row r="126" spans="1:13" x14ac:dyDescent="0.2">
      <c r="A126" s="88" t="str">
        <f t="shared" si="40"/>
        <v>BAW</v>
      </c>
      <c r="B126" s="74">
        <f t="shared" si="41"/>
        <v>1</v>
      </c>
      <c r="C126" s="75">
        <f t="shared" ref="C126:C141" si="44">C102/$B102</f>
        <v>0.96634758320944603</v>
      </c>
      <c r="D126" s="75">
        <f t="shared" si="42"/>
        <v>0.99262190337631939</v>
      </c>
      <c r="E126" s="75">
        <f t="shared" si="42"/>
        <v>1.0174998782265603</v>
      </c>
      <c r="F126" s="75">
        <f t="shared" si="42"/>
        <v>0.97640328994339132</v>
      </c>
      <c r="G126" s="75">
        <f t="shared" si="42"/>
        <v>0.90368628000067852</v>
      </c>
      <c r="H126" s="75">
        <f t="shared" si="42"/>
        <v>0.86008767694299393</v>
      </c>
      <c r="I126" s="75">
        <f t="shared" si="42"/>
        <v>0.8190534228781694</v>
      </c>
      <c r="J126" s="75">
        <f t="shared" si="42"/>
        <v>0.78598938960761411</v>
      </c>
      <c r="K126" s="75">
        <f t="shared" si="42"/>
        <v>0.74758218161348378</v>
      </c>
      <c r="L126" s="82" t="str">
        <v>BAW</v>
      </c>
      <c r="M126" s="76">
        <f t="shared" si="43"/>
        <v>0</v>
      </c>
    </row>
    <row r="127" spans="1:13" x14ac:dyDescent="0.2">
      <c r="A127" s="88" t="str">
        <f t="shared" si="40"/>
        <v>DEU</v>
      </c>
      <c r="B127" s="74">
        <f t="shared" si="41"/>
        <v>1</v>
      </c>
      <c r="C127" s="75">
        <f t="shared" si="44"/>
        <v>0.88892560615271898</v>
      </c>
      <c r="D127" s="75">
        <f t="shared" si="42"/>
        <v>0.87815199193191285</v>
      </c>
      <c r="E127" s="75">
        <f t="shared" si="42"/>
        <v>0.85724097799145438</v>
      </c>
      <c r="F127" s="75">
        <f t="shared" si="42"/>
        <v>0.81521149862461895</v>
      </c>
      <c r="G127" s="75">
        <f t="shared" si="42"/>
        <v>0.75947003823522596</v>
      </c>
      <c r="H127" s="75">
        <f t="shared" si="42"/>
        <v>0.72446258422920595</v>
      </c>
      <c r="I127" s="75">
        <f t="shared" si="42"/>
        <v>0.68812350174711512</v>
      </c>
      <c r="J127" s="75">
        <f t="shared" si="42"/>
        <v>0.65883548781656975</v>
      </c>
      <c r="K127" s="75">
        <f t="shared" si="42"/>
        <v>0.63255400675346452</v>
      </c>
      <c r="L127" s="82" t="str">
        <v>DEU</v>
      </c>
      <c r="M127" s="76">
        <f t="shared" si="43"/>
        <v>0</v>
      </c>
    </row>
    <row r="128" spans="1:13" x14ac:dyDescent="0.2">
      <c r="A128" s="88" t="str">
        <f t="shared" si="40"/>
        <v>EUE</v>
      </c>
      <c r="B128" s="74">
        <f t="shared" si="41"/>
        <v>1</v>
      </c>
      <c r="C128" s="75">
        <f t="shared" si="44"/>
        <v>0.9587441056245477</v>
      </c>
      <c r="D128" s="75">
        <f t="shared" si="42"/>
        <v>0.91099348514619782</v>
      </c>
      <c r="E128" s="75">
        <f t="shared" si="42"/>
        <v>0.84987449631617196</v>
      </c>
      <c r="F128" s="75">
        <f t="shared" si="42"/>
        <v>0.80364744059622895</v>
      </c>
      <c r="G128" s="75">
        <f t="shared" si="42"/>
        <v>0.76380063225212813</v>
      </c>
      <c r="H128" s="75">
        <f t="shared" si="42"/>
        <v>0.72380939925620924</v>
      </c>
      <c r="I128" s="75">
        <f t="shared" si="42"/>
        <v>0.68867789009994052</v>
      </c>
      <c r="J128" s="75">
        <f t="shared" si="42"/>
        <v>0.66556868230506272</v>
      </c>
      <c r="K128" s="75">
        <f t="shared" si="42"/>
        <v>0.64693533844314111</v>
      </c>
      <c r="L128" s="82" t="str">
        <v>EUE</v>
      </c>
      <c r="M128" s="76">
        <f t="shared" si="43"/>
        <v>0</v>
      </c>
    </row>
    <row r="129" spans="1:13" x14ac:dyDescent="0.2">
      <c r="A129" s="88" t="str">
        <f t="shared" si="40"/>
        <v>EUN</v>
      </c>
      <c r="B129" s="74">
        <f t="shared" si="41"/>
        <v>1</v>
      </c>
      <c r="C129" s="75">
        <f t="shared" si="44"/>
        <v>0.94681562089221127</v>
      </c>
      <c r="D129" s="75">
        <f t="shared" si="42"/>
        <v>0.92757474418006036</v>
      </c>
      <c r="E129" s="75">
        <f t="shared" si="42"/>
        <v>0.89331836006354859</v>
      </c>
      <c r="F129" s="75">
        <f t="shared" si="42"/>
        <v>0.84581495417828079</v>
      </c>
      <c r="G129" s="75">
        <f t="shared" si="42"/>
        <v>0.81727006906799449</v>
      </c>
      <c r="H129" s="75">
        <f t="shared" si="42"/>
        <v>0.78701426220303672</v>
      </c>
      <c r="I129" s="75">
        <f t="shared" si="42"/>
        <v>0.75614824824271454</v>
      </c>
      <c r="J129" s="75">
        <f t="shared" si="42"/>
        <v>0.73325124137687692</v>
      </c>
      <c r="K129" s="75">
        <f t="shared" si="42"/>
        <v>0.71956748891162525</v>
      </c>
      <c r="L129" s="82" t="str">
        <v>EUN</v>
      </c>
      <c r="M129" s="76">
        <f t="shared" si="43"/>
        <v>0</v>
      </c>
    </row>
    <row r="130" spans="1:13" x14ac:dyDescent="0.2">
      <c r="A130" s="88" t="str">
        <f t="shared" si="40"/>
        <v>EUS</v>
      </c>
      <c r="B130" s="74">
        <f t="shared" si="41"/>
        <v>1</v>
      </c>
      <c r="C130" s="75">
        <f t="shared" si="44"/>
        <v>0.88429769344273645</v>
      </c>
      <c r="D130" s="75">
        <f t="shared" si="42"/>
        <v>0.88078924597390162</v>
      </c>
      <c r="E130" s="75">
        <f t="shared" si="42"/>
        <v>0.85955595595083034</v>
      </c>
      <c r="F130" s="75">
        <f t="shared" si="42"/>
        <v>0.82798521794896951</v>
      </c>
      <c r="G130" s="75">
        <f t="shared" si="42"/>
        <v>0.80675504455817149</v>
      </c>
      <c r="H130" s="75">
        <f t="shared" si="42"/>
        <v>0.78417700779777366</v>
      </c>
      <c r="I130" s="75">
        <f t="shared" si="42"/>
        <v>0.7525305417115995</v>
      </c>
      <c r="J130" s="75">
        <f t="shared" si="42"/>
        <v>0.72311342816953794</v>
      </c>
      <c r="K130" s="75">
        <f t="shared" si="42"/>
        <v>0.70246897876354286</v>
      </c>
      <c r="L130" s="82" t="str">
        <v>EUS</v>
      </c>
      <c r="M130" s="76">
        <f t="shared" si="43"/>
        <v>0</v>
      </c>
    </row>
    <row r="131" spans="1:13" x14ac:dyDescent="0.2">
      <c r="A131" s="88" t="str">
        <f t="shared" si="40"/>
        <v>FRA</v>
      </c>
      <c r="B131" s="74">
        <f t="shared" si="41"/>
        <v>1</v>
      </c>
      <c r="C131" s="75">
        <f t="shared" si="44"/>
        <v>0.89235896164714812</v>
      </c>
      <c r="D131" s="75">
        <f t="shared" si="42"/>
        <v>0.89450774603408689</v>
      </c>
      <c r="E131" s="75">
        <f t="shared" si="42"/>
        <v>0.87312311719392866</v>
      </c>
      <c r="F131" s="75">
        <f t="shared" si="42"/>
        <v>0.85481499316961684</v>
      </c>
      <c r="G131" s="75">
        <f t="shared" si="42"/>
        <v>0.83375068789629536</v>
      </c>
      <c r="H131" s="75">
        <f t="shared" si="42"/>
        <v>0.80810804608529141</v>
      </c>
      <c r="I131" s="75">
        <f t="shared" si="42"/>
        <v>0.77235688599839003</v>
      </c>
      <c r="J131" s="75">
        <f t="shared" si="42"/>
        <v>0.74508153789224496</v>
      </c>
      <c r="K131" s="75">
        <f t="shared" si="42"/>
        <v>0.73029575532050794</v>
      </c>
      <c r="L131" s="82" t="str">
        <v>FRA</v>
      </c>
      <c r="M131" s="76">
        <f t="shared" si="43"/>
        <v>0</v>
      </c>
    </row>
    <row r="132" spans="1:13" x14ac:dyDescent="0.2">
      <c r="A132" s="88" t="str">
        <f t="shared" si="40"/>
        <v>IND</v>
      </c>
      <c r="B132" s="74">
        <f t="shared" si="41"/>
        <v>1</v>
      </c>
      <c r="C132" s="75">
        <f t="shared" si="44"/>
        <v>1.1354161141444046</v>
      </c>
      <c r="D132" s="75">
        <f t="shared" si="42"/>
        <v>1.2251804526962442</v>
      </c>
      <c r="E132" s="75">
        <f t="shared" si="42"/>
        <v>1.2536836378579252</v>
      </c>
      <c r="F132" s="75">
        <f t="shared" si="42"/>
        <v>1.3079865962645316</v>
      </c>
      <c r="G132" s="75">
        <f t="shared" si="42"/>
        <v>1.3658266420169627</v>
      </c>
      <c r="H132" s="75">
        <f t="shared" si="42"/>
        <v>1.418246246258676</v>
      </c>
      <c r="I132" s="75">
        <f t="shared" si="42"/>
        <v>1.4710378014631218</v>
      </c>
      <c r="J132" s="75">
        <f t="shared" si="42"/>
        <v>1.5183555332497698</v>
      </c>
      <c r="K132" s="75">
        <f t="shared" si="42"/>
        <v>1.5935368995107904</v>
      </c>
      <c r="L132" s="82" t="str">
        <v>IND</v>
      </c>
      <c r="M132" s="76">
        <f t="shared" si="43"/>
        <v>0</v>
      </c>
    </row>
    <row r="133" spans="1:13" x14ac:dyDescent="0.2">
      <c r="A133" s="88" t="str">
        <f t="shared" si="40"/>
        <v>USA</v>
      </c>
      <c r="B133" s="74">
        <f t="shared" si="41"/>
        <v>1</v>
      </c>
      <c r="C133" s="75">
        <f t="shared" si="44"/>
        <v>0.98384050105822551</v>
      </c>
      <c r="D133" s="75">
        <f t="shared" si="42"/>
        <v>0.98459610971189437</v>
      </c>
      <c r="E133" s="75">
        <f t="shared" si="42"/>
        <v>0.96197564456988971</v>
      </c>
      <c r="F133" s="75">
        <f t="shared" si="42"/>
        <v>0.95699896617379598</v>
      </c>
      <c r="G133" s="75">
        <f t="shared" si="42"/>
        <v>0.93016715753996226</v>
      </c>
      <c r="H133" s="75">
        <f t="shared" si="42"/>
        <v>0.90281696550884849</v>
      </c>
      <c r="I133" s="75">
        <f t="shared" si="42"/>
        <v>0.88786027161738679</v>
      </c>
      <c r="J133" s="75">
        <f t="shared" si="42"/>
        <v>0.8791727231798111</v>
      </c>
      <c r="K133" s="75">
        <f t="shared" si="42"/>
        <v>0.88065131074064029</v>
      </c>
      <c r="L133" s="82" t="str">
        <v>USA</v>
      </c>
      <c r="M133" s="76">
        <f t="shared" si="43"/>
        <v>0</v>
      </c>
    </row>
    <row r="134" spans="1:13" x14ac:dyDescent="0.2">
      <c r="A134" s="88" t="str">
        <f t="shared" si="40"/>
        <v>RUS</v>
      </c>
      <c r="B134" s="74">
        <f t="shared" si="41"/>
        <v>1</v>
      </c>
      <c r="C134" s="75">
        <f t="shared" si="44"/>
        <v>1.0602688106686637</v>
      </c>
      <c r="D134" s="75">
        <f t="shared" si="42"/>
        <v>1.1220911298552549</v>
      </c>
      <c r="E134" s="75">
        <f t="shared" si="42"/>
        <v>1.1361578593774118</v>
      </c>
      <c r="F134" s="75">
        <f t="shared" si="42"/>
        <v>1.2384901595277809</v>
      </c>
      <c r="G134" s="75">
        <f t="shared" si="42"/>
        <v>1.3129283888210934</v>
      </c>
      <c r="H134" s="75">
        <f t="shared" si="42"/>
        <v>1.4097569647189734</v>
      </c>
      <c r="I134" s="75">
        <f t="shared" si="42"/>
        <v>1.4955110420454023</v>
      </c>
      <c r="J134" s="75">
        <f t="shared" si="42"/>
        <v>1.5779228015305169</v>
      </c>
      <c r="K134" s="75">
        <f t="shared" si="42"/>
        <v>1.7058184858859751</v>
      </c>
      <c r="L134" s="82" t="str">
        <v>RUS</v>
      </c>
      <c r="M134" s="76">
        <f t="shared" si="43"/>
        <v>0</v>
      </c>
    </row>
    <row r="135" spans="1:13" x14ac:dyDescent="0.2">
      <c r="A135" s="88" t="str">
        <f t="shared" si="40"/>
        <v>SWZ</v>
      </c>
      <c r="B135" s="74">
        <f t="shared" si="41"/>
        <v>1</v>
      </c>
      <c r="C135" s="75">
        <f t="shared" si="44"/>
        <v>0.98340224878418114</v>
      </c>
      <c r="D135" s="75">
        <f t="shared" ref="D135:K142" si="45">D111/$B111</f>
        <v>1.0025057258633705</v>
      </c>
      <c r="E135" s="75">
        <f t="shared" si="45"/>
        <v>0.98243382781458899</v>
      </c>
      <c r="F135" s="75">
        <f t="shared" si="45"/>
        <v>0.96744681540709188</v>
      </c>
      <c r="G135" s="75">
        <f t="shared" si="45"/>
        <v>0.95833781079105262</v>
      </c>
      <c r="H135" s="75">
        <f t="shared" si="45"/>
        <v>0.9476891717954784</v>
      </c>
      <c r="I135" s="75">
        <f t="shared" si="45"/>
        <v>0.93512638255335512</v>
      </c>
      <c r="J135" s="75">
        <f t="shared" si="45"/>
        <v>0.93440930262043809</v>
      </c>
      <c r="K135" s="75">
        <f t="shared" si="45"/>
        <v>0.95657375009016066</v>
      </c>
      <c r="L135" s="82" t="str">
        <v>SWZ</v>
      </c>
      <c r="M135" s="76">
        <f t="shared" si="43"/>
        <v>0</v>
      </c>
    </row>
    <row r="136" spans="1:13" x14ac:dyDescent="0.2">
      <c r="A136" s="88" t="str">
        <f t="shared" si="40"/>
        <v>OEC</v>
      </c>
      <c r="B136" s="74">
        <f t="shared" si="41"/>
        <v>1</v>
      </c>
      <c r="C136" s="75">
        <f t="shared" si="44"/>
        <v>1.0079762266702363</v>
      </c>
      <c r="D136" s="75">
        <f t="shared" si="45"/>
        <v>1.0216590692526142</v>
      </c>
      <c r="E136" s="75">
        <f t="shared" si="45"/>
        <v>0.9987493486966601</v>
      </c>
      <c r="F136" s="75">
        <f t="shared" si="45"/>
        <v>1.0085132991777515</v>
      </c>
      <c r="G136" s="75">
        <f t="shared" si="45"/>
        <v>0.99666684578922071</v>
      </c>
      <c r="H136" s="75">
        <f t="shared" si="45"/>
        <v>0.98274354197596292</v>
      </c>
      <c r="I136" s="75">
        <f t="shared" si="45"/>
        <v>0.98051891252664525</v>
      </c>
      <c r="J136" s="75">
        <f t="shared" si="45"/>
        <v>0.98414208820927263</v>
      </c>
      <c r="K136" s="75">
        <f t="shared" si="45"/>
        <v>1.005271974483491</v>
      </c>
      <c r="L136" s="82" t="str">
        <v>OEC</v>
      </c>
      <c r="M136" s="76">
        <f t="shared" si="43"/>
        <v>0</v>
      </c>
    </row>
    <row r="137" spans="1:13" x14ac:dyDescent="0.2">
      <c r="A137" s="88" t="str">
        <f t="shared" si="40"/>
        <v>BRZ</v>
      </c>
      <c r="B137" s="74">
        <f t="shared" si="41"/>
        <v>1</v>
      </c>
      <c r="C137" s="75">
        <f t="shared" si="44"/>
        <v>0.963160827614301</v>
      </c>
      <c r="D137" s="75">
        <f t="shared" si="45"/>
        <v>0.96226504164463678</v>
      </c>
      <c r="E137" s="75">
        <f t="shared" si="45"/>
        <v>0.97563098314382102</v>
      </c>
      <c r="F137" s="75">
        <f t="shared" si="45"/>
        <v>0.98849699328128615</v>
      </c>
      <c r="G137" s="75">
        <f t="shared" si="45"/>
        <v>1.0114538444116192</v>
      </c>
      <c r="H137" s="75">
        <f t="shared" si="45"/>
        <v>1.0076620867648192</v>
      </c>
      <c r="I137" s="75">
        <f t="shared" si="45"/>
        <v>1.0253836257051416</v>
      </c>
      <c r="J137" s="75">
        <f t="shared" si="45"/>
        <v>1.0260329870637179</v>
      </c>
      <c r="K137" s="75">
        <f t="shared" si="45"/>
        <v>1.0687292060986622</v>
      </c>
      <c r="L137" s="82" t="str">
        <v>BRZ</v>
      </c>
      <c r="M137" s="76">
        <f t="shared" si="43"/>
        <v>0</v>
      </c>
    </row>
    <row r="138" spans="1:13" x14ac:dyDescent="0.2">
      <c r="A138" s="88" t="str">
        <f t="shared" si="40"/>
        <v>CHI</v>
      </c>
      <c r="B138" s="74">
        <f t="shared" si="41"/>
        <v>1</v>
      </c>
      <c r="C138" s="75">
        <f t="shared" si="44"/>
        <v>1.1832963061939792</v>
      </c>
      <c r="D138" s="75">
        <f t="shared" si="45"/>
        <v>1.2376360784054539</v>
      </c>
      <c r="E138" s="75">
        <f t="shared" si="45"/>
        <v>1.2106976229423871</v>
      </c>
      <c r="F138" s="75">
        <f t="shared" si="45"/>
        <v>1.2498457404026877</v>
      </c>
      <c r="G138" s="75">
        <f t="shared" si="45"/>
        <v>1.2271612172694699</v>
      </c>
      <c r="H138" s="75">
        <f t="shared" si="45"/>
        <v>1.1981609828949444</v>
      </c>
      <c r="I138" s="75">
        <f t="shared" si="45"/>
        <v>1.2082005865766365</v>
      </c>
      <c r="J138" s="75">
        <f t="shared" si="45"/>
        <v>1.1216559034534237</v>
      </c>
      <c r="K138" s="75">
        <f t="shared" si="45"/>
        <v>1.0766016101970199</v>
      </c>
      <c r="L138" s="82" t="str">
        <v>CHI</v>
      </c>
      <c r="M138" s="76">
        <f t="shared" si="43"/>
        <v>0</v>
      </c>
    </row>
    <row r="139" spans="1:13" x14ac:dyDescent="0.2">
      <c r="A139" s="88" t="str">
        <f t="shared" si="40"/>
        <v>RSA</v>
      </c>
      <c r="B139" s="74">
        <f t="shared" si="41"/>
        <v>1</v>
      </c>
      <c r="C139" s="75">
        <f t="shared" si="44"/>
        <v>0.98466150393766561</v>
      </c>
      <c r="D139" s="75">
        <f t="shared" si="45"/>
        <v>0.96621807553952233</v>
      </c>
      <c r="E139" s="75">
        <f t="shared" si="45"/>
        <v>0.94952913484751456</v>
      </c>
      <c r="F139" s="75">
        <f t="shared" si="45"/>
        <v>0.92247511814632599</v>
      </c>
      <c r="G139" s="75">
        <f t="shared" si="45"/>
        <v>0.89972334379757524</v>
      </c>
      <c r="H139" s="75">
        <f t="shared" si="45"/>
        <v>0.88736841187437487</v>
      </c>
      <c r="I139" s="75">
        <f t="shared" si="45"/>
        <v>0.87525987305249942</v>
      </c>
      <c r="J139" s="75">
        <f t="shared" si="45"/>
        <v>0.86538377747488071</v>
      </c>
      <c r="K139" s="75">
        <f t="shared" si="45"/>
        <v>0.86522136378611059</v>
      </c>
      <c r="L139" s="82" t="str">
        <v>RSA</v>
      </c>
      <c r="M139" s="76">
        <f t="shared" si="43"/>
        <v>0</v>
      </c>
    </row>
    <row r="140" spans="1:13" x14ac:dyDescent="0.2">
      <c r="A140" s="88" t="str">
        <f t="shared" si="40"/>
        <v>ARB</v>
      </c>
      <c r="B140" s="74">
        <f t="shared" si="41"/>
        <v>1</v>
      </c>
      <c r="C140" s="75">
        <f t="shared" si="44"/>
        <v>1.1123292666835944</v>
      </c>
      <c r="D140" s="75">
        <f t="shared" si="45"/>
        <v>1.1816381627630606</v>
      </c>
      <c r="E140" s="75">
        <f t="shared" si="45"/>
        <v>1.1826348859305909</v>
      </c>
      <c r="F140" s="75">
        <f t="shared" si="45"/>
        <v>1.2257511552622087</v>
      </c>
      <c r="G140" s="75">
        <f t="shared" si="45"/>
        <v>1.2718890791822963</v>
      </c>
      <c r="H140" s="75">
        <f t="shared" si="45"/>
        <v>1.3106569942042439</v>
      </c>
      <c r="I140" s="75">
        <f t="shared" si="45"/>
        <v>1.3678217543947073</v>
      </c>
      <c r="J140" s="75">
        <f t="shared" si="45"/>
        <v>1.3840147485909515</v>
      </c>
      <c r="K140" s="75">
        <f t="shared" si="45"/>
        <v>1.4260856556318893</v>
      </c>
      <c r="L140" s="82" t="str">
        <v>ARB</v>
      </c>
      <c r="M140" s="76">
        <f t="shared" si="43"/>
        <v>0</v>
      </c>
    </row>
    <row r="141" spans="1:13" x14ac:dyDescent="0.2">
      <c r="A141" s="88" t="str">
        <f t="shared" si="40"/>
        <v>OPE</v>
      </c>
      <c r="B141" s="74">
        <f t="shared" si="41"/>
        <v>1</v>
      </c>
      <c r="C141" s="75">
        <f t="shared" si="44"/>
        <v>1.0803515145486651</v>
      </c>
      <c r="D141" s="75">
        <f t="shared" si="45"/>
        <v>1.1497896390433868</v>
      </c>
      <c r="E141" s="75">
        <f t="shared" si="45"/>
        <v>1.1640342794040814</v>
      </c>
      <c r="F141" s="75">
        <f t="shared" si="45"/>
        <v>1.2179339212188574</v>
      </c>
      <c r="G141" s="75">
        <f t="shared" si="45"/>
        <v>1.2634449859844548</v>
      </c>
      <c r="H141" s="75">
        <f t="shared" si="45"/>
        <v>1.315771809087644</v>
      </c>
      <c r="I141" s="75">
        <f t="shared" si="45"/>
        <v>1.3767252050240324</v>
      </c>
      <c r="J141" s="75">
        <f t="shared" si="45"/>
        <v>1.4066284010108747</v>
      </c>
      <c r="K141" s="75">
        <f t="shared" si="45"/>
        <v>1.4421908146149336</v>
      </c>
      <c r="L141" s="82" t="str">
        <v>OPE</v>
      </c>
      <c r="M141" s="76">
        <f t="shared" si="43"/>
        <v>0</v>
      </c>
    </row>
    <row r="142" spans="1:13" x14ac:dyDescent="0.2">
      <c r="A142" s="88" t="str">
        <f t="shared" si="40"/>
        <v>ROW</v>
      </c>
      <c r="B142" s="74">
        <f t="shared" si="41"/>
        <v>1</v>
      </c>
      <c r="C142" s="75">
        <f t="shared" ref="C142:K145" si="46">C118/$B118</f>
        <v>1.0194452609742604</v>
      </c>
      <c r="D142" s="75">
        <f t="shared" si="45"/>
        <v>1.0598002270362177</v>
      </c>
      <c r="E142" s="75">
        <f t="shared" si="45"/>
        <v>1.0944862914854523</v>
      </c>
      <c r="F142" s="75">
        <f t="shared" si="45"/>
        <v>1.1283867563299939</v>
      </c>
      <c r="G142" s="75">
        <f t="shared" si="45"/>
        <v>1.1691827293628561</v>
      </c>
      <c r="H142" s="75">
        <f t="shared" si="45"/>
        <v>1.2124620833084654</v>
      </c>
      <c r="I142" s="75">
        <f t="shared" si="45"/>
        <v>1.2485431448107038</v>
      </c>
      <c r="J142" s="75">
        <f t="shared" si="45"/>
        <v>1.2899301864940123</v>
      </c>
      <c r="K142" s="75">
        <f t="shared" si="45"/>
        <v>1.3606024652930904</v>
      </c>
      <c r="L142" s="82" t="str">
        <v>ROW</v>
      </c>
      <c r="M142" s="76">
        <f t="shared" si="43"/>
        <v>0</v>
      </c>
    </row>
    <row r="143" spans="1:13" x14ac:dyDescent="0.2">
      <c r="A143" s="91" t="str">
        <f t="shared" si="40"/>
        <v>BRD</v>
      </c>
      <c r="B143" s="80">
        <f t="shared" ref="B143:K144" si="47">B119/$B119</f>
        <v>1</v>
      </c>
      <c r="C143" s="81">
        <f t="shared" si="46"/>
        <v>0.89718760618590165</v>
      </c>
      <c r="D143" s="81">
        <f t="shared" si="46"/>
        <v>0.89036752101171346</v>
      </c>
      <c r="E143" s="81">
        <f t="shared" si="46"/>
        <v>0.87434282800091778</v>
      </c>
      <c r="F143" s="81">
        <f t="shared" si="46"/>
        <v>0.83241290106683097</v>
      </c>
      <c r="G143" s="81">
        <f t="shared" si="46"/>
        <v>0.77485991381769292</v>
      </c>
      <c r="H143" s="81">
        <f t="shared" si="46"/>
        <v>0.73893566491120277</v>
      </c>
      <c r="I143" s="81">
        <f t="shared" si="46"/>
        <v>0.70209554242410244</v>
      </c>
      <c r="J143" s="81">
        <f t="shared" si="46"/>
        <v>0.67240457479619009</v>
      </c>
      <c r="K143" s="81">
        <f t="shared" si="46"/>
        <v>0.64482911029175416</v>
      </c>
      <c r="L143" s="80" t="str">
        <v>BRD</v>
      </c>
      <c r="M143" s="80">
        <f t="shared" si="43"/>
        <v>0</v>
      </c>
    </row>
    <row r="144" spans="1:13" x14ac:dyDescent="0.2">
      <c r="A144" s="91" t="str">
        <f t="shared" si="40"/>
        <v>EU28</v>
      </c>
      <c r="B144" s="80">
        <f t="shared" si="47"/>
        <v>1</v>
      </c>
      <c r="C144" s="81">
        <f t="shared" si="47"/>
        <v>0.91701313425842679</v>
      </c>
      <c r="D144" s="81">
        <f t="shared" si="47"/>
        <v>0.90224968174217135</v>
      </c>
      <c r="E144" s="81">
        <f t="shared" si="47"/>
        <v>0.87201014416052791</v>
      </c>
      <c r="F144" s="81">
        <f t="shared" si="47"/>
        <v>0.83299298002518196</v>
      </c>
      <c r="G144" s="81">
        <f t="shared" si="47"/>
        <v>0.79969651218998017</v>
      </c>
      <c r="H144" s="81">
        <f t="shared" si="47"/>
        <v>0.76922348199887414</v>
      </c>
      <c r="I144" s="81">
        <f t="shared" si="47"/>
        <v>0.73577516476952831</v>
      </c>
      <c r="J144" s="81">
        <f t="shared" si="47"/>
        <v>0.70927293143414061</v>
      </c>
      <c r="K144" s="81">
        <f t="shared" si="47"/>
        <v>0.69008067811592655</v>
      </c>
      <c r="L144" s="80" t="str">
        <v>EU28</v>
      </c>
      <c r="M144" s="80">
        <f t="shared" si="43"/>
        <v>0</v>
      </c>
    </row>
    <row r="145" spans="1:13" x14ac:dyDescent="0.2">
      <c r="A145" s="91" t="str">
        <f t="shared" si="40"/>
        <v>WORLD</v>
      </c>
      <c r="B145" s="92">
        <f>B121/$B121</f>
        <v>1</v>
      </c>
      <c r="C145" s="93">
        <f t="shared" si="46"/>
        <v>1.0427419295839588</v>
      </c>
      <c r="D145" s="93">
        <f t="shared" ref="D145:K145" si="48">D121/$B121</f>
        <v>1.0742294168462776</v>
      </c>
      <c r="E145" s="93">
        <f t="shared" si="48"/>
        <v>1.0656521719590577</v>
      </c>
      <c r="F145" s="93">
        <f t="shared" si="48"/>
        <v>1.0726050894560295</v>
      </c>
      <c r="G145" s="93">
        <f t="shared" si="48"/>
        <v>1.0753864001705573</v>
      </c>
      <c r="H145" s="93">
        <f t="shared" si="48"/>
        <v>1.0795360978174113</v>
      </c>
      <c r="I145" s="93">
        <f t="shared" si="48"/>
        <v>1.0944968494518768</v>
      </c>
      <c r="J145" s="93">
        <f t="shared" si="48"/>
        <v>1.0899666106838788</v>
      </c>
      <c r="K145" s="93">
        <f t="shared" si="48"/>
        <v>1.0942779356558692</v>
      </c>
      <c r="L145" s="80" t="str">
        <v>world</v>
      </c>
      <c r="M145" s="80">
        <f t="shared" si="43"/>
        <v>0</v>
      </c>
    </row>
    <row r="146" spans="1:13" x14ac:dyDescent="0.2">
      <c r="C146" s="75"/>
      <c r="D146" s="75"/>
      <c r="E146" s="75"/>
      <c r="F146" s="75"/>
      <c r="G146" s="75"/>
      <c r="H146" s="75"/>
      <c r="I146" s="75"/>
      <c r="J146" s="75"/>
      <c r="K146" s="75"/>
    </row>
  </sheetData>
  <conditionalFormatting sqref="M27:M47">
    <cfRule type="cellIs" dxfId="11" priority="5" operator="equal">
      <formula>0</formula>
    </cfRule>
  </conditionalFormatting>
  <conditionalFormatting sqref="M52:M72">
    <cfRule type="cellIs" dxfId="10" priority="4" operator="equal">
      <formula>0</formula>
    </cfRule>
  </conditionalFormatting>
  <conditionalFormatting sqref="M77:M97">
    <cfRule type="cellIs" dxfId="9" priority="3" operator="equal">
      <formula>0</formula>
    </cfRule>
  </conditionalFormatting>
  <conditionalFormatting sqref="M101:M121">
    <cfRule type="cellIs" dxfId="8" priority="2" operator="equal">
      <formula>0</formula>
    </cfRule>
  </conditionalFormatting>
  <conditionalFormatting sqref="M125:M145">
    <cfRule type="cellIs" dxfId="7" priority="1" operator="equal">
      <formula>0</formula>
    </cfRule>
  </conditionalFormatting>
  <pageMargins left="0.7" right="0.7" top="0.78740157499999996" bottom="0.78740157499999996"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6"/>
  <sheetViews>
    <sheetView tabSelected="1" topLeftCell="A58" zoomScale="85" zoomScaleNormal="85" workbookViewId="0">
      <selection activeCell="I84" sqref="I84"/>
    </sheetView>
  </sheetViews>
  <sheetFormatPr baseColWidth="10" defaultRowHeight="12.75" x14ac:dyDescent="0.2"/>
  <cols>
    <col min="1" max="1" width="11" style="88"/>
    <col min="2" max="11" width="11" style="74"/>
    <col min="12" max="12" width="6.75" style="74" customWidth="1"/>
    <col min="13" max="13" width="4.75" style="74" customWidth="1"/>
    <col min="14" max="16384" width="11" style="74"/>
  </cols>
  <sheetData>
    <row r="1" spans="1:11" ht="15.75" x14ac:dyDescent="0.25">
      <c r="A1" s="79" t="s">
        <v>102</v>
      </c>
      <c r="B1" s="79"/>
      <c r="C1" s="79"/>
      <c r="D1" s="79"/>
      <c r="E1" s="78"/>
      <c r="F1" s="78"/>
    </row>
    <row r="2" spans="1:11" ht="15.75" x14ac:dyDescent="0.25">
      <c r="B2" s="77">
        <f>'2v6_yr'!B2</f>
        <v>2007</v>
      </c>
      <c r="C2" s="77">
        <f>'2v6_yr'!C2</f>
        <v>2010</v>
      </c>
      <c r="D2" s="77">
        <f>'2v6_yr'!D2</f>
        <v>2015</v>
      </c>
      <c r="E2" s="77">
        <f>'2v6_yr'!E2</f>
        <v>2020</v>
      </c>
      <c r="F2" s="77">
        <f>'2v6_yr'!F2</f>
        <v>2025</v>
      </c>
      <c r="G2" s="77">
        <f>'2v6_yr'!G2</f>
        <v>2030</v>
      </c>
      <c r="H2" s="77">
        <f>'2v6_yr'!H2</f>
        <v>2035</v>
      </c>
      <c r="I2" s="77">
        <f>'2v6_yr'!I2</f>
        <v>2040</v>
      </c>
      <c r="J2" s="77">
        <f>'2v6_yr'!J2</f>
        <v>2045</v>
      </c>
      <c r="K2" s="77">
        <f>'2v6_yr'!K2</f>
        <v>2050</v>
      </c>
    </row>
    <row r="3" spans="1:11" x14ac:dyDescent="0.2">
      <c r="A3" s="88" t="str">
        <f>'2v4_yr'!A3</f>
        <v>AUT</v>
      </c>
      <c r="B3" s="74">
        <f>'2v4_yr'!B3</f>
        <v>1</v>
      </c>
      <c r="C3" s="74">
        <f>'2v4_yr'!C3</f>
        <v>1</v>
      </c>
      <c r="D3" s="75">
        <f>'2v4_yr'!D3</f>
        <v>0.98461538461538456</v>
      </c>
      <c r="E3" s="75">
        <f>'2v4_yr'!E3</f>
        <v>0.94475138121546953</v>
      </c>
      <c r="F3" s="75">
        <f>'2v4_yr'!F3</f>
        <v>0.8299120234604106</v>
      </c>
      <c r="G3" s="75">
        <f>'2v4_yr'!G3</f>
        <v>0.71076923076923082</v>
      </c>
      <c r="H3" s="75">
        <f>'2v4_yr'!H3</f>
        <v>0.6019417475728156</v>
      </c>
      <c r="I3" s="75">
        <f>'2v4_yr'!I3</f>
        <v>0.55102040816326536</v>
      </c>
      <c r="J3" s="75">
        <f>'2v4_yr'!J3</f>
        <v>0.49647887323943662</v>
      </c>
      <c r="K3" s="75">
        <f>'2v4_yr'!K3</f>
        <v>0.46125461254612549</v>
      </c>
    </row>
    <row r="4" spans="1:11" x14ac:dyDescent="0.2">
      <c r="A4" s="88" t="str">
        <f>'2v4_yr'!A4</f>
        <v>BAW</v>
      </c>
      <c r="B4" s="74">
        <f>'2v4_yr'!B4</f>
        <v>1</v>
      </c>
      <c r="C4" s="74">
        <f>'2v4_yr'!C4</f>
        <v>1</v>
      </c>
      <c r="D4" s="75">
        <f>'2v4_yr'!D4</f>
        <v>0.98461538461538456</v>
      </c>
      <c r="E4" s="75">
        <f>'2v4_yr'!E4</f>
        <v>0.94475138121546953</v>
      </c>
      <c r="F4" s="75">
        <f>'2v4_yr'!F4</f>
        <v>0.8299120234604106</v>
      </c>
      <c r="G4" s="75">
        <f>'2v4_yr'!G4</f>
        <v>0.71076923076923082</v>
      </c>
      <c r="H4" s="75">
        <f>'2v4_yr'!H4</f>
        <v>0.6019417475728156</v>
      </c>
      <c r="I4" s="75">
        <f>'2v4_yr'!I4</f>
        <v>0.55102040816326536</v>
      </c>
      <c r="J4" s="75">
        <f>'2v4_yr'!J4</f>
        <v>0.49647887323943662</v>
      </c>
      <c r="K4" s="75">
        <f>'2v4_yr'!K4</f>
        <v>0.46125461254612549</v>
      </c>
    </row>
    <row r="5" spans="1:11" x14ac:dyDescent="0.2">
      <c r="A5" s="88" t="str">
        <f>'2v4_yr'!A5</f>
        <v>DEU</v>
      </c>
      <c r="B5" s="74">
        <f>'2v4_yr'!B5</f>
        <v>1</v>
      </c>
      <c r="C5" s="74">
        <f>'2v4_yr'!C5</f>
        <v>1</v>
      </c>
      <c r="D5" s="75">
        <f>'2v4_yr'!D5</f>
        <v>0.98461538461538456</v>
      </c>
      <c r="E5" s="75">
        <f>'2v4_yr'!E5</f>
        <v>0.94475138121546953</v>
      </c>
      <c r="F5" s="75">
        <f>'2v4_yr'!F5</f>
        <v>0.8299120234604106</v>
      </c>
      <c r="G5" s="75">
        <f>'2v4_yr'!G5</f>
        <v>0.71076923076923082</v>
      </c>
      <c r="H5" s="75">
        <f>'2v4_yr'!H5</f>
        <v>0.6019417475728156</v>
      </c>
      <c r="I5" s="75">
        <f>'2v4_yr'!I5</f>
        <v>0.55102040816326536</v>
      </c>
      <c r="J5" s="75">
        <f>'2v4_yr'!J5</f>
        <v>0.49647887323943662</v>
      </c>
      <c r="K5" s="75">
        <f>'2v4_yr'!K5</f>
        <v>0.46125461254612549</v>
      </c>
    </row>
    <row r="6" spans="1:11" x14ac:dyDescent="0.2">
      <c r="A6" s="88" t="str">
        <f>'2v4_yr'!A6</f>
        <v>EUE</v>
      </c>
      <c r="B6" s="74">
        <f>'2v4_yr'!B6</f>
        <v>1</v>
      </c>
      <c r="C6" s="74">
        <f>'2v4_yr'!C6</f>
        <v>1</v>
      </c>
      <c r="D6" s="75">
        <f>'2v4_yr'!D6</f>
        <v>0.98461538461538456</v>
      </c>
      <c r="E6" s="75">
        <f>'2v4_yr'!E6</f>
        <v>0.94475138121546953</v>
      </c>
      <c r="F6" s="75">
        <f>'2v4_yr'!F6</f>
        <v>0.8299120234604106</v>
      </c>
      <c r="G6" s="75">
        <f>'2v4_yr'!G6</f>
        <v>0.71076923076923082</v>
      </c>
      <c r="H6" s="75">
        <f>'2v4_yr'!H6</f>
        <v>0.6019417475728156</v>
      </c>
      <c r="I6" s="75">
        <f>'2v4_yr'!I6</f>
        <v>0.55102040816326536</v>
      </c>
      <c r="J6" s="75">
        <f>'2v4_yr'!J6</f>
        <v>0.49647887323943662</v>
      </c>
      <c r="K6" s="75">
        <f>'2v4_yr'!K6</f>
        <v>0.46125461254612549</v>
      </c>
    </row>
    <row r="7" spans="1:11" x14ac:dyDescent="0.2">
      <c r="A7" s="88" t="str">
        <f>'2v4_yr'!A7</f>
        <v>EUN</v>
      </c>
      <c r="B7" s="74">
        <f>'2v4_yr'!B7</f>
        <v>1</v>
      </c>
      <c r="C7" s="74">
        <f>'2v4_yr'!C7</f>
        <v>1</v>
      </c>
      <c r="D7" s="75">
        <f>'2v4_yr'!D7</f>
        <v>0.98461538461538456</v>
      </c>
      <c r="E7" s="75">
        <f>'2v4_yr'!E7</f>
        <v>0.94475138121546953</v>
      </c>
      <c r="F7" s="75">
        <f>'2v4_yr'!F7</f>
        <v>0.8299120234604106</v>
      </c>
      <c r="G7" s="75">
        <f>'2v4_yr'!G7</f>
        <v>0.71076923076923082</v>
      </c>
      <c r="H7" s="75">
        <f>'2v4_yr'!H7</f>
        <v>0.6019417475728156</v>
      </c>
      <c r="I7" s="75">
        <f>'2v4_yr'!I7</f>
        <v>0.55102040816326536</v>
      </c>
      <c r="J7" s="75">
        <f>'2v4_yr'!J7</f>
        <v>0.49647887323943662</v>
      </c>
      <c r="K7" s="75">
        <f>'2v4_yr'!K7</f>
        <v>0.46125461254612549</v>
      </c>
    </row>
    <row r="8" spans="1:11" x14ac:dyDescent="0.2">
      <c r="A8" s="88" t="str">
        <f>'2v4_yr'!A8</f>
        <v>EUS</v>
      </c>
      <c r="B8" s="74">
        <f>'2v4_yr'!B8</f>
        <v>1</v>
      </c>
      <c r="C8" s="74">
        <f>'2v4_yr'!C8</f>
        <v>1</v>
      </c>
      <c r="D8" s="75">
        <f>'2v4_yr'!D8</f>
        <v>0.98461538461538456</v>
      </c>
      <c r="E8" s="75">
        <f>'2v4_yr'!E8</f>
        <v>0.94475138121546953</v>
      </c>
      <c r="F8" s="75">
        <f>'2v4_yr'!F8</f>
        <v>0.8299120234604106</v>
      </c>
      <c r="G8" s="75">
        <f>'2v4_yr'!G8</f>
        <v>0.71076923076923082</v>
      </c>
      <c r="H8" s="75">
        <f>'2v4_yr'!H8</f>
        <v>0.6019417475728156</v>
      </c>
      <c r="I8" s="75">
        <f>'2v4_yr'!I8</f>
        <v>0.55102040816326536</v>
      </c>
      <c r="J8" s="75">
        <f>'2v4_yr'!J8</f>
        <v>0.49647887323943662</v>
      </c>
      <c r="K8" s="75">
        <f>'2v4_yr'!K8</f>
        <v>0.46125461254612549</v>
      </c>
    </row>
    <row r="9" spans="1:11" x14ac:dyDescent="0.2">
      <c r="A9" s="88" t="str">
        <f>'2v4_yr'!A9</f>
        <v>FRA</v>
      </c>
      <c r="B9" s="74">
        <f>'2v4_yr'!B9</f>
        <v>1</v>
      </c>
      <c r="C9" s="74">
        <f>'2v4_yr'!C9</f>
        <v>1</v>
      </c>
      <c r="D9" s="75">
        <f>'2v4_yr'!D9</f>
        <v>0.98461538461538456</v>
      </c>
      <c r="E9" s="75">
        <f>'2v4_yr'!E9</f>
        <v>0.94475138121546953</v>
      </c>
      <c r="F9" s="75">
        <f>'2v4_yr'!F9</f>
        <v>0.8299120234604106</v>
      </c>
      <c r="G9" s="75">
        <f>'2v4_yr'!G9</f>
        <v>0.71076923076923082</v>
      </c>
      <c r="H9" s="75">
        <f>'2v4_yr'!H9</f>
        <v>0.6019417475728156</v>
      </c>
      <c r="I9" s="75">
        <f>'2v4_yr'!I9</f>
        <v>0.55102040816326536</v>
      </c>
      <c r="J9" s="75">
        <f>'2v4_yr'!J9</f>
        <v>0.49647887323943662</v>
      </c>
      <c r="K9" s="75">
        <f>'2v4_yr'!K9</f>
        <v>0.46125461254612549</v>
      </c>
    </row>
    <row r="10" spans="1:11" x14ac:dyDescent="0.2">
      <c r="A10" s="88" t="str">
        <f>'2v4_yr'!A10</f>
        <v>IND</v>
      </c>
      <c r="B10" s="74">
        <f>'2v4_yr'!B10</f>
        <v>1</v>
      </c>
      <c r="C10" s="74">
        <f>'2v4_yr'!C10</f>
        <v>1</v>
      </c>
      <c r="D10" s="75">
        <f>'2v4_yr'!D10</f>
        <v>0.98290598290598286</v>
      </c>
      <c r="E10" s="75">
        <f>'2v4_yr'!E10</f>
        <v>0.90636704119850187</v>
      </c>
      <c r="F10" s="75">
        <f>'2v4_yr'!F10</f>
        <v>0.76100628930817604</v>
      </c>
      <c r="G10" s="75">
        <f>'2v4_yr'!G10</f>
        <v>0.64577656675749318</v>
      </c>
      <c r="H10" s="75">
        <f>'2v4_yr'!H10</f>
        <v>0.52195121951219525</v>
      </c>
      <c r="I10" s="75">
        <f>'2v4_yr'!I10</f>
        <v>0.43555555555555553</v>
      </c>
      <c r="J10" s="75">
        <f>'2v4_yr'!J10</f>
        <v>0.38289205702647655</v>
      </c>
      <c r="K10" s="75">
        <f>'2v4_yr'!K10</f>
        <v>0.34608030592734224</v>
      </c>
    </row>
    <row r="11" spans="1:11" x14ac:dyDescent="0.2">
      <c r="A11" s="88" t="str">
        <f>'2v4_yr'!A11</f>
        <v>USA</v>
      </c>
      <c r="B11" s="74">
        <f>'2v4_yr'!B11</f>
        <v>1</v>
      </c>
      <c r="C11" s="74">
        <f>'2v4_yr'!C11</f>
        <v>1</v>
      </c>
      <c r="D11" s="75">
        <f>'2v4_yr'!D11</f>
        <v>0.98558558558558562</v>
      </c>
      <c r="E11" s="75">
        <f>'2v4_yr'!E11</f>
        <v>0.9236363636363637</v>
      </c>
      <c r="F11" s="75">
        <f>'2v4_yr'!F11</f>
        <v>0.80303030303030298</v>
      </c>
      <c r="G11" s="75">
        <f>'2v4_yr'!G11</f>
        <v>0.65909090909090906</v>
      </c>
      <c r="H11" s="75">
        <f>'2v4_yr'!H11</f>
        <v>0.54285714285714293</v>
      </c>
      <c r="I11" s="75">
        <f>'2v4_yr'!I11</f>
        <v>0.43636363636363629</v>
      </c>
      <c r="J11" s="75">
        <f>'2v4_yr'!J11</f>
        <v>0.30963302752293576</v>
      </c>
      <c r="K11" s="75">
        <f>'2v4_yr'!K11</f>
        <v>0.25986078886310909</v>
      </c>
    </row>
    <row r="12" spans="1:11" x14ac:dyDescent="0.2">
      <c r="A12" s="88" t="str">
        <f>'2v4_yr'!A12</f>
        <v>RUS</v>
      </c>
      <c r="B12" s="74">
        <f>'2v4_yr'!B12</f>
        <v>1</v>
      </c>
      <c r="C12" s="74">
        <f>'2v4_yr'!C12</f>
        <v>1</v>
      </c>
      <c r="D12" s="75">
        <f>'2v4_yr'!D12</f>
        <v>0.98333333333333328</v>
      </c>
      <c r="E12" s="75">
        <f>'2v4_yr'!E12</f>
        <v>0.92045454545454553</v>
      </c>
      <c r="F12" s="75">
        <f>'2v4_yr'!F12</f>
        <v>0.78333333333333321</v>
      </c>
      <c r="G12" s="75">
        <f>'2v4_yr'!G12</f>
        <v>0.63428571428571434</v>
      </c>
      <c r="H12" s="75">
        <f>'2v4_yr'!H12</f>
        <v>0.45142857142857146</v>
      </c>
      <c r="I12" s="75">
        <f>'2v4_yr'!I12</f>
        <v>0.36470588235294116</v>
      </c>
      <c r="J12" s="75">
        <f>'2v4_yr'!J12</f>
        <v>0.29761904761904762</v>
      </c>
      <c r="K12" s="75">
        <f>'2v4_yr'!K12</f>
        <v>0.26249999999999996</v>
      </c>
    </row>
    <row r="13" spans="1:11" x14ac:dyDescent="0.2">
      <c r="A13" s="88" t="str">
        <f>'2v4_yr'!A13</f>
        <v>SWZ</v>
      </c>
      <c r="B13" s="74">
        <f>'2v4_yr'!B13</f>
        <v>1</v>
      </c>
      <c r="C13" s="74">
        <f>'2v4_yr'!C13</f>
        <v>1</v>
      </c>
      <c r="D13" s="75">
        <f>'2v4_yr'!D13</f>
        <v>0.98461538461538456</v>
      </c>
      <c r="E13" s="75">
        <f>'2v4_yr'!E13</f>
        <v>0.94475138121546953</v>
      </c>
      <c r="F13" s="75">
        <f>'2v4_yr'!F13</f>
        <v>0.8299120234604106</v>
      </c>
      <c r="G13" s="75">
        <f>'2v4_yr'!G13</f>
        <v>0.71076923076923082</v>
      </c>
      <c r="H13" s="75">
        <f>'2v4_yr'!H13</f>
        <v>0.6019417475728156</v>
      </c>
      <c r="I13" s="75">
        <f>'2v4_yr'!I13</f>
        <v>0.55102040816326536</v>
      </c>
      <c r="J13" s="75">
        <f>'2v4_yr'!J13</f>
        <v>0.49647887323943662</v>
      </c>
      <c r="K13" s="75">
        <f>'2v4_yr'!K13</f>
        <v>0.46125461254612549</v>
      </c>
    </row>
    <row r="14" spans="1:11" x14ac:dyDescent="0.2">
      <c r="A14" s="88" t="str">
        <f>'2v4_yr'!A14</f>
        <v>OEC</v>
      </c>
      <c r="B14" s="74">
        <f>'2v4_yr'!B14</f>
        <v>1</v>
      </c>
      <c r="C14" s="74">
        <f>'2v4_yr'!C14</f>
        <v>1</v>
      </c>
      <c r="D14" s="75">
        <f>'2v4_yr'!D14</f>
        <v>0.98558558558558562</v>
      </c>
      <c r="E14" s="75">
        <f>'2v4_yr'!E14</f>
        <v>0.9236363636363637</v>
      </c>
      <c r="F14" s="75">
        <f>'2v4_yr'!F14</f>
        <v>0.80303030303030298</v>
      </c>
      <c r="G14" s="75">
        <f>'2v4_yr'!G14</f>
        <v>0.65909090909090906</v>
      </c>
      <c r="H14" s="75">
        <f>'2v4_yr'!H14</f>
        <v>0.54285714285714293</v>
      </c>
      <c r="I14" s="75">
        <f>'2v4_yr'!I14</f>
        <v>0.43636363636363629</v>
      </c>
      <c r="J14" s="75">
        <f>'2v4_yr'!J14</f>
        <v>0.30963302752293576</v>
      </c>
      <c r="K14" s="75">
        <f>'2v4_yr'!K14</f>
        <v>0.25986078886310909</v>
      </c>
    </row>
    <row r="15" spans="1:11" x14ac:dyDescent="0.2">
      <c r="A15" s="88" t="str">
        <f>'2v4_yr'!A15</f>
        <v>BRZ</v>
      </c>
      <c r="B15" s="74">
        <f>'2v4_yr'!B15</f>
        <v>1</v>
      </c>
      <c r="C15" s="74">
        <f>'2v4_yr'!C15</f>
        <v>1</v>
      </c>
      <c r="D15" s="75">
        <f>'2v4_yr'!D15</f>
        <v>0.92857142857142849</v>
      </c>
      <c r="E15" s="75">
        <f>'2v4_yr'!E15</f>
        <v>0.83606557377049184</v>
      </c>
      <c r="F15" s="75">
        <f>'2v4_yr'!F15</f>
        <v>0.765625</v>
      </c>
      <c r="G15" s="75">
        <f>'2v4_yr'!G15</f>
        <v>0.69230769230769229</v>
      </c>
      <c r="H15" s="75">
        <f>'2v4_yr'!H15</f>
        <v>0.61194029850746257</v>
      </c>
      <c r="I15" s="75">
        <f>'2v4_yr'!I15</f>
        <v>0.56521739130434789</v>
      </c>
      <c r="J15" s="75">
        <f>'2v4_yr'!J15</f>
        <v>0.52857142857142858</v>
      </c>
      <c r="K15" s="75">
        <f>'2v4_yr'!K15</f>
        <v>0.4861111111111111</v>
      </c>
    </row>
    <row r="16" spans="1:11" x14ac:dyDescent="0.2">
      <c r="A16" s="88" t="str">
        <f>'2v4_yr'!A16</f>
        <v>CHI</v>
      </c>
      <c r="B16" s="74">
        <f>'2v4_yr'!B16</f>
        <v>1</v>
      </c>
      <c r="C16" s="74">
        <f>'2v4_yr'!C16</f>
        <v>1</v>
      </c>
      <c r="D16" s="75">
        <f>'2v4_yr'!D16</f>
        <v>1</v>
      </c>
      <c r="E16" s="75">
        <f>'2v4_yr'!E16</f>
        <v>1</v>
      </c>
      <c r="F16" s="75">
        <f>'2v4_yr'!F16</f>
        <v>0.83333333333333337</v>
      </c>
      <c r="G16" s="75">
        <f>'2v4_yr'!G16</f>
        <v>0.7533333333333333</v>
      </c>
      <c r="H16" s="75">
        <f>'2v4_yr'!H16</f>
        <v>0.61916666666666664</v>
      </c>
      <c r="I16" s="75">
        <f>'2v4_yr'!I16</f>
        <v>0.49</v>
      </c>
      <c r="J16" s="75">
        <f>'2v4_yr'!J16</f>
        <v>0.45272727272727276</v>
      </c>
      <c r="K16" s="75">
        <f>'2v4_yr'!K16</f>
        <v>0.43600000000000005</v>
      </c>
    </row>
    <row r="17" spans="1:13" x14ac:dyDescent="0.2">
      <c r="A17" s="88" t="str">
        <f>'2v4_yr'!A17</f>
        <v>RSA</v>
      </c>
      <c r="B17" s="74">
        <f>'2v4_yr'!B17</f>
        <v>1</v>
      </c>
      <c r="C17" s="74">
        <f>'2v4_yr'!C17</f>
        <v>1</v>
      </c>
      <c r="D17" s="75">
        <f>'2v4_yr'!D17</f>
        <v>0.97916666666666663</v>
      </c>
      <c r="E17" s="75">
        <f>'2v4_yr'!E17</f>
        <v>0.94</v>
      </c>
      <c r="F17" s="75">
        <f>'2v4_yr'!F17</f>
        <v>0.84</v>
      </c>
      <c r="G17" s="75">
        <f>'2v4_yr'!G17</f>
        <v>0.64</v>
      </c>
      <c r="H17" s="75">
        <f>'2v4_yr'!H17</f>
        <v>0.42</v>
      </c>
      <c r="I17" s="75">
        <f>'2v4_yr'!I17</f>
        <v>0.28000000000000003</v>
      </c>
      <c r="J17" s="75">
        <f>'2v4_yr'!J17</f>
        <v>0.23529411764705882</v>
      </c>
      <c r="K17" s="75">
        <f>'2v4_yr'!K17</f>
        <v>0.19230769230769232</v>
      </c>
    </row>
    <row r="18" spans="1:13" x14ac:dyDescent="0.2">
      <c r="A18" s="88" t="str">
        <f>'2v4_yr'!A18</f>
        <v>ARB</v>
      </c>
      <c r="B18" s="74">
        <f>'2v4_yr'!B18</f>
        <v>1</v>
      </c>
      <c r="C18" s="74">
        <f>'2v4_yr'!C18</f>
        <v>1</v>
      </c>
      <c r="D18" s="75">
        <f>'2v4_yr'!D18</f>
        <v>0.97222222222222221</v>
      </c>
      <c r="E18" s="75">
        <f>'2v4_yr'!E18</f>
        <v>0.92105263157894735</v>
      </c>
      <c r="F18" s="75">
        <f>'2v4_yr'!F18</f>
        <v>0.82051282051282048</v>
      </c>
      <c r="G18" s="75">
        <f>'2v4_yr'!G18</f>
        <v>0.71794871794871795</v>
      </c>
      <c r="H18" s="75">
        <f>'2v4_yr'!H18</f>
        <v>0.57499999999999996</v>
      </c>
      <c r="I18" s="75">
        <f>'2v4_yr'!I18</f>
        <v>0.48780487804878048</v>
      </c>
      <c r="J18" s="75">
        <f>'2v4_yr'!J18</f>
        <v>0.41463414634146339</v>
      </c>
      <c r="K18" s="75">
        <f>'2v4_yr'!K18</f>
        <v>0.36585365853658536</v>
      </c>
    </row>
    <row r="19" spans="1:13" x14ac:dyDescent="0.2">
      <c r="A19" s="88" t="str">
        <f>'2v4_yr'!A19</f>
        <v>OPE</v>
      </c>
      <c r="B19" s="74">
        <f>'2v4_yr'!B19</f>
        <v>1</v>
      </c>
      <c r="C19" s="74">
        <f>'2v4_yr'!C19</f>
        <v>1</v>
      </c>
      <c r="D19" s="75">
        <f>'2v4_yr'!D19</f>
        <v>0.97222222222222221</v>
      </c>
      <c r="E19" s="75">
        <f>'2v4_yr'!E19</f>
        <v>0.92105263157894735</v>
      </c>
      <c r="F19" s="75">
        <f>'2v4_yr'!F19</f>
        <v>0.82051282051282048</v>
      </c>
      <c r="G19" s="75">
        <f>'2v4_yr'!G19</f>
        <v>0.71794871794871795</v>
      </c>
      <c r="H19" s="75">
        <f>'2v4_yr'!H19</f>
        <v>0.57499999999999996</v>
      </c>
      <c r="I19" s="75">
        <f>'2v4_yr'!I19</f>
        <v>0.48780487804878048</v>
      </c>
      <c r="J19" s="75">
        <f>'2v4_yr'!J19</f>
        <v>0.41463414634146339</v>
      </c>
      <c r="K19" s="75">
        <f>'2v4_yr'!K19</f>
        <v>0.36585365853658536</v>
      </c>
    </row>
    <row r="20" spans="1:13" x14ac:dyDescent="0.2">
      <c r="A20" s="88" t="str">
        <f>'2v4_yr'!A20</f>
        <v>ROW</v>
      </c>
      <c r="B20" s="74">
        <f>'2v4_yr'!B20</f>
        <v>1</v>
      </c>
      <c r="C20" s="74">
        <f>'2v4_yr'!C20</f>
        <v>1</v>
      </c>
      <c r="D20" s="75">
        <f>'2v4_yr'!D20</f>
        <v>0.98795180722891562</v>
      </c>
      <c r="E20" s="75">
        <f>'2v4_yr'!E20</f>
        <v>0.89528795811518325</v>
      </c>
      <c r="F20" s="75">
        <f>'2v4_yr'!F20</f>
        <v>0.79906542056074759</v>
      </c>
      <c r="G20" s="75">
        <f>'2v4_yr'!G20</f>
        <v>0.69037656903765687</v>
      </c>
      <c r="H20" s="75">
        <f>'2v4_yr'!H20</f>
        <v>0.59845559845559848</v>
      </c>
      <c r="I20" s="75">
        <f>'2v4_yr'!I20</f>
        <v>0.49275362318840588</v>
      </c>
      <c r="J20" s="75">
        <f>'2v4_yr'!J20</f>
        <v>0.42372881355932202</v>
      </c>
      <c r="K20" s="75">
        <f>'2v4_yr'!K20</f>
        <v>0.35350318471337583</v>
      </c>
    </row>
    <row r="21" spans="1:13" x14ac:dyDescent="0.2">
      <c r="A21" s="88" t="str">
        <f>'2v4_yr'!A21</f>
        <v>BRD</v>
      </c>
      <c r="B21" s="74">
        <f>'2v4_yr'!B21</f>
        <v>1</v>
      </c>
      <c r="C21" s="74">
        <f>'2v4_yr'!C21</f>
        <v>1</v>
      </c>
      <c r="D21" s="75">
        <f>'2v4_yr'!D21</f>
        <v>0.98461538461538456</v>
      </c>
      <c r="E21" s="75">
        <f>'2v4_yr'!E21</f>
        <v>0.94475138121546953</v>
      </c>
      <c r="F21" s="75">
        <f>'2v4_yr'!F21</f>
        <v>0.8299120234604106</v>
      </c>
      <c r="G21" s="75">
        <f>'2v4_yr'!G21</f>
        <v>0.71076923076923082</v>
      </c>
      <c r="H21" s="75">
        <f>'2v4_yr'!H21</f>
        <v>0.6019417475728156</v>
      </c>
      <c r="I21" s="75">
        <f>'2v4_yr'!I21</f>
        <v>0.55102040816326536</v>
      </c>
      <c r="J21" s="75">
        <f>'2v4_yr'!J21</f>
        <v>0.49647887323943662</v>
      </c>
      <c r="K21" s="75">
        <f>'2v4_yr'!K21</f>
        <v>0.46125461254612549</v>
      </c>
    </row>
    <row r="22" spans="1:13" x14ac:dyDescent="0.2">
      <c r="A22" s="88" t="str">
        <f>'2v4_yr'!A22</f>
        <v>EU28</v>
      </c>
      <c r="B22" s="74">
        <f>'2v4_yr'!B22</f>
        <v>1</v>
      </c>
      <c r="C22" s="74">
        <f>'2v4_yr'!C22</f>
        <v>1</v>
      </c>
      <c r="D22" s="75">
        <f>'2v4_yr'!D22</f>
        <v>0.98461538461538456</v>
      </c>
      <c r="E22" s="75">
        <f>'2v4_yr'!E22</f>
        <v>0.94475138121546953</v>
      </c>
      <c r="F22" s="75">
        <f>'2v4_yr'!F22</f>
        <v>0.8299120234604106</v>
      </c>
      <c r="G22" s="75">
        <f>'2v4_yr'!G22</f>
        <v>0.71076923076923082</v>
      </c>
      <c r="H22" s="75">
        <f>'2v4_yr'!H22</f>
        <v>0.6019417475728156</v>
      </c>
      <c r="I22" s="75">
        <f>'2v4_yr'!I22</f>
        <v>0.55102040816326536</v>
      </c>
      <c r="J22" s="75">
        <f>'2v4_yr'!J22</f>
        <v>0.49647887323943662</v>
      </c>
      <c r="K22" s="75">
        <f>'2v4_yr'!K22</f>
        <v>0.46125461254612549</v>
      </c>
    </row>
    <row r="23" spans="1:13" x14ac:dyDescent="0.2">
      <c r="A23" s="88" t="str">
        <f>'2v4_yr'!A23</f>
        <v>World</v>
      </c>
      <c r="B23" s="74">
        <f>'2v4_yr'!B23</f>
        <v>1</v>
      </c>
      <c r="C23" s="74">
        <f>'2v4_yr'!C23</f>
        <v>1</v>
      </c>
      <c r="D23" s="75">
        <f>'2v4_yr'!D23</f>
        <v>0.97222222222222221</v>
      </c>
      <c r="E23" s="75">
        <f>'2v4_yr'!E23</f>
        <v>0.92105263157894735</v>
      </c>
      <c r="F23" s="75">
        <f>'2v4_yr'!F23</f>
        <v>0.82051282051282048</v>
      </c>
      <c r="G23" s="75">
        <f>'2v4_yr'!G23</f>
        <v>0.71794871794871795</v>
      </c>
      <c r="H23" s="75">
        <f>'2v4_yr'!H23</f>
        <v>0.57499999999999996</v>
      </c>
      <c r="I23" s="75">
        <f>'2v4_yr'!I23</f>
        <v>0.48780487804878048</v>
      </c>
      <c r="J23" s="75">
        <f>'2v4_yr'!J23</f>
        <v>0.41463414634146339</v>
      </c>
      <c r="K23" s="75">
        <f>'2v4_yr'!K23</f>
        <v>0.36585365853658536</v>
      </c>
    </row>
    <row r="25" spans="1:13" ht="15.75" x14ac:dyDescent="0.25">
      <c r="A25" s="79" t="s">
        <v>123</v>
      </c>
      <c r="B25" s="79"/>
      <c r="C25" s="79"/>
      <c r="D25" s="79"/>
      <c r="E25" s="78"/>
      <c r="F25" s="85" t="s">
        <v>92</v>
      </c>
    </row>
    <row r="26" spans="1:13" ht="15.75" x14ac:dyDescent="0.25">
      <c r="A26" s="89"/>
      <c r="B26" s="77" t="str">
        <f t="array" ref="B26:K47">TRANSPOSE([2]CO2_yr.p_DontChange!$A$6:$V$15)</f>
        <v>2007</v>
      </c>
      <c r="C26" s="77" t="str">
        <v>2010</v>
      </c>
      <c r="D26" s="77" t="str">
        <v>2015</v>
      </c>
      <c r="E26" s="77" t="str">
        <v>2020</v>
      </c>
      <c r="F26" s="77" t="str">
        <v>2025</v>
      </c>
      <c r="G26" s="77" t="str">
        <v>2030</v>
      </c>
      <c r="H26" s="77" t="str">
        <v>2035</v>
      </c>
      <c r="I26" s="77" t="str">
        <v>2040</v>
      </c>
      <c r="J26" s="77" t="str">
        <v>2045</v>
      </c>
      <c r="K26" s="77" t="str">
        <v>2050</v>
      </c>
      <c r="L26" s="84"/>
    </row>
    <row r="27" spans="1:13" x14ac:dyDescent="0.2">
      <c r="A27" s="90" t="str">
        <f t="shared" ref="A27:A44" si="0">A3</f>
        <v>AUT</v>
      </c>
      <c r="B27" s="83">
        <v>6.2956271082412668E-2</v>
      </c>
      <c r="C27" s="83">
        <v>5.6968908785350311E-2</v>
      </c>
      <c r="D27" s="83">
        <v>5.752071811766412E-2</v>
      </c>
      <c r="E27" s="83">
        <v>5.665700792334509E-2</v>
      </c>
      <c r="F27" s="83">
        <v>5.543769990686255E-2</v>
      </c>
      <c r="G27" s="83">
        <v>5.3700806232871226E-2</v>
      </c>
      <c r="H27" s="83">
        <v>5.1138730259888951E-2</v>
      </c>
      <c r="I27" s="83">
        <v>4.8056016606999458E-2</v>
      </c>
      <c r="J27" s="83">
        <v>4.3867815411458962E-2</v>
      </c>
      <c r="K27" s="83">
        <v>4.128024858022971E-2</v>
      </c>
      <c r="L27" s="82" t="str">
        <f t="array" ref="L27:L47">TRANSPOSE([2]CO2_yr.p_DontChange!$B$4:$V$4)</f>
        <v>AUT</v>
      </c>
      <c r="M27" s="76">
        <f t="shared" ref="M27:M47" si="1">IF(L27=A27,,"fehler")</f>
        <v>0</v>
      </c>
    </row>
    <row r="28" spans="1:13" x14ac:dyDescent="0.2">
      <c r="A28" s="90" t="str">
        <f t="shared" si="0"/>
        <v>BAW</v>
      </c>
      <c r="B28" s="83">
        <v>8.054005424502253E-2</v>
      </c>
      <c r="C28" s="83">
        <v>7.782968677123521E-2</v>
      </c>
      <c r="D28" s="83">
        <v>8.18515418395655E-2</v>
      </c>
      <c r="E28" s="83">
        <v>9.0348993151382784E-2</v>
      </c>
      <c r="F28" s="83">
        <v>8.7837087494976401E-2</v>
      </c>
      <c r="G28" s="83">
        <v>7.7740312538723877E-2</v>
      </c>
      <c r="H28" s="83">
        <v>7.2502325569206286E-2</v>
      </c>
      <c r="I28" s="83">
        <v>6.7905447711736108E-2</v>
      </c>
      <c r="J28" s="83">
        <v>6.2535345357414812E-2</v>
      </c>
      <c r="K28" s="83">
        <v>5.6040700195117511E-2</v>
      </c>
      <c r="L28" s="82" t="str">
        <v>BAW</v>
      </c>
      <c r="M28" s="76">
        <f t="shared" si="1"/>
        <v>0</v>
      </c>
    </row>
    <row r="29" spans="1:13" x14ac:dyDescent="0.2">
      <c r="A29" s="90" t="str">
        <f t="shared" si="0"/>
        <v>DEU</v>
      </c>
      <c r="B29" s="83">
        <v>0.67418884999872031</v>
      </c>
      <c r="C29" s="83">
        <v>0.599303732146517</v>
      </c>
      <c r="D29" s="83">
        <v>0.58327740321105592</v>
      </c>
      <c r="E29" s="83">
        <v>0.58425617878021996</v>
      </c>
      <c r="F29" s="83">
        <v>0.55268561895723145</v>
      </c>
      <c r="G29" s="83">
        <v>0.48748085153022269</v>
      </c>
      <c r="H29" s="83">
        <v>0.45085525914574193</v>
      </c>
      <c r="I29" s="83">
        <v>0.41235957399768874</v>
      </c>
      <c r="J29" s="83">
        <v>0.37058377896446304</v>
      </c>
      <c r="K29" s="83">
        <v>0.33370787447879602</v>
      </c>
      <c r="L29" s="82" t="str">
        <v>DEU</v>
      </c>
      <c r="M29" s="76">
        <f t="shared" si="1"/>
        <v>0</v>
      </c>
    </row>
    <row r="30" spans="1:13" x14ac:dyDescent="0.2">
      <c r="A30" s="90" t="str">
        <f t="shared" si="0"/>
        <v>EUE</v>
      </c>
      <c r="B30" s="83">
        <v>0.60806400771633917</v>
      </c>
      <c r="C30" s="83">
        <v>0.58297778324047966</v>
      </c>
      <c r="D30" s="83">
        <v>0.52356100075343326</v>
      </c>
      <c r="E30" s="83">
        <v>0.47298285222628295</v>
      </c>
      <c r="F30" s="83">
        <v>0.43599373810076264</v>
      </c>
      <c r="G30" s="83">
        <v>0.39698856404539751</v>
      </c>
      <c r="H30" s="83">
        <v>0.354988872995191</v>
      </c>
      <c r="I30" s="83">
        <v>0.31947705285563688</v>
      </c>
      <c r="J30" s="83">
        <v>0.29030633013502466</v>
      </c>
      <c r="K30" s="83">
        <v>0.26812948159690236</v>
      </c>
      <c r="L30" s="82" t="str">
        <v>EUE</v>
      </c>
      <c r="M30" s="76">
        <f t="shared" si="1"/>
        <v>0</v>
      </c>
    </row>
    <row r="31" spans="1:13" x14ac:dyDescent="0.2">
      <c r="A31" s="90" t="str">
        <f t="shared" si="0"/>
        <v>EUN</v>
      </c>
      <c r="B31" s="83">
        <v>1.0878955793859701</v>
      </c>
      <c r="C31" s="83">
        <v>1.0300365284622193</v>
      </c>
      <c r="D31" s="83">
        <v>0.98563862364278543</v>
      </c>
      <c r="E31" s="83">
        <v>0.95906715830504274</v>
      </c>
      <c r="F31" s="83">
        <v>0.89582294542546559</v>
      </c>
      <c r="G31" s="83">
        <v>0.85867177963086605</v>
      </c>
      <c r="H31" s="83">
        <v>0.81483576546784553</v>
      </c>
      <c r="I31" s="83">
        <v>0.77211887559771297</v>
      </c>
      <c r="J31" s="83">
        <v>0.72482697395402529</v>
      </c>
      <c r="K31" s="83">
        <v>0.70472638427818624</v>
      </c>
      <c r="L31" s="82" t="str">
        <v>EUN</v>
      </c>
      <c r="M31" s="76">
        <f t="shared" si="1"/>
        <v>0</v>
      </c>
    </row>
    <row r="32" spans="1:13" x14ac:dyDescent="0.2">
      <c r="A32" s="90" t="str">
        <f t="shared" si="0"/>
        <v>EUS</v>
      </c>
      <c r="B32" s="83">
        <v>1.0016159855708973</v>
      </c>
      <c r="C32" s="83">
        <v>0.88572670575571766</v>
      </c>
      <c r="D32" s="83">
        <v>0.87644539861293014</v>
      </c>
      <c r="E32" s="83">
        <v>0.87774044517217364</v>
      </c>
      <c r="F32" s="83">
        <v>0.85451832092703595</v>
      </c>
      <c r="G32" s="83">
        <v>0.83826389402741297</v>
      </c>
      <c r="H32" s="83">
        <v>0.81820286327949687</v>
      </c>
      <c r="I32" s="83">
        <v>0.78038044656508487</v>
      </c>
      <c r="J32" s="83">
        <v>0.72158619527621348</v>
      </c>
      <c r="K32" s="83">
        <v>0.68616001478781319</v>
      </c>
      <c r="L32" s="82" t="str">
        <v>EUS</v>
      </c>
      <c r="M32" s="76">
        <f t="shared" si="1"/>
        <v>0</v>
      </c>
    </row>
    <row r="33" spans="1:13" x14ac:dyDescent="0.2">
      <c r="A33" s="90" t="str">
        <f t="shared" si="0"/>
        <v>FRA</v>
      </c>
      <c r="B33" s="83">
        <v>0.37734257197283511</v>
      </c>
      <c r="C33" s="83">
        <v>0.33672502571094337</v>
      </c>
      <c r="D33" s="83">
        <v>0.33747912577206413</v>
      </c>
      <c r="E33" s="83">
        <v>0.33822941291415076</v>
      </c>
      <c r="F33" s="83">
        <v>0.34094857396475681</v>
      </c>
      <c r="G33" s="83">
        <v>0.33569338033901519</v>
      </c>
      <c r="H33" s="83">
        <v>0.32617941455173244</v>
      </c>
      <c r="I33" s="83">
        <v>0.30895747717418653</v>
      </c>
      <c r="J33" s="83">
        <v>0.28920120764682922</v>
      </c>
      <c r="K33" s="83">
        <v>0.28212938357371842</v>
      </c>
      <c r="L33" s="82" t="str">
        <v>FRA</v>
      </c>
      <c r="M33" s="76">
        <f t="shared" si="1"/>
        <v>0</v>
      </c>
    </row>
    <row r="34" spans="1:13" x14ac:dyDescent="0.2">
      <c r="A34" s="90" t="str">
        <f t="shared" si="0"/>
        <v>IND</v>
      </c>
      <c r="B34" s="83">
        <v>1.0963173064942606</v>
      </c>
      <c r="C34" s="83">
        <v>1.2447763360089736</v>
      </c>
      <c r="D34" s="83">
        <v>1.447757401523474</v>
      </c>
      <c r="E34" s="83">
        <v>1.6167600044998505</v>
      </c>
      <c r="F34" s="83">
        <v>1.837540016927186</v>
      </c>
      <c r="G34" s="83">
        <v>2.0503881386547667</v>
      </c>
      <c r="H34" s="83">
        <v>2.2470005360969463</v>
      </c>
      <c r="I34" s="83">
        <v>2.4428288795421107</v>
      </c>
      <c r="J34" s="83">
        <v>2.6065895162209953</v>
      </c>
      <c r="K34" s="83">
        <v>2.8728698057191355</v>
      </c>
      <c r="L34" s="82" t="str">
        <v>IND</v>
      </c>
      <c r="M34" s="76">
        <f t="shared" si="1"/>
        <v>0</v>
      </c>
    </row>
    <row r="35" spans="1:13" x14ac:dyDescent="0.2">
      <c r="A35" s="90" t="str">
        <f t="shared" si="0"/>
        <v>USA</v>
      </c>
      <c r="B35" s="83">
        <v>4.7940856832191017</v>
      </c>
      <c r="C35" s="83">
        <v>4.7166156606943463</v>
      </c>
      <c r="D35" s="83">
        <v>4.7834407893060344</v>
      </c>
      <c r="E35" s="83">
        <v>4.793778957858617</v>
      </c>
      <c r="F35" s="83">
        <v>4.9068689784570552</v>
      </c>
      <c r="G35" s="83">
        <v>4.9659839807281783</v>
      </c>
      <c r="H35" s="83">
        <v>5.0134377138891377</v>
      </c>
      <c r="I35" s="83">
        <v>5.0646637131045127</v>
      </c>
      <c r="J35" s="83">
        <v>5.0756276826414819</v>
      </c>
      <c r="K35" s="83">
        <v>5.2492402612634805</v>
      </c>
      <c r="L35" s="82" t="str">
        <v>USA</v>
      </c>
      <c r="M35" s="76">
        <f t="shared" si="1"/>
        <v>0</v>
      </c>
    </row>
    <row r="36" spans="1:13" x14ac:dyDescent="0.2">
      <c r="A36" s="90" t="str">
        <f t="shared" si="0"/>
        <v>RUS</v>
      </c>
      <c r="B36" s="83">
        <v>1.3266039660288789</v>
      </c>
      <c r="C36" s="83">
        <v>1.4065568092897718</v>
      </c>
      <c r="D36" s="83">
        <v>1.6142116179597825</v>
      </c>
      <c r="E36" s="83">
        <v>1.7358078676319688</v>
      </c>
      <c r="F36" s="83">
        <v>2.0360330312235484</v>
      </c>
      <c r="G36" s="83">
        <v>2.3024088571080457</v>
      </c>
      <c r="H36" s="83">
        <v>2.6272162611424377</v>
      </c>
      <c r="I36" s="83">
        <v>2.9380133249369718</v>
      </c>
      <c r="J36" s="83">
        <v>3.2598815198181037</v>
      </c>
      <c r="K36" s="83">
        <v>3.8016887123885126</v>
      </c>
      <c r="L36" s="82" t="str">
        <v>RUS</v>
      </c>
      <c r="M36" s="76">
        <f t="shared" si="1"/>
        <v>0</v>
      </c>
    </row>
    <row r="37" spans="1:13" x14ac:dyDescent="0.2">
      <c r="A37" s="90" t="str">
        <f t="shared" si="0"/>
        <v>SWZ</v>
      </c>
      <c r="B37" s="83">
        <v>3.4262024729983923E-2</v>
      </c>
      <c r="C37" s="83">
        <v>3.3693352167365416E-2</v>
      </c>
      <c r="D37" s="83">
        <v>3.4912650032582794E-2</v>
      </c>
      <c r="E37" s="83">
        <v>3.5299052418673656E-2</v>
      </c>
      <c r="F37" s="83">
        <v>3.6041665734831106E-2</v>
      </c>
      <c r="G37" s="83">
        <v>3.6698420296098364E-2</v>
      </c>
      <c r="H37" s="83">
        <v>3.731336062282662E-2</v>
      </c>
      <c r="I37" s="83">
        <v>3.8136644914399033E-2</v>
      </c>
      <c r="J37" s="83">
        <v>3.8892509104168652E-2</v>
      </c>
      <c r="K37" s="83">
        <v>4.1914414205157471E-2</v>
      </c>
      <c r="L37" s="82" t="str">
        <v>SWZ</v>
      </c>
      <c r="M37" s="76">
        <f t="shared" si="1"/>
        <v>0</v>
      </c>
    </row>
    <row r="38" spans="1:13" x14ac:dyDescent="0.2">
      <c r="A38" s="90" t="str">
        <f t="shared" si="0"/>
        <v>OEC</v>
      </c>
      <c r="B38" s="83">
        <v>2.9133459256740326</v>
      </c>
      <c r="C38" s="83">
        <v>2.9365834331460183</v>
      </c>
      <c r="D38" s="83">
        <v>3.0543526792333493</v>
      </c>
      <c r="E38" s="83">
        <v>3.0662735203449794</v>
      </c>
      <c r="F38" s="83">
        <v>3.2347975956357007</v>
      </c>
      <c r="G38" s="83">
        <v>3.3926302749451418</v>
      </c>
      <c r="H38" s="83">
        <v>3.5497921878204406</v>
      </c>
      <c r="I38" s="83">
        <v>3.7042343161819029</v>
      </c>
      <c r="J38" s="83">
        <v>3.8243915473940469</v>
      </c>
      <c r="K38" s="83">
        <v>4.1135539199583988</v>
      </c>
      <c r="L38" s="82" t="str">
        <v>OEC</v>
      </c>
      <c r="M38" s="76">
        <f t="shared" si="1"/>
        <v>0</v>
      </c>
    </row>
    <row r="39" spans="1:13" x14ac:dyDescent="0.2">
      <c r="A39" s="90" t="str">
        <f t="shared" si="0"/>
        <v>BRZ</v>
      </c>
      <c r="B39" s="83">
        <v>0.32380339607597497</v>
      </c>
      <c r="C39" s="83">
        <v>0.31187474694885736</v>
      </c>
      <c r="D39" s="83">
        <v>0.31129462987058837</v>
      </c>
      <c r="E39" s="83">
        <v>0.31995050436896577</v>
      </c>
      <c r="F39" s="83">
        <v>0.34367086773072231</v>
      </c>
      <c r="G39" s="83">
        <v>0.36426653311048168</v>
      </c>
      <c r="H39" s="83">
        <v>0.38645893898787426</v>
      </c>
      <c r="I39" s="83">
        <v>0.40831380129760603</v>
      </c>
      <c r="J39" s="83">
        <v>0.42814643825532295</v>
      </c>
      <c r="K39" s="83">
        <v>0.47530193236474683</v>
      </c>
      <c r="L39" s="82" t="str">
        <v>BRZ</v>
      </c>
      <c r="M39" s="76">
        <f t="shared" si="1"/>
        <v>0</v>
      </c>
    </row>
    <row r="40" spans="1:13" x14ac:dyDescent="0.2">
      <c r="A40" s="90" t="str">
        <f t="shared" si="0"/>
        <v>CHI</v>
      </c>
      <c r="B40" s="83">
        <v>5.2532006919148575</v>
      </c>
      <c r="C40" s="83">
        <v>6.2160929744385065</v>
      </c>
      <c r="D40" s="83">
        <v>6.7870084323981343</v>
      </c>
      <c r="E40" s="83">
        <v>7.0952533163375309</v>
      </c>
      <c r="F40" s="83">
        <v>7.4915620456104612</v>
      </c>
      <c r="G40" s="83">
        <v>7.7897812263408772</v>
      </c>
      <c r="H40" s="83">
        <v>7.9653340428746331</v>
      </c>
      <c r="I40" s="83">
        <v>8.0971841753926714</v>
      </c>
      <c r="J40" s="83">
        <v>8.0995987807786332</v>
      </c>
      <c r="K40" s="83">
        <v>8.1521850764300154</v>
      </c>
      <c r="L40" s="82" t="str">
        <v>CHI</v>
      </c>
      <c r="M40" s="76">
        <f t="shared" si="1"/>
        <v>0</v>
      </c>
    </row>
    <row r="41" spans="1:13" x14ac:dyDescent="0.2">
      <c r="A41" s="90" t="str">
        <f t="shared" si="0"/>
        <v>RSA</v>
      </c>
      <c r="B41" s="83">
        <v>0.33473741629501452</v>
      </c>
      <c r="C41" s="83">
        <v>0.32960304775325744</v>
      </c>
      <c r="D41" s="83">
        <v>0.31725563661402434</v>
      </c>
      <c r="E41" s="83">
        <v>0.31832612327166304</v>
      </c>
      <c r="F41" s="83">
        <v>0.32252732684056795</v>
      </c>
      <c r="G41" s="83">
        <v>0.32728690465555832</v>
      </c>
      <c r="H41" s="83">
        <v>0.33322939175234467</v>
      </c>
      <c r="I41" s="83">
        <v>0.33839706018536181</v>
      </c>
      <c r="J41" s="83">
        <v>0.34279358482059935</v>
      </c>
      <c r="K41" s="83">
        <v>0.35525817527185866</v>
      </c>
      <c r="L41" s="82" t="str">
        <v>RSA</v>
      </c>
      <c r="M41" s="76">
        <f t="shared" si="1"/>
        <v>0</v>
      </c>
    </row>
    <row r="42" spans="1:13" x14ac:dyDescent="0.2">
      <c r="A42" s="90" t="str">
        <f t="shared" si="0"/>
        <v>ARB</v>
      </c>
      <c r="B42" s="83">
        <v>1.4461858874602038</v>
      </c>
      <c r="C42" s="83">
        <v>1.6086348876867718</v>
      </c>
      <c r="D42" s="83">
        <v>1.8091019824579115</v>
      </c>
      <c r="E42" s="83">
        <v>1.9073525014895631</v>
      </c>
      <c r="F42" s="83">
        <v>2.1353283524461046</v>
      </c>
      <c r="G42" s="83">
        <v>2.3886244451187806</v>
      </c>
      <c r="H42" s="83">
        <v>2.6187268907419243</v>
      </c>
      <c r="I42" s="83">
        <v>2.8629440827397485</v>
      </c>
      <c r="J42" s="83">
        <v>3.0368638042679406</v>
      </c>
      <c r="K42" s="83">
        <v>3.3753030639145689</v>
      </c>
      <c r="L42" s="82" t="str">
        <v>ARB</v>
      </c>
      <c r="M42" s="76">
        <f t="shared" si="1"/>
        <v>0</v>
      </c>
    </row>
    <row r="43" spans="1:13" x14ac:dyDescent="0.2">
      <c r="A43" s="90" t="str">
        <f t="shared" si="0"/>
        <v>OPE</v>
      </c>
      <c r="B43" s="83">
        <v>0.47331133746461213</v>
      </c>
      <c r="C43" s="83">
        <v>0.51134262028294808</v>
      </c>
      <c r="D43" s="83">
        <v>0.57707432343420995</v>
      </c>
      <c r="E43" s="83">
        <v>0.62164065578511118</v>
      </c>
      <c r="F43" s="83">
        <v>0.70738445083734069</v>
      </c>
      <c r="G43" s="83">
        <v>0.78999582920258393</v>
      </c>
      <c r="H43" s="83">
        <v>0.88103617107847465</v>
      </c>
      <c r="I43" s="83">
        <v>0.96572765358461754</v>
      </c>
      <c r="J43" s="83">
        <v>1.0402583757145356</v>
      </c>
      <c r="K43" s="83">
        <v>1.1454325573741673</v>
      </c>
      <c r="L43" s="82" t="str">
        <v>OPE</v>
      </c>
      <c r="M43" s="76">
        <f t="shared" si="1"/>
        <v>0</v>
      </c>
    </row>
    <row r="44" spans="1:13" x14ac:dyDescent="0.2">
      <c r="A44" s="90" t="str">
        <f t="shared" si="0"/>
        <v>ROW</v>
      </c>
      <c r="B44" s="83">
        <v>2.6325823276053875</v>
      </c>
      <c r="C44" s="83">
        <v>2.6837735780019001</v>
      </c>
      <c r="D44" s="83">
        <v>2.9311436866720246</v>
      </c>
      <c r="E44" s="83">
        <v>3.2078351567982422</v>
      </c>
      <c r="F44" s="83">
        <v>3.5313527542507215</v>
      </c>
      <c r="G44" s="83">
        <v>3.8934748498107519</v>
      </c>
      <c r="H44" s="83">
        <v>4.3000452415981982</v>
      </c>
      <c r="I44" s="83">
        <v>4.7074778766645524</v>
      </c>
      <c r="J44" s="83">
        <v>5.1105325351695088</v>
      </c>
      <c r="K44" s="83">
        <v>5.7355701200155211</v>
      </c>
      <c r="L44" s="82" t="str">
        <v>ROW</v>
      </c>
      <c r="M44" s="76">
        <f t="shared" si="1"/>
        <v>0</v>
      </c>
    </row>
    <row r="45" spans="1:13" x14ac:dyDescent="0.2">
      <c r="A45" s="91" t="s">
        <v>91</v>
      </c>
      <c r="B45" s="81">
        <v>0.75472890424374284</v>
      </c>
      <c r="C45" s="81">
        <v>0.67713341891775225</v>
      </c>
      <c r="D45" s="81">
        <v>0.66512894505062148</v>
      </c>
      <c r="E45" s="81">
        <v>0.67460517193160274</v>
      </c>
      <c r="F45" s="81">
        <v>0.64052270645220788</v>
      </c>
      <c r="G45" s="81">
        <v>0.56522116406894662</v>
      </c>
      <c r="H45" s="81">
        <v>0.5233575847149482</v>
      </c>
      <c r="I45" s="81">
        <v>0.48026502170942487</v>
      </c>
      <c r="J45" s="81">
        <v>0.43311912432187782</v>
      </c>
      <c r="K45" s="81">
        <v>0.38974857467391355</v>
      </c>
      <c r="L45" s="80" t="str">
        <v>BRD</v>
      </c>
      <c r="M45" s="80">
        <f t="shared" si="1"/>
        <v>0</v>
      </c>
    </row>
    <row r="46" spans="1:13" x14ac:dyDescent="0.2">
      <c r="A46" s="91" t="s">
        <v>90</v>
      </c>
      <c r="B46" s="81">
        <v>3.8926033199721974</v>
      </c>
      <c r="C46" s="81">
        <v>3.5695683708724624</v>
      </c>
      <c r="D46" s="81">
        <v>3.4457738119494987</v>
      </c>
      <c r="E46" s="81">
        <v>3.3792820484725978</v>
      </c>
      <c r="F46" s="81">
        <v>3.2232439847770911</v>
      </c>
      <c r="G46" s="81">
        <v>3.0485395883445094</v>
      </c>
      <c r="H46" s="81">
        <v>2.8887032312691026</v>
      </c>
      <c r="I46" s="81">
        <v>2.7092548905090457</v>
      </c>
      <c r="J46" s="81">
        <v>2.5029076467454296</v>
      </c>
      <c r="K46" s="81">
        <v>2.3721740874907637</v>
      </c>
      <c r="L46" s="80" t="str">
        <v>EU28</v>
      </c>
      <c r="M46" s="80">
        <f t="shared" si="1"/>
        <v>0</v>
      </c>
    </row>
    <row r="47" spans="1:13" x14ac:dyDescent="0.2">
      <c r="A47" s="91" t="s">
        <v>89</v>
      </c>
      <c r="B47" s="81">
        <v>24.521039282934503</v>
      </c>
      <c r="C47" s="81">
        <v>25.569115817291177</v>
      </c>
      <c r="D47" s="81">
        <v>27.113327641451612</v>
      </c>
      <c r="E47" s="81">
        <v>28.097559709277768</v>
      </c>
      <c r="F47" s="81">
        <v>29.806351070471337</v>
      </c>
      <c r="G47" s="81">
        <v>31.350079048315774</v>
      </c>
      <c r="H47" s="81">
        <v>32.848293967874341</v>
      </c>
      <c r="I47" s="81">
        <v>34.277176419053497</v>
      </c>
      <c r="J47" s="81">
        <v>35.366483940930763</v>
      </c>
      <c r="K47" s="81">
        <v>37.690492126396329</v>
      </c>
      <c r="L47" s="80" t="str">
        <v>world</v>
      </c>
      <c r="M47" s="80">
        <f t="shared" si="1"/>
        <v>0</v>
      </c>
    </row>
    <row r="48" spans="1:13" x14ac:dyDescent="0.2">
      <c r="B48" s="94">
        <f>B47/$B$47</f>
        <v>1</v>
      </c>
      <c r="C48" s="94">
        <f t="shared" ref="C48:K48" si="2">C47/$B$47</f>
        <v>1.0427419295839588</v>
      </c>
      <c r="D48" s="94">
        <f t="shared" si="2"/>
        <v>1.1057169041085964</v>
      </c>
      <c r="E48" s="94">
        <f t="shared" si="2"/>
        <v>1.1458551729833228</v>
      </c>
      <c r="F48" s="94">
        <f t="shared" si="2"/>
        <v>1.215541915925854</v>
      </c>
      <c r="G48" s="94">
        <f t="shared" si="2"/>
        <v>1.2784971585659488</v>
      </c>
      <c r="H48" s="94">
        <f t="shared" si="2"/>
        <v>1.3395963192610363</v>
      </c>
      <c r="I48" s="94">
        <f t="shared" si="2"/>
        <v>1.3978680113656035</v>
      </c>
      <c r="J48" s="94">
        <f t="shared" si="2"/>
        <v>1.4422913944575009</v>
      </c>
      <c r="K48" s="94">
        <f t="shared" si="2"/>
        <v>1.5370674828055575</v>
      </c>
      <c r="L48" s="74" t="s">
        <v>23</v>
      </c>
    </row>
    <row r="49" spans="1:13" x14ac:dyDescent="0.2">
      <c r="B49" s="75"/>
      <c r="C49" s="75"/>
      <c r="D49" s="75"/>
      <c r="E49" s="75"/>
      <c r="F49" s="75"/>
      <c r="G49" s="75"/>
      <c r="H49" s="75"/>
      <c r="I49" s="75"/>
      <c r="J49" s="75"/>
      <c r="K49" s="75"/>
    </row>
    <row r="50" spans="1:13" ht="15.75" x14ac:dyDescent="0.25">
      <c r="A50" s="79" t="s">
        <v>101</v>
      </c>
      <c r="B50" s="79"/>
      <c r="C50" s="79"/>
      <c r="D50" s="79"/>
      <c r="E50" s="78"/>
      <c r="F50" s="78"/>
    </row>
    <row r="51" spans="1:13" ht="15.75" x14ac:dyDescent="0.25">
      <c r="B51" s="77" t="str">
        <f t="shared" ref="B51:K51" si="3">B26</f>
        <v>2007</v>
      </c>
      <c r="C51" s="77" t="str">
        <f t="shared" si="3"/>
        <v>2010</v>
      </c>
      <c r="D51" s="77" t="str">
        <f t="shared" si="3"/>
        <v>2015</v>
      </c>
      <c r="E51" s="77" t="str">
        <f t="shared" si="3"/>
        <v>2020</v>
      </c>
      <c r="F51" s="77" t="str">
        <f t="shared" si="3"/>
        <v>2025</v>
      </c>
      <c r="G51" s="77" t="str">
        <f t="shared" si="3"/>
        <v>2030</v>
      </c>
      <c r="H51" s="77" t="str">
        <f t="shared" si="3"/>
        <v>2035</v>
      </c>
      <c r="I51" s="77" t="str">
        <f t="shared" si="3"/>
        <v>2040</v>
      </c>
      <c r="J51" s="77" t="str">
        <f t="shared" si="3"/>
        <v>2045</v>
      </c>
      <c r="K51" s="77" t="str">
        <f t="shared" si="3"/>
        <v>2050</v>
      </c>
      <c r="L51" s="84"/>
    </row>
    <row r="52" spans="1:13" x14ac:dyDescent="0.2">
      <c r="A52" s="88" t="str">
        <f>A27</f>
        <v>AUT</v>
      </c>
      <c r="B52" s="75">
        <f t="array" ref="B52:K72">(B3:K23)*(B27:K47)</f>
        <v>6.2956271082412668E-2</v>
      </c>
      <c r="C52" s="75">
        <v>5.6968908785350311E-2</v>
      </c>
      <c r="D52" s="75">
        <v>5.6635783992776974E-2</v>
      </c>
      <c r="E52" s="75">
        <v>5.3526786491116078E-2</v>
      </c>
      <c r="F52" s="75">
        <v>4.6008413705695313E-2</v>
      </c>
      <c r="G52" s="75">
        <v>3.81688807378254E-2</v>
      </c>
      <c r="H52" s="75">
        <v>3.0782536661292381E-2</v>
      </c>
      <c r="I52" s="75">
        <v>2.64798458854895E-2</v>
      </c>
      <c r="J52" s="75">
        <v>2.1779443566956738E-2</v>
      </c>
      <c r="K52" s="75">
        <v>1.9040705064681602E-2</v>
      </c>
      <c r="L52" s="82" t="str">
        <f t="array" ref="L52:L72">TRANSPOSE([2]CO2_yr.p_DontChange!$B$4:$V$4)</f>
        <v>AUT</v>
      </c>
      <c r="M52" s="76">
        <f t="shared" ref="M52:M72" si="4">IF(L52=A52,,"fehler")</f>
        <v>0</v>
      </c>
    </row>
    <row r="53" spans="1:13" x14ac:dyDescent="0.2">
      <c r="A53" s="88" t="str">
        <f t="shared" ref="A53:A72" si="5">A28</f>
        <v>BAW</v>
      </c>
      <c r="B53" s="75">
        <v>8.054005424502253E-2</v>
      </c>
      <c r="C53" s="75">
        <v>7.782968677123521E-2</v>
      </c>
      <c r="D53" s="75">
        <v>8.0592287349726024E-2</v>
      </c>
      <c r="E53" s="75">
        <v>8.5357336071195888E-2</v>
      </c>
      <c r="F53" s="75">
        <v>7.2897055017824994E-2</v>
      </c>
      <c r="G53" s="75">
        <v>5.5255422142908357E-2</v>
      </c>
      <c r="H53" s="75">
        <v>4.3642176556221261E-2</v>
      </c>
      <c r="I53" s="75">
        <v>3.7417287514630103E-2</v>
      </c>
      <c r="J53" s="75">
        <v>3.1047477800688339E-2</v>
      </c>
      <c r="K53" s="75">
        <v>2.5849031455312508E-2</v>
      </c>
      <c r="L53" s="82" t="str">
        <v>BAW</v>
      </c>
      <c r="M53" s="76">
        <f t="shared" si="4"/>
        <v>0</v>
      </c>
    </row>
    <row r="54" spans="1:13" x14ac:dyDescent="0.2">
      <c r="A54" s="88" t="str">
        <f t="shared" si="5"/>
        <v>DEU</v>
      </c>
      <c r="B54" s="75">
        <v>0.67418884999872031</v>
      </c>
      <c r="C54" s="75">
        <v>0.599303732146517</v>
      </c>
      <c r="D54" s="75">
        <v>0.57430390470011661</v>
      </c>
      <c r="E54" s="75">
        <v>0.5519768318862851</v>
      </c>
      <c r="F54" s="75">
        <v>0.45868044036626543</v>
      </c>
      <c r="G54" s="75">
        <v>0.34648638985686597</v>
      </c>
      <c r="H54" s="75">
        <v>0.27138860259258257</v>
      </c>
      <c r="I54" s="75">
        <v>0.22721854077423667</v>
      </c>
      <c r="J54" s="75">
        <v>0.18398701702108905</v>
      </c>
      <c r="K54" s="75">
        <v>0.15392429634630814</v>
      </c>
      <c r="L54" s="82" t="str">
        <v>DEU</v>
      </c>
      <c r="M54" s="76">
        <f t="shared" si="4"/>
        <v>0</v>
      </c>
    </row>
    <row r="55" spans="1:13" x14ac:dyDescent="0.2">
      <c r="A55" s="88" t="str">
        <f t="shared" si="5"/>
        <v>EUE</v>
      </c>
      <c r="B55" s="75">
        <v>0.60806400771633917</v>
      </c>
      <c r="C55" s="75">
        <v>0.58297778324047966</v>
      </c>
      <c r="D55" s="75">
        <v>0.51550621612645731</v>
      </c>
      <c r="E55" s="75">
        <v>0.44685120293201314</v>
      </c>
      <c r="F55" s="75">
        <v>0.36183644540327226</v>
      </c>
      <c r="G55" s="75">
        <v>0.2821672562907287</v>
      </c>
      <c r="H55" s="75">
        <v>0.21368262257962956</v>
      </c>
      <c r="I55" s="75">
        <v>0.17603837606331013</v>
      </c>
      <c r="J55" s="75">
        <v>0.14413095967971296</v>
      </c>
      <c r="K55" s="75">
        <v>0.12367596014617269</v>
      </c>
      <c r="L55" s="82" t="str">
        <v>EUE</v>
      </c>
      <c r="M55" s="76">
        <f t="shared" si="4"/>
        <v>0</v>
      </c>
    </row>
    <row r="56" spans="1:13" x14ac:dyDescent="0.2">
      <c r="A56" s="88" t="str">
        <f t="shared" si="5"/>
        <v>EUN</v>
      </c>
      <c r="B56" s="75">
        <v>1.0878955793859701</v>
      </c>
      <c r="C56" s="75">
        <v>1.0300365284622193</v>
      </c>
      <c r="D56" s="75">
        <v>0.97047495250981941</v>
      </c>
      <c r="E56" s="75">
        <v>0.90608002248708452</v>
      </c>
      <c r="F56" s="75">
        <v>0.74345423330031313</v>
      </c>
      <c r="G56" s="75">
        <v>0.61031748029147714</v>
      </c>
      <c r="H56" s="75">
        <v>0.49048366465054782</v>
      </c>
      <c r="I56" s="75">
        <v>0.42545325798241329</v>
      </c>
      <c r="J56" s="75">
        <v>0.35986127932224493</v>
      </c>
      <c r="K56" s="75">
        <v>0.32505829533126673</v>
      </c>
      <c r="L56" s="82" t="str">
        <v>EUN</v>
      </c>
      <c r="M56" s="76">
        <f t="shared" si="4"/>
        <v>0</v>
      </c>
    </row>
    <row r="57" spans="1:13" x14ac:dyDescent="0.2">
      <c r="A57" s="88" t="str">
        <f t="shared" si="5"/>
        <v>EUS</v>
      </c>
      <c r="B57" s="75">
        <v>1.0016159855708973</v>
      </c>
      <c r="C57" s="75">
        <v>0.88572670575571766</v>
      </c>
      <c r="D57" s="75">
        <v>0.8629616232496542</v>
      </c>
      <c r="E57" s="75">
        <v>0.8292464979250922</v>
      </c>
      <c r="F57" s="75">
        <v>0.70917502880454897</v>
      </c>
      <c r="G57" s="75">
        <v>0.59581218313948436</v>
      </c>
      <c r="H57" s="75">
        <v>0.49251046139154186</v>
      </c>
      <c r="I57" s="75">
        <v>0.43000555218892439</v>
      </c>
      <c r="J57" s="75">
        <v>0.35825230117586654</v>
      </c>
      <c r="K57" s="75">
        <v>0.31649447176559653</v>
      </c>
      <c r="L57" s="82" t="str">
        <v>EUS</v>
      </c>
      <c r="M57" s="76">
        <f t="shared" si="4"/>
        <v>0</v>
      </c>
    </row>
    <row r="58" spans="1:13" x14ac:dyDescent="0.2">
      <c r="A58" s="88" t="str">
        <f t="shared" si="5"/>
        <v>FRA</v>
      </c>
      <c r="B58" s="75">
        <v>0.37734257197283511</v>
      </c>
      <c r="C58" s="75">
        <v>0.33672502571094337</v>
      </c>
      <c r="D58" s="75">
        <v>0.33228713922172465</v>
      </c>
      <c r="E58" s="75">
        <v>0.31954270501834131</v>
      </c>
      <c r="F58" s="75">
        <v>0.28295732091503278</v>
      </c>
      <c r="G58" s="75">
        <v>0.23860052571788465</v>
      </c>
      <c r="H58" s="75">
        <v>0.19634100681754771</v>
      </c>
      <c r="I58" s="75">
        <v>0.17024187517761299</v>
      </c>
      <c r="J58" s="75">
        <v>0.14358228971198211</v>
      </c>
      <c r="K58" s="75">
        <v>0.13013347950817272</v>
      </c>
      <c r="L58" s="82" t="str">
        <v>FRA</v>
      </c>
      <c r="M58" s="76">
        <f t="shared" si="4"/>
        <v>0</v>
      </c>
    </row>
    <row r="59" spans="1:13" x14ac:dyDescent="0.2">
      <c r="A59" s="88" t="str">
        <f t="shared" si="5"/>
        <v>IND</v>
      </c>
      <c r="B59" s="75">
        <v>1.0963173064942606</v>
      </c>
      <c r="C59" s="75">
        <v>1.2447763360089736</v>
      </c>
      <c r="D59" s="75">
        <v>1.4230094117538419</v>
      </c>
      <c r="E59" s="75">
        <v>1.4653779816066059</v>
      </c>
      <c r="F59" s="75">
        <v>1.3983795097370408</v>
      </c>
      <c r="G59" s="75">
        <v>1.3240926127007622</v>
      </c>
      <c r="H59" s="75">
        <v>1.1728246700603575</v>
      </c>
      <c r="I59" s="75">
        <v>1.0639876897561193</v>
      </c>
      <c r="J59" s="75">
        <v>0.9980424216895053</v>
      </c>
      <c r="K59" s="75">
        <v>0.99424366125270269</v>
      </c>
      <c r="L59" s="82" t="str">
        <v>IND</v>
      </c>
      <c r="M59" s="76">
        <f t="shared" si="4"/>
        <v>0</v>
      </c>
    </row>
    <row r="60" spans="1:13" x14ac:dyDescent="0.2">
      <c r="A60" s="88" t="str">
        <f t="shared" si="5"/>
        <v>USA</v>
      </c>
      <c r="B60" s="75">
        <v>4.7940856832191017</v>
      </c>
      <c r="C60" s="75">
        <v>4.7166156606943463</v>
      </c>
      <c r="D60" s="75">
        <v>4.7144902914421642</v>
      </c>
      <c r="E60" s="75">
        <v>4.4277085647130505</v>
      </c>
      <c r="F60" s="75">
        <v>3.9403644827003621</v>
      </c>
      <c r="G60" s="75">
        <v>3.2730348963890266</v>
      </c>
      <c r="H60" s="75">
        <v>2.7215804732541038</v>
      </c>
      <c r="I60" s="75">
        <v>2.2100350748092414</v>
      </c>
      <c r="J60" s="75">
        <v>1.5715819659555046</v>
      </c>
      <c r="K60" s="75">
        <v>1.364071715223921</v>
      </c>
      <c r="L60" s="82" t="str">
        <v>USA</v>
      </c>
      <c r="M60" s="76">
        <f t="shared" si="4"/>
        <v>0</v>
      </c>
    </row>
    <row r="61" spans="1:13" x14ac:dyDescent="0.2">
      <c r="A61" s="88" t="str">
        <f t="shared" si="5"/>
        <v>RUS</v>
      </c>
      <c r="B61" s="75">
        <v>1.3266039660288789</v>
      </c>
      <c r="C61" s="75">
        <v>1.4065568092897718</v>
      </c>
      <c r="D61" s="75">
        <v>1.587308090993786</v>
      </c>
      <c r="E61" s="75">
        <v>1.5977322417976079</v>
      </c>
      <c r="F61" s="75">
        <v>1.5948925411251127</v>
      </c>
      <c r="G61" s="75">
        <v>1.460385046508532</v>
      </c>
      <c r="H61" s="75">
        <v>1.1860004836014433</v>
      </c>
      <c r="I61" s="75">
        <v>1.0715107420358367</v>
      </c>
      <c r="J61" s="75">
        <v>0.97020283327919754</v>
      </c>
      <c r="K61" s="75">
        <v>0.99794328700198442</v>
      </c>
      <c r="L61" s="82" t="str">
        <v>RUS</v>
      </c>
      <c r="M61" s="76">
        <f t="shared" si="4"/>
        <v>0</v>
      </c>
    </row>
    <row r="62" spans="1:13" x14ac:dyDescent="0.2">
      <c r="A62" s="88" t="str">
        <f t="shared" si="5"/>
        <v>SWZ</v>
      </c>
      <c r="B62" s="75">
        <v>3.4262024729983923E-2</v>
      </c>
      <c r="C62" s="75">
        <v>3.3693352167365416E-2</v>
      </c>
      <c r="D62" s="75">
        <v>3.4375532339773827E-2</v>
      </c>
      <c r="E62" s="75">
        <v>3.3348828528139196E-2</v>
      </c>
      <c r="F62" s="75">
        <v>2.991141173887743E-2</v>
      </c>
      <c r="G62" s="75">
        <v>2.6084107964303761E-2</v>
      </c>
      <c r="H62" s="75">
        <v>2.2460469501118938E-2</v>
      </c>
      <c r="I62" s="75">
        <v>2.1014069646709672E-2</v>
      </c>
      <c r="J62" s="75">
        <v>1.9309309097492181E-2</v>
      </c>
      <c r="K62" s="75">
        <v>1.9333216884297729E-2</v>
      </c>
      <c r="L62" s="82" t="str">
        <v>SWZ</v>
      </c>
      <c r="M62" s="76">
        <f t="shared" si="4"/>
        <v>0</v>
      </c>
    </row>
    <row r="63" spans="1:13" x14ac:dyDescent="0.2">
      <c r="A63" s="88" t="str">
        <f t="shared" si="5"/>
        <v>OEC</v>
      </c>
      <c r="B63" s="75">
        <v>2.9133459256740326</v>
      </c>
      <c r="C63" s="75">
        <v>2.9365834331460183</v>
      </c>
      <c r="D63" s="75">
        <v>3.0103259739471029</v>
      </c>
      <c r="E63" s="75">
        <v>2.8321217242459085</v>
      </c>
      <c r="F63" s="75">
        <v>2.5976404934650321</v>
      </c>
      <c r="G63" s="75">
        <v>2.2360517721229343</v>
      </c>
      <c r="H63" s="75">
        <v>1.9270300448168109</v>
      </c>
      <c r="I63" s="75">
        <v>1.6163931561521028</v>
      </c>
      <c r="J63" s="75">
        <v>1.1841579332527439</v>
      </c>
      <c r="K63" s="75">
        <v>1.0689513666713242</v>
      </c>
      <c r="L63" s="82" t="str">
        <v>OEC</v>
      </c>
      <c r="M63" s="76">
        <f t="shared" si="4"/>
        <v>0</v>
      </c>
    </row>
    <row r="64" spans="1:13" x14ac:dyDescent="0.2">
      <c r="A64" s="88" t="str">
        <f t="shared" si="5"/>
        <v>BRZ</v>
      </c>
      <c r="B64" s="75">
        <v>0.32380339607597497</v>
      </c>
      <c r="C64" s="75">
        <v>0.31187474694885736</v>
      </c>
      <c r="D64" s="75">
        <v>0.28905929916554629</v>
      </c>
      <c r="E64" s="75">
        <v>0.26749960201339762</v>
      </c>
      <c r="F64" s="75">
        <v>0.26312300810633427</v>
      </c>
      <c r="G64" s="75">
        <v>0.25218452292264115</v>
      </c>
      <c r="H64" s="75">
        <v>0.23648979848511703</v>
      </c>
      <c r="I64" s="75">
        <v>0.23078606160299475</v>
      </c>
      <c r="J64" s="75">
        <v>0.22630597450638498</v>
      </c>
      <c r="K64" s="75">
        <v>0.23104955045508527</v>
      </c>
      <c r="L64" s="82" t="str">
        <v>BRZ</v>
      </c>
      <c r="M64" s="76">
        <f t="shared" si="4"/>
        <v>0</v>
      </c>
    </row>
    <row r="65" spans="1:13" x14ac:dyDescent="0.2">
      <c r="A65" s="88" t="str">
        <f t="shared" si="5"/>
        <v>CHI</v>
      </c>
      <c r="B65" s="75">
        <v>5.2532006919148575</v>
      </c>
      <c r="C65" s="75">
        <v>6.2160929744385065</v>
      </c>
      <c r="D65" s="75">
        <v>6.7870084323981343</v>
      </c>
      <c r="E65" s="75">
        <v>7.0952533163375309</v>
      </c>
      <c r="F65" s="75">
        <v>6.2429683713420516</v>
      </c>
      <c r="G65" s="75">
        <v>5.8683018571767942</v>
      </c>
      <c r="H65" s="75">
        <v>4.9318693282132102</v>
      </c>
      <c r="I65" s="75">
        <v>3.9676202459424088</v>
      </c>
      <c r="J65" s="75">
        <v>3.6669092662070542</v>
      </c>
      <c r="K65" s="75">
        <v>3.5543526933234872</v>
      </c>
      <c r="L65" s="82" t="str">
        <v>CHI</v>
      </c>
      <c r="M65" s="76">
        <f t="shared" si="4"/>
        <v>0</v>
      </c>
    </row>
    <row r="66" spans="1:13" x14ac:dyDescent="0.2">
      <c r="A66" s="88" t="str">
        <f t="shared" si="5"/>
        <v>RSA</v>
      </c>
      <c r="B66" s="75">
        <v>0.33473741629501452</v>
      </c>
      <c r="C66" s="75">
        <v>0.32960304775325744</v>
      </c>
      <c r="D66" s="75">
        <v>0.31064614418456549</v>
      </c>
      <c r="E66" s="75">
        <v>0.29922655587536323</v>
      </c>
      <c r="F66" s="75">
        <v>0.27092295454607707</v>
      </c>
      <c r="G66" s="75">
        <v>0.20946361897955734</v>
      </c>
      <c r="H66" s="75">
        <v>0.13995634453598477</v>
      </c>
      <c r="I66" s="75">
        <v>9.475117685190132E-2</v>
      </c>
      <c r="J66" s="75">
        <v>8.0657314075435138E-2</v>
      </c>
      <c r="K66" s="75">
        <v>6.8318879859972828E-2</v>
      </c>
      <c r="L66" s="82" t="str">
        <v>RSA</v>
      </c>
      <c r="M66" s="76">
        <f t="shared" si="4"/>
        <v>0</v>
      </c>
    </row>
    <row r="67" spans="1:13" x14ac:dyDescent="0.2">
      <c r="A67" s="88" t="str">
        <f t="shared" si="5"/>
        <v>ARB</v>
      </c>
      <c r="B67" s="75">
        <v>1.4461858874602038</v>
      </c>
      <c r="C67" s="75">
        <v>1.6086348876867718</v>
      </c>
      <c r="D67" s="75">
        <v>1.7588491496118583</v>
      </c>
      <c r="E67" s="75">
        <v>1.7567720408456502</v>
      </c>
      <c r="F67" s="75">
        <v>1.7520642891865474</v>
      </c>
      <c r="G67" s="75">
        <v>1.7149098580339963</v>
      </c>
      <c r="H67" s="75">
        <v>1.5057679621766065</v>
      </c>
      <c r="I67" s="75">
        <v>1.3965580891413407</v>
      </c>
      <c r="J67" s="75">
        <v>1.2591874310379265</v>
      </c>
      <c r="K67" s="75">
        <v>1.2348669746028911</v>
      </c>
      <c r="L67" s="82" t="str">
        <v>ARB</v>
      </c>
      <c r="M67" s="76">
        <f t="shared" si="4"/>
        <v>0</v>
      </c>
    </row>
    <row r="68" spans="1:13" x14ac:dyDescent="0.2">
      <c r="A68" s="88" t="str">
        <f t="shared" si="5"/>
        <v>OPE</v>
      </c>
      <c r="B68" s="75">
        <v>0.47331133746461213</v>
      </c>
      <c r="C68" s="75">
        <v>0.51134262028294808</v>
      </c>
      <c r="D68" s="75">
        <v>0.561044481116593</v>
      </c>
      <c r="E68" s="75">
        <v>0.57256376190733926</v>
      </c>
      <c r="F68" s="75">
        <v>0.58041801094345902</v>
      </c>
      <c r="G68" s="75">
        <v>0.56717649276082949</v>
      </c>
      <c r="H68" s="75">
        <v>0.50659579837012292</v>
      </c>
      <c r="I68" s="75">
        <v>0.47108666028517926</v>
      </c>
      <c r="J68" s="75">
        <v>0.43132664358895378</v>
      </c>
      <c r="K68" s="75">
        <v>0.4190606917222563</v>
      </c>
      <c r="L68" s="82" t="str">
        <v>OPE</v>
      </c>
      <c r="M68" s="76">
        <f t="shared" si="4"/>
        <v>0</v>
      </c>
    </row>
    <row r="69" spans="1:13" x14ac:dyDescent="0.2">
      <c r="A69" s="88" t="str">
        <f t="shared" si="5"/>
        <v>ROW</v>
      </c>
      <c r="B69" s="75">
        <v>2.6325823276053875</v>
      </c>
      <c r="C69" s="75">
        <v>2.6837735780019001</v>
      </c>
      <c r="D69" s="75">
        <v>2.8958287024952529</v>
      </c>
      <c r="E69" s="75">
        <v>2.8719361874999971</v>
      </c>
      <c r="F69" s="75">
        <v>2.8217818737237073</v>
      </c>
      <c r="G69" s="75">
        <v>2.6879638084467534</v>
      </c>
      <c r="H69" s="75">
        <v>2.5733861484467981</v>
      </c>
      <c r="I69" s="75">
        <v>2.3196267798057217</v>
      </c>
      <c r="J69" s="75">
        <v>2.16547988778369</v>
      </c>
      <c r="K69" s="75">
        <v>2.0275423035723659</v>
      </c>
      <c r="L69" s="82" t="str">
        <v>ROW</v>
      </c>
      <c r="M69" s="76">
        <f t="shared" si="4"/>
        <v>0</v>
      </c>
    </row>
    <row r="70" spans="1:13" x14ac:dyDescent="0.2">
      <c r="A70" s="91" t="str">
        <f t="shared" si="5"/>
        <v>BRD</v>
      </c>
      <c r="B70" s="81">
        <v>0.75472890424374284</v>
      </c>
      <c r="C70" s="81">
        <v>0.67713341891775225</v>
      </c>
      <c r="D70" s="81">
        <v>0.65489619204984262</v>
      </c>
      <c r="E70" s="81">
        <v>0.63733416795748099</v>
      </c>
      <c r="F70" s="81">
        <v>0.53157749538409038</v>
      </c>
      <c r="G70" s="81">
        <v>0.40174181199977438</v>
      </c>
      <c r="H70" s="81">
        <v>0.31503077914880379</v>
      </c>
      <c r="I70" s="81">
        <v>0.26463582828886678</v>
      </c>
      <c r="J70" s="81">
        <v>0.21503449482177736</v>
      </c>
      <c r="K70" s="81">
        <v>0.17977332780162064</v>
      </c>
      <c r="L70" s="80" t="str">
        <v>BRD</v>
      </c>
      <c r="M70" s="80">
        <f t="shared" si="4"/>
        <v>0</v>
      </c>
    </row>
    <row r="71" spans="1:13" x14ac:dyDescent="0.2">
      <c r="A71" s="91" t="str">
        <f t="shared" si="5"/>
        <v>EU28</v>
      </c>
      <c r="B71" s="81">
        <v>3.8926033199721974</v>
      </c>
      <c r="C71" s="81">
        <v>3.5695683708724624</v>
      </c>
      <c r="D71" s="81">
        <v>3.3927619071502755</v>
      </c>
      <c r="E71" s="81">
        <v>3.1925813828111282</v>
      </c>
      <c r="F71" s="81">
        <v>2.6750089375129527</v>
      </c>
      <c r="G71" s="81">
        <v>2.1668081381771747</v>
      </c>
      <c r="H71" s="81">
        <v>1.7388310712493629</v>
      </c>
      <c r="I71" s="81">
        <v>1.4928547355866171</v>
      </c>
      <c r="J71" s="81">
        <v>1.2426407682785408</v>
      </c>
      <c r="K71" s="81">
        <v>1.094176239617511</v>
      </c>
      <c r="L71" s="80" t="str">
        <v>EU28</v>
      </c>
      <c r="M71" s="80">
        <f t="shared" si="4"/>
        <v>0</v>
      </c>
    </row>
    <row r="72" spans="1:13" x14ac:dyDescent="0.2">
      <c r="A72" s="91" t="str">
        <f t="shared" si="5"/>
        <v>WORLD</v>
      </c>
      <c r="B72" s="81">
        <v>24.521039282934503</v>
      </c>
      <c r="C72" s="81">
        <v>25.569115817291177</v>
      </c>
      <c r="D72" s="81">
        <v>26.36017965141129</v>
      </c>
      <c r="E72" s="81">
        <v>25.879331311176891</v>
      </c>
      <c r="F72" s="81">
        <v>24.456493186027764</v>
      </c>
      <c r="G72" s="81">
        <v>22.507749060329274</v>
      </c>
      <c r="H72" s="81">
        <v>18.887769031527743</v>
      </c>
      <c r="I72" s="81">
        <v>16.720573862952925</v>
      </c>
      <c r="J72" s="81">
        <v>14.664151877946901</v>
      </c>
      <c r="K72" s="81">
        <v>13.789204436486461</v>
      </c>
      <c r="L72" s="80" t="str">
        <v>world</v>
      </c>
      <c r="M72" s="80">
        <f t="shared" si="4"/>
        <v>0</v>
      </c>
    </row>
    <row r="73" spans="1:13" x14ac:dyDescent="0.2">
      <c r="B73" s="95">
        <f>B72/$B$47</f>
        <v>1</v>
      </c>
      <c r="C73" s="95">
        <f t="shared" ref="C73:K73" si="6">C72/$B$47</f>
        <v>1.0427419295839588</v>
      </c>
      <c r="D73" s="95">
        <f t="shared" si="6"/>
        <v>1.0750025456611354</v>
      </c>
      <c r="E73" s="95">
        <f t="shared" si="6"/>
        <v>1.0553929224846395</v>
      </c>
      <c r="F73" s="95">
        <f t="shared" si="6"/>
        <v>0.99736772588788025</v>
      </c>
      <c r="G73" s="95">
        <f t="shared" si="6"/>
        <v>0.91789539589350178</v>
      </c>
      <c r="H73" s="95">
        <f t="shared" si="6"/>
        <v>0.77026788357509579</v>
      </c>
      <c r="I73" s="95">
        <f t="shared" si="6"/>
        <v>0.68188683481248946</v>
      </c>
      <c r="J73" s="95">
        <f t="shared" si="6"/>
        <v>0.59802326111652482</v>
      </c>
      <c r="K73" s="95">
        <f t="shared" si="6"/>
        <v>0.56234176200203323</v>
      </c>
      <c r="L73" s="75" t="s">
        <v>23</v>
      </c>
    </row>
    <row r="74" spans="1:13" ht="13.5" thickBot="1" x14ac:dyDescent="0.25"/>
    <row r="75" spans="1:13" ht="15.75" x14ac:dyDescent="0.25">
      <c r="A75" s="96" t="s">
        <v>86</v>
      </c>
      <c r="B75" s="97"/>
      <c r="C75" s="97"/>
      <c r="D75" s="97"/>
      <c r="E75" s="98"/>
      <c r="F75" s="98"/>
      <c r="G75" s="98"/>
      <c r="H75" s="99" t="s">
        <v>85</v>
      </c>
      <c r="I75" s="99"/>
      <c r="J75" s="99"/>
      <c r="K75" s="99"/>
      <c r="L75" s="99"/>
      <c r="M75" s="100"/>
    </row>
    <row r="76" spans="1:13" ht="15.75" x14ac:dyDescent="0.25">
      <c r="A76" s="101"/>
      <c r="B76" s="102" t="str">
        <f t="shared" ref="B76:K76" si="7">B51</f>
        <v>2007</v>
      </c>
      <c r="C76" s="102" t="str">
        <f t="shared" si="7"/>
        <v>2010</v>
      </c>
      <c r="D76" s="102" t="str">
        <f t="shared" si="7"/>
        <v>2015</v>
      </c>
      <c r="E76" s="102" t="str">
        <f t="shared" si="7"/>
        <v>2020</v>
      </c>
      <c r="F76" s="102" t="str">
        <f t="shared" si="7"/>
        <v>2025</v>
      </c>
      <c r="G76" s="102" t="str">
        <f t="shared" si="7"/>
        <v>2030</v>
      </c>
      <c r="H76" s="102" t="str">
        <f t="shared" si="7"/>
        <v>2035</v>
      </c>
      <c r="I76" s="102" t="str">
        <f t="shared" si="7"/>
        <v>2040</v>
      </c>
      <c r="J76" s="102" t="str">
        <f t="shared" si="7"/>
        <v>2045</v>
      </c>
      <c r="K76" s="102" t="str">
        <f t="shared" si="7"/>
        <v>2050</v>
      </c>
      <c r="L76" s="103"/>
      <c r="M76" s="104"/>
    </row>
    <row r="77" spans="1:13" x14ac:dyDescent="0.2">
      <c r="A77" s="101" t="str">
        <f t="shared" ref="A77:A94" si="8">A52</f>
        <v>AUT</v>
      </c>
      <c r="B77" s="103">
        <f t="shared" ref="B77:K77" si="9">B52/$B52</f>
        <v>1</v>
      </c>
      <c r="C77" s="105">
        <f t="shared" si="9"/>
        <v>0.90489649094329905</v>
      </c>
      <c r="D77" s="105">
        <f t="shared" si="9"/>
        <v>0.89960512303274942</v>
      </c>
      <c r="E77" s="105">
        <f t="shared" si="9"/>
        <v>0.85022167880697763</v>
      </c>
      <c r="F77" s="105">
        <f t="shared" si="9"/>
        <v>0.73079953616484328</v>
      </c>
      <c r="G77" s="105">
        <f t="shared" si="9"/>
        <v>0.60627607197161615</v>
      </c>
      <c r="H77" s="105">
        <f t="shared" si="9"/>
        <v>0.48895107877333804</v>
      </c>
      <c r="I77" s="105">
        <f t="shared" si="9"/>
        <v>0.42060696147054449</v>
      </c>
      <c r="J77" s="105">
        <f t="shared" si="9"/>
        <v>0.34594557766050721</v>
      </c>
      <c r="K77" s="132">
        <f t="shared" si="9"/>
        <v>0.30244334261405731</v>
      </c>
      <c r="L77" s="106" t="str">
        <f t="array" ref="L77:L97">TRANSPOSE([2]CO2_yr.p_DontChange!$B$4:$V$4)</f>
        <v>AUT</v>
      </c>
      <c r="M77" s="107">
        <f t="shared" ref="M77:M97" si="10">IF(L77=A77,,"fehler")</f>
        <v>0</v>
      </c>
    </row>
    <row r="78" spans="1:13" x14ac:dyDescent="0.2">
      <c r="A78" s="101" t="str">
        <f t="shared" si="8"/>
        <v>BAW</v>
      </c>
      <c r="B78" s="103">
        <f t="shared" ref="B78:K78" si="11">B53/$B53</f>
        <v>1</v>
      </c>
      <c r="C78" s="105">
        <f t="shared" si="11"/>
        <v>0.96634758320944603</v>
      </c>
      <c r="D78" s="105">
        <f t="shared" si="11"/>
        <v>1.0006485357527148</v>
      </c>
      <c r="E78" s="105">
        <f t="shared" si="11"/>
        <v>1.0598122495860012</v>
      </c>
      <c r="F78" s="105">
        <f t="shared" si="11"/>
        <v>0.90510312789279157</v>
      </c>
      <c r="G78" s="105">
        <f t="shared" si="11"/>
        <v>0.68606139716280623</v>
      </c>
      <c r="H78" s="105">
        <f t="shared" si="11"/>
        <v>0.54186922228101675</v>
      </c>
      <c r="I78" s="105">
        <f t="shared" si="11"/>
        <v>0.46457986483095193</v>
      </c>
      <c r="J78" s="105">
        <f t="shared" si="11"/>
        <v>0.38549114588667055</v>
      </c>
      <c r="K78" s="132">
        <f t="shared" si="11"/>
        <v>0.32094628812483084</v>
      </c>
      <c r="L78" s="106" t="str">
        <v>BAW</v>
      </c>
      <c r="M78" s="107">
        <f t="shared" si="10"/>
        <v>0</v>
      </c>
    </row>
    <row r="79" spans="1:13" x14ac:dyDescent="0.2">
      <c r="A79" s="101" t="str">
        <f t="shared" si="8"/>
        <v>DEU</v>
      </c>
      <c r="B79" s="103">
        <f t="shared" ref="B79:K79" si="12">B54/$B54</f>
        <v>1</v>
      </c>
      <c r="C79" s="105">
        <f t="shared" si="12"/>
        <v>0.88892560615271898</v>
      </c>
      <c r="D79" s="105">
        <f t="shared" si="12"/>
        <v>0.851844263964328</v>
      </c>
      <c r="E79" s="105">
        <f t="shared" si="12"/>
        <v>0.81872732230343592</v>
      </c>
      <c r="F79" s="105">
        <f t="shared" si="12"/>
        <v>0.68034415040702034</v>
      </c>
      <c r="G79" s="105">
        <f t="shared" si="12"/>
        <v>0.51393076266023041</v>
      </c>
      <c r="H79" s="105">
        <f t="shared" si="12"/>
        <v>0.40254092394600965</v>
      </c>
      <c r="I79" s="105">
        <f t="shared" si="12"/>
        <v>0.33702506467537685</v>
      </c>
      <c r="J79" s="105">
        <f t="shared" si="12"/>
        <v>0.27290130505931426</v>
      </c>
      <c r="K79" s="132">
        <f t="shared" si="12"/>
        <v>0.22831035598794064</v>
      </c>
      <c r="L79" s="106" t="str">
        <v>DEU</v>
      </c>
      <c r="M79" s="107">
        <f t="shared" si="10"/>
        <v>0</v>
      </c>
    </row>
    <row r="80" spans="1:13" x14ac:dyDescent="0.2">
      <c r="A80" s="101" t="str">
        <f t="shared" si="8"/>
        <v>EUE</v>
      </c>
      <c r="B80" s="103">
        <f t="shared" ref="B80:K80" si="13">B55/$B55</f>
        <v>1</v>
      </c>
      <c r="C80" s="105">
        <f t="shared" si="13"/>
        <v>0.9587441056245477</v>
      </c>
      <c r="D80" s="105">
        <f t="shared" si="13"/>
        <v>0.84778281494164687</v>
      </c>
      <c r="E80" s="105">
        <f t="shared" si="13"/>
        <v>0.73487527178301348</v>
      </c>
      <c r="F80" s="105">
        <f t="shared" si="13"/>
        <v>0.59506308679935604</v>
      </c>
      <c r="G80" s="105">
        <f t="shared" si="13"/>
        <v>0.46404202963836538</v>
      </c>
      <c r="H80" s="105">
        <f t="shared" si="13"/>
        <v>0.35141468639484436</v>
      </c>
      <c r="I80" s="105">
        <f t="shared" si="13"/>
        <v>0.2895063247115125</v>
      </c>
      <c r="J80" s="105">
        <f t="shared" si="13"/>
        <v>0.23703254567066862</v>
      </c>
      <c r="K80" s="132">
        <f t="shared" si="13"/>
        <v>0.20339299576479342</v>
      </c>
      <c r="L80" s="106" t="str">
        <v>EUE</v>
      </c>
      <c r="M80" s="107">
        <f t="shared" si="10"/>
        <v>0</v>
      </c>
    </row>
    <row r="81" spans="1:13" x14ac:dyDescent="0.2">
      <c r="A81" s="101" t="str">
        <f t="shared" si="8"/>
        <v>EUN</v>
      </c>
      <c r="B81" s="103">
        <f t="shared" ref="B81:K81" si="14">B56/$B56</f>
        <v>1</v>
      </c>
      <c r="C81" s="105">
        <f t="shared" si="14"/>
        <v>0.94681562089221127</v>
      </c>
      <c r="D81" s="105">
        <f t="shared" si="14"/>
        <v>0.8920662707882081</v>
      </c>
      <c r="E81" s="105">
        <f t="shared" si="14"/>
        <v>0.83287407326215446</v>
      </c>
      <c r="F81" s="105">
        <f t="shared" si="14"/>
        <v>0.68338749360479378</v>
      </c>
      <c r="G81" s="105">
        <f t="shared" si="14"/>
        <v>0.56100740903456237</v>
      </c>
      <c r="H81" s="105">
        <f t="shared" si="14"/>
        <v>0.4508554625503548</v>
      </c>
      <c r="I81" s="105">
        <f t="shared" si="14"/>
        <v>0.39107913116307313</v>
      </c>
      <c r="J81" s="105">
        <f t="shared" si="14"/>
        <v>0.33078659950558653</v>
      </c>
      <c r="K81" s="132">
        <f t="shared" si="14"/>
        <v>0.29879549240813724</v>
      </c>
      <c r="L81" s="106" t="str">
        <v>EUN</v>
      </c>
      <c r="M81" s="107">
        <f t="shared" si="10"/>
        <v>0</v>
      </c>
    </row>
    <row r="82" spans="1:13" x14ac:dyDescent="0.2">
      <c r="A82" s="101" t="str">
        <f t="shared" si="8"/>
        <v>EUS</v>
      </c>
      <c r="B82" s="103">
        <f t="shared" ref="B82:K82" si="15">B57/$B57</f>
        <v>1</v>
      </c>
      <c r="C82" s="105">
        <f t="shared" si="15"/>
        <v>0.88429769344273645</v>
      </c>
      <c r="D82" s="105">
        <f t="shared" si="15"/>
        <v>0.86156933962848703</v>
      </c>
      <c r="E82" s="105">
        <f t="shared" si="15"/>
        <v>0.82790860955802481</v>
      </c>
      <c r="F82" s="105">
        <f t="shared" si="15"/>
        <v>0.7080308611491819</v>
      </c>
      <c r="G82" s="105">
        <f t="shared" si="15"/>
        <v>0.59485091264781043</v>
      </c>
      <c r="H82" s="105">
        <f t="shared" si="15"/>
        <v>0.49171585566380777</v>
      </c>
      <c r="I82" s="105">
        <f t="shared" si="15"/>
        <v>0.42931179053001184</v>
      </c>
      <c r="J82" s="105">
        <f t="shared" si="15"/>
        <v>0.35767430466045452</v>
      </c>
      <c r="K82" s="132">
        <f t="shared" si="15"/>
        <v>0.31598384642913047</v>
      </c>
      <c r="L82" s="106" t="str">
        <v>EUS</v>
      </c>
      <c r="M82" s="107">
        <f t="shared" si="10"/>
        <v>0</v>
      </c>
    </row>
    <row r="83" spans="1:13" x14ac:dyDescent="0.2">
      <c r="A83" s="101" t="str">
        <f t="shared" si="8"/>
        <v>FRA</v>
      </c>
      <c r="B83" s="103">
        <f t="shared" ref="B83:K83" si="16">B58/$B58</f>
        <v>1</v>
      </c>
      <c r="C83" s="105">
        <f t="shared" si="16"/>
        <v>0.89235896164714812</v>
      </c>
      <c r="D83" s="105">
        <f t="shared" si="16"/>
        <v>0.88059806632591142</v>
      </c>
      <c r="E83" s="105">
        <f t="shared" si="16"/>
        <v>0.8468238909479453</v>
      </c>
      <c r="F83" s="105">
        <f t="shared" si="16"/>
        <v>0.74986853308299095</v>
      </c>
      <c r="G83" s="105">
        <f t="shared" si="16"/>
        <v>0.63231806702971616</v>
      </c>
      <c r="H83" s="105">
        <f t="shared" si="16"/>
        <v>0.52032561762387708</v>
      </c>
      <c r="I83" s="105">
        <f t="shared" si="16"/>
        <v>0.45116000107686949</v>
      </c>
      <c r="J83" s="105">
        <f t="shared" si="16"/>
        <v>0.38050911923693204</v>
      </c>
      <c r="K83" s="132">
        <f t="shared" si="16"/>
        <v>0.34486826871350479</v>
      </c>
      <c r="L83" s="106" t="str">
        <v>FRA</v>
      </c>
      <c r="M83" s="107">
        <f t="shared" si="10"/>
        <v>0</v>
      </c>
    </row>
    <row r="84" spans="1:13" x14ac:dyDescent="0.2">
      <c r="A84" s="101" t="str">
        <f t="shared" si="8"/>
        <v>IND</v>
      </c>
      <c r="B84" s="103">
        <f t="shared" ref="B84:K84" si="17">B59/$B59</f>
        <v>1</v>
      </c>
      <c r="C84" s="105">
        <f t="shared" si="17"/>
        <v>1.1354161141444046</v>
      </c>
      <c r="D84" s="105">
        <f t="shared" si="17"/>
        <v>1.2979904661947352</v>
      </c>
      <c r="E84" s="105">
        <f t="shared" si="17"/>
        <v>1.3366367318349703</v>
      </c>
      <c r="F84" s="105">
        <f t="shared" si="17"/>
        <v>1.2755244320722228</v>
      </c>
      <c r="G84" s="105">
        <f t="shared" si="17"/>
        <v>1.2077640340595079</v>
      </c>
      <c r="H84" s="105">
        <f t="shared" si="17"/>
        <v>1.069785784747618</v>
      </c>
      <c r="I84" s="105">
        <f t="shared" si="17"/>
        <v>0.970510712047844</v>
      </c>
      <c r="J84" s="105">
        <f t="shared" si="17"/>
        <v>0.91035908653215281</v>
      </c>
      <c r="K84" s="132">
        <f t="shared" si="17"/>
        <v>0.90689406740466127</v>
      </c>
      <c r="L84" s="106" t="str">
        <v>IND</v>
      </c>
      <c r="M84" s="107">
        <f t="shared" si="10"/>
        <v>0</v>
      </c>
    </row>
    <row r="85" spans="1:13" x14ac:dyDescent="0.2">
      <c r="A85" s="101" t="str">
        <f t="shared" si="8"/>
        <v>USA</v>
      </c>
      <c r="B85" s="103">
        <f t="shared" ref="B85:K85" si="18">B60/$B60</f>
        <v>1</v>
      </c>
      <c r="C85" s="105">
        <f t="shared" si="18"/>
        <v>0.98384050105822551</v>
      </c>
      <c r="D85" s="105">
        <f t="shared" si="18"/>
        <v>0.98339716954672962</v>
      </c>
      <c r="E85" s="105">
        <f t="shared" si="18"/>
        <v>0.92357726942835139</v>
      </c>
      <c r="F85" s="105">
        <f t="shared" si="18"/>
        <v>0.82192199786769593</v>
      </c>
      <c r="G85" s="105">
        <f t="shared" si="18"/>
        <v>0.68272348736814192</v>
      </c>
      <c r="H85" s="105">
        <f t="shared" si="18"/>
        <v>0.56769541745583374</v>
      </c>
      <c r="I85" s="105">
        <f t="shared" si="18"/>
        <v>0.46099198488360377</v>
      </c>
      <c r="J85" s="105">
        <f t="shared" si="18"/>
        <v>0.32781682885989405</v>
      </c>
      <c r="K85" s="132">
        <f t="shared" si="18"/>
        <v>0.28453219348970477</v>
      </c>
      <c r="L85" s="106" t="str">
        <v>USA</v>
      </c>
      <c r="M85" s="107">
        <f t="shared" si="10"/>
        <v>0</v>
      </c>
    </row>
    <row r="86" spans="1:13" x14ac:dyDescent="0.2">
      <c r="A86" s="101" t="str">
        <f t="shared" si="8"/>
        <v>RUS</v>
      </c>
      <c r="B86" s="103">
        <f t="shared" ref="B86:K86" si="19">B61/$B61</f>
        <v>1</v>
      </c>
      <c r="C86" s="105">
        <f t="shared" si="19"/>
        <v>1.0602688106686637</v>
      </c>
      <c r="D86" s="105">
        <f t="shared" si="19"/>
        <v>1.1965199348418289</v>
      </c>
      <c r="E86" s="105">
        <f t="shared" si="19"/>
        <v>1.2043777063175363</v>
      </c>
      <c r="F86" s="105">
        <f t="shared" si="19"/>
        <v>1.2022371272561034</v>
      </c>
      <c r="G86" s="105">
        <f t="shared" si="19"/>
        <v>1.1008447765161746</v>
      </c>
      <c r="H86" s="105">
        <f t="shared" si="19"/>
        <v>0.89401246639694221</v>
      </c>
      <c r="I86" s="105">
        <f t="shared" si="19"/>
        <v>0.80770958739355303</v>
      </c>
      <c r="J86" s="105">
        <f t="shared" si="19"/>
        <v>0.73134323288920211</v>
      </c>
      <c r="K86" s="132">
        <f t="shared" si="19"/>
        <v>0.75225411091546535</v>
      </c>
      <c r="L86" s="106" t="str">
        <v>RUS</v>
      </c>
      <c r="M86" s="107">
        <f t="shared" si="10"/>
        <v>0</v>
      </c>
    </row>
    <row r="87" spans="1:13" x14ac:dyDescent="0.2">
      <c r="A87" s="101" t="str">
        <f t="shared" si="8"/>
        <v>SWZ</v>
      </c>
      <c r="B87" s="103">
        <f t="shared" ref="B87:K87" si="20">B62/$B62</f>
        <v>1</v>
      </c>
      <c r="C87" s="105">
        <f t="shared" si="20"/>
        <v>0.98340224878418114</v>
      </c>
      <c r="D87" s="105">
        <f t="shared" si="20"/>
        <v>1.0033129276709256</v>
      </c>
      <c r="E87" s="105">
        <f t="shared" si="20"/>
        <v>0.973346694801561</v>
      </c>
      <c r="F87" s="105">
        <f t="shared" si="20"/>
        <v>0.87301938442362059</v>
      </c>
      <c r="G87" s="105">
        <f t="shared" si="20"/>
        <v>0.76131250764863945</v>
      </c>
      <c r="H87" s="105">
        <f t="shared" si="20"/>
        <v>0.65554997634051027</v>
      </c>
      <c r="I87" s="105">
        <f t="shared" si="20"/>
        <v>0.61333414508686368</v>
      </c>
      <c r="J87" s="105">
        <f t="shared" si="20"/>
        <v>0.56357758333511199</v>
      </c>
      <c r="K87" s="132">
        <f t="shared" si="20"/>
        <v>0.56427537592016674</v>
      </c>
      <c r="L87" s="106" t="str">
        <v>SWZ</v>
      </c>
      <c r="M87" s="107">
        <f t="shared" si="10"/>
        <v>0</v>
      </c>
    </row>
    <row r="88" spans="1:13" x14ac:dyDescent="0.2">
      <c r="A88" s="101" t="str">
        <f t="shared" si="8"/>
        <v>OEC</v>
      </c>
      <c r="B88" s="103">
        <f t="shared" ref="B88:K88" si="21">B63/$B63</f>
        <v>1</v>
      </c>
      <c r="C88" s="105">
        <f t="shared" si="21"/>
        <v>1.0079762266702363</v>
      </c>
      <c r="D88" s="105">
        <f t="shared" si="21"/>
        <v>1.0332882022071008</v>
      </c>
      <c r="E88" s="105">
        <f t="shared" si="21"/>
        <v>0.97211995983301158</v>
      </c>
      <c r="F88" s="105">
        <f t="shared" si="21"/>
        <v>0.89163475939234416</v>
      </c>
      <c r="G88" s="105">
        <f t="shared" si="21"/>
        <v>0.76752017411238271</v>
      </c>
      <c r="H88" s="105">
        <f t="shared" si="21"/>
        <v>0.66144910147289582</v>
      </c>
      <c r="I88" s="105">
        <f t="shared" si="21"/>
        <v>0.55482362801737439</v>
      </c>
      <c r="J88" s="105">
        <f t="shared" si="21"/>
        <v>0.40645977630643937</v>
      </c>
      <c r="K88" s="132">
        <f t="shared" si="21"/>
        <v>0.36691535915839146</v>
      </c>
      <c r="L88" s="106" t="str">
        <v>OEC</v>
      </c>
      <c r="M88" s="107">
        <f t="shared" si="10"/>
        <v>0</v>
      </c>
    </row>
    <row r="89" spans="1:13" x14ac:dyDescent="0.2">
      <c r="A89" s="101" t="str">
        <f t="shared" si="8"/>
        <v>BRZ</v>
      </c>
      <c r="B89" s="103">
        <f t="shared" ref="B89:K89" si="22">B64/$B64</f>
        <v>1</v>
      </c>
      <c r="C89" s="105">
        <f t="shared" si="22"/>
        <v>0.963160827614301</v>
      </c>
      <c r="D89" s="105">
        <f t="shared" si="22"/>
        <v>0.89270002312676</v>
      </c>
      <c r="E89" s="105">
        <f t="shared" si="22"/>
        <v>0.82611734544820337</v>
      </c>
      <c r="F89" s="105">
        <f t="shared" si="22"/>
        <v>0.81260113789725952</v>
      </c>
      <c r="G89" s="105">
        <f t="shared" si="22"/>
        <v>0.77881988261627233</v>
      </c>
      <c r="H89" s="105">
        <f t="shared" si="22"/>
        <v>0.73034996343777914</v>
      </c>
      <c r="I89" s="105">
        <f t="shared" si="22"/>
        <v>0.71273514854935216</v>
      </c>
      <c r="J89" s="105">
        <f t="shared" si="22"/>
        <v>0.69889932362934859</v>
      </c>
      <c r="K89" s="132">
        <f t="shared" si="22"/>
        <v>0.71354887952093438</v>
      </c>
      <c r="L89" s="106" t="str">
        <v>BRZ</v>
      </c>
      <c r="M89" s="107">
        <f t="shared" si="10"/>
        <v>0</v>
      </c>
    </row>
    <row r="90" spans="1:13" x14ac:dyDescent="0.2">
      <c r="A90" s="101" t="str">
        <f t="shared" si="8"/>
        <v>CHI</v>
      </c>
      <c r="B90" s="103">
        <f t="shared" ref="B90:K90" si="23">B65/$B65</f>
        <v>1</v>
      </c>
      <c r="C90" s="105">
        <f t="shared" si="23"/>
        <v>1.1832963061939792</v>
      </c>
      <c r="D90" s="105">
        <f t="shared" si="23"/>
        <v>1.2919758506169283</v>
      </c>
      <c r="E90" s="105">
        <f t="shared" si="23"/>
        <v>1.3506533887535948</v>
      </c>
      <c r="F90" s="105">
        <f t="shared" si="23"/>
        <v>1.1884123104130657</v>
      </c>
      <c r="G90" s="105">
        <f t="shared" si="23"/>
        <v>1.1170907416898486</v>
      </c>
      <c r="H90" s="105">
        <f t="shared" si="23"/>
        <v>0.93883131779141715</v>
      </c>
      <c r="I90" s="105">
        <f t="shared" si="23"/>
        <v>0.75527673101256698</v>
      </c>
      <c r="J90" s="105">
        <f t="shared" si="23"/>
        <v>0.69803334790744875</v>
      </c>
      <c r="K90" s="132">
        <f t="shared" si="23"/>
        <v>0.67660706334596199</v>
      </c>
      <c r="L90" s="106" t="str">
        <v>CHI</v>
      </c>
      <c r="M90" s="107">
        <f t="shared" si="10"/>
        <v>0</v>
      </c>
    </row>
    <row r="91" spans="1:13" x14ac:dyDescent="0.2">
      <c r="A91" s="101" t="str">
        <f t="shared" si="8"/>
        <v>RSA</v>
      </c>
      <c r="B91" s="103">
        <f t="shared" ref="B91:K91" si="24">B66/$B66</f>
        <v>1</v>
      </c>
      <c r="C91" s="105">
        <f t="shared" si="24"/>
        <v>0.98466150393766561</v>
      </c>
      <c r="D91" s="105">
        <f t="shared" si="24"/>
        <v>0.92802934199260045</v>
      </c>
      <c r="E91" s="105">
        <f t="shared" si="24"/>
        <v>0.89391427820439873</v>
      </c>
      <c r="F91" s="105">
        <f t="shared" si="24"/>
        <v>0.80935963939957112</v>
      </c>
      <c r="G91" s="105">
        <f t="shared" si="24"/>
        <v>0.6257550210489482</v>
      </c>
      <c r="H91" s="105">
        <f t="shared" si="24"/>
        <v>0.41810785924402571</v>
      </c>
      <c r="I91" s="105">
        <f t="shared" si="24"/>
        <v>0.28306120630504644</v>
      </c>
      <c r="J91" s="105">
        <f t="shared" si="24"/>
        <v>0.24095697149179562</v>
      </c>
      <c r="K91" s="132">
        <f t="shared" si="24"/>
        <v>0.20409693250353964</v>
      </c>
      <c r="L91" s="106" t="str">
        <v>RSA</v>
      </c>
      <c r="M91" s="107">
        <f t="shared" si="10"/>
        <v>0</v>
      </c>
    </row>
    <row r="92" spans="1:13" x14ac:dyDescent="0.2">
      <c r="A92" s="101" t="str">
        <f t="shared" si="8"/>
        <v>ARB</v>
      </c>
      <c r="B92" s="103">
        <f t="shared" ref="B92:K92" si="25">B67/$B67</f>
        <v>1</v>
      </c>
      <c r="C92" s="105">
        <f t="shared" si="25"/>
        <v>1.1123292666835944</v>
      </c>
      <c r="D92" s="105">
        <f t="shared" si="25"/>
        <v>1.2161985294302344</v>
      </c>
      <c r="E92" s="105">
        <f t="shared" si="25"/>
        <v>1.2147622626375498</v>
      </c>
      <c r="F92" s="105">
        <f t="shared" si="25"/>
        <v>1.2115069745726312</v>
      </c>
      <c r="G92" s="105">
        <f t="shared" si="25"/>
        <v>1.1858156499132531</v>
      </c>
      <c r="H92" s="105">
        <f t="shared" si="25"/>
        <v>1.0411994579901764</v>
      </c>
      <c r="I92" s="105">
        <f t="shared" si="25"/>
        <v>0.96568366573814413</v>
      </c>
      <c r="J92" s="105">
        <f t="shared" si="25"/>
        <v>0.87069542163028257</v>
      </c>
      <c r="K92" s="132">
        <f t="shared" si="25"/>
        <v>0.85387845733411794</v>
      </c>
      <c r="L92" s="106" t="str">
        <v>ARB</v>
      </c>
      <c r="M92" s="107">
        <f t="shared" si="10"/>
        <v>0</v>
      </c>
    </row>
    <row r="93" spans="1:13" x14ac:dyDescent="0.2">
      <c r="A93" s="101" t="str">
        <f t="shared" si="8"/>
        <v>OPE</v>
      </c>
      <c r="B93" s="103">
        <f t="shared" ref="B93:K93" si="26">B68/$B68</f>
        <v>1</v>
      </c>
      <c r="C93" s="105">
        <f t="shared" si="26"/>
        <v>1.0803515145486651</v>
      </c>
      <c r="D93" s="105">
        <f t="shared" si="26"/>
        <v>1.1853603256620497</v>
      </c>
      <c r="E93" s="105">
        <f t="shared" si="26"/>
        <v>1.2096979653485438</v>
      </c>
      <c r="F93" s="105">
        <f t="shared" si="26"/>
        <v>1.2262922203651099</v>
      </c>
      <c r="G93" s="105">
        <f t="shared" si="26"/>
        <v>1.1983158818865929</v>
      </c>
      <c r="H93" s="105">
        <f t="shared" si="26"/>
        <v>1.07032255150237</v>
      </c>
      <c r="I93" s="105">
        <f t="shared" si="26"/>
        <v>0.99529975936906601</v>
      </c>
      <c r="J93" s="105">
        <f t="shared" si="26"/>
        <v>0.91129582042011115</v>
      </c>
      <c r="K93" s="132">
        <f t="shared" si="26"/>
        <v>0.88538063332063754</v>
      </c>
      <c r="L93" s="106" t="str">
        <v>OPE</v>
      </c>
      <c r="M93" s="107">
        <f t="shared" si="10"/>
        <v>0</v>
      </c>
    </row>
    <row r="94" spans="1:13" x14ac:dyDescent="0.2">
      <c r="A94" s="101" t="str">
        <f t="shared" si="8"/>
        <v>ROW</v>
      </c>
      <c r="B94" s="103">
        <f>B69/$B69</f>
        <v>1</v>
      </c>
      <c r="C94" s="105">
        <f t="shared" ref="C94:K97" si="27">C69/$B69</f>
        <v>1.0194452609742604</v>
      </c>
      <c r="D94" s="105">
        <f t="shared" si="27"/>
        <v>1.0999954957265539</v>
      </c>
      <c r="E94" s="105">
        <f t="shared" si="27"/>
        <v>1.0909198004502019</v>
      </c>
      <c r="F94" s="105">
        <f t="shared" si="27"/>
        <v>1.0718684252091051</v>
      </c>
      <c r="G94" s="132">
        <f t="shared" si="27"/>
        <v>1.0210369416601459</v>
      </c>
      <c r="H94" s="105">
        <f t="shared" si="27"/>
        <v>0.97751402547306676</v>
      </c>
      <c r="I94" s="105">
        <f t="shared" si="27"/>
        <v>0.88112221809058033</v>
      </c>
      <c r="J94" s="105">
        <f t="shared" si="27"/>
        <v>0.82256872466109099</v>
      </c>
      <c r="K94" s="132">
        <f t="shared" si="27"/>
        <v>0.7701724205588778</v>
      </c>
      <c r="L94" s="106" t="str">
        <v>ROW</v>
      </c>
      <c r="M94" s="107">
        <f t="shared" si="10"/>
        <v>0</v>
      </c>
    </row>
    <row r="95" spans="1:13" x14ac:dyDescent="0.2">
      <c r="A95" s="108" t="str">
        <f t="shared" ref="A95:A97" si="28">A70</f>
        <v>BRD</v>
      </c>
      <c r="B95" s="109">
        <f t="shared" ref="B95:B97" si="29">B70/$B70</f>
        <v>1</v>
      </c>
      <c r="C95" s="110">
        <f t="shared" si="27"/>
        <v>0.89718760618590165</v>
      </c>
      <c r="D95" s="110">
        <f t="shared" si="27"/>
        <v>0.86772374605960656</v>
      </c>
      <c r="E95" s="110">
        <f t="shared" si="27"/>
        <v>0.84445443174871604</v>
      </c>
      <c r="F95" s="110">
        <f t="shared" si="27"/>
        <v>0.70432905430691606</v>
      </c>
      <c r="G95" s="110">
        <f t="shared" si="27"/>
        <v>0.53229949156688217</v>
      </c>
      <c r="H95" s="110">
        <f t="shared" si="27"/>
        <v>0.41740918809048722</v>
      </c>
      <c r="I95" s="110">
        <f t="shared" si="27"/>
        <v>0.35063693307736565</v>
      </c>
      <c r="J95" s="110">
        <f t="shared" si="27"/>
        <v>0.28491620449762328</v>
      </c>
      <c r="K95" s="133">
        <f t="shared" si="27"/>
        <v>0.23819589628908938</v>
      </c>
      <c r="L95" s="109" t="str">
        <v>BRD</v>
      </c>
      <c r="M95" s="111">
        <f t="shared" si="10"/>
        <v>0</v>
      </c>
    </row>
    <row r="96" spans="1:13" x14ac:dyDescent="0.2">
      <c r="A96" s="108" t="str">
        <f t="shared" si="28"/>
        <v>EU28</v>
      </c>
      <c r="B96" s="109">
        <f t="shared" si="29"/>
        <v>1</v>
      </c>
      <c r="C96" s="110">
        <f t="shared" si="27"/>
        <v>0.91701313425842679</v>
      </c>
      <c r="D96" s="110">
        <f t="shared" si="27"/>
        <v>0.87159199853287594</v>
      </c>
      <c r="E96" s="110">
        <f t="shared" si="27"/>
        <v>0.82016612543862577</v>
      </c>
      <c r="F96" s="110">
        <f t="shared" si="27"/>
        <v>0.68720306633557993</v>
      </c>
      <c r="G96" s="110">
        <f t="shared" si="27"/>
        <v>0.55664755950335332</v>
      </c>
      <c r="H96" s="110">
        <f t="shared" si="27"/>
        <v>0.44670132770214621</v>
      </c>
      <c r="I96" s="110">
        <f t="shared" si="27"/>
        <v>0.38351062589066476</v>
      </c>
      <c r="J96" s="110">
        <f t="shared" si="27"/>
        <v>0.31923128717041122</v>
      </c>
      <c r="K96" s="133">
        <f t="shared" si="27"/>
        <v>0.28109112326023655</v>
      </c>
      <c r="L96" s="109" t="str">
        <v>EU28</v>
      </c>
      <c r="M96" s="111">
        <f t="shared" si="10"/>
        <v>0</v>
      </c>
    </row>
    <row r="97" spans="1:13" ht="13.5" thickBot="1" x14ac:dyDescent="0.25">
      <c r="A97" s="112" t="str">
        <f t="shared" si="28"/>
        <v>WORLD</v>
      </c>
      <c r="B97" s="113">
        <f t="shared" si="29"/>
        <v>1</v>
      </c>
      <c r="C97" s="114">
        <f t="shared" si="27"/>
        <v>1.0427419295839588</v>
      </c>
      <c r="D97" s="114">
        <f t="shared" si="27"/>
        <v>1.0750025456611354</v>
      </c>
      <c r="E97" s="114">
        <f t="shared" si="27"/>
        <v>1.0553929224846395</v>
      </c>
      <c r="F97" s="114">
        <f t="shared" si="27"/>
        <v>0.99736772588788025</v>
      </c>
      <c r="G97" s="114">
        <f t="shared" si="27"/>
        <v>0.91789539589350178</v>
      </c>
      <c r="H97" s="114">
        <f t="shared" si="27"/>
        <v>0.77026788357509579</v>
      </c>
      <c r="I97" s="114">
        <f t="shared" si="27"/>
        <v>0.68188683481248946</v>
      </c>
      <c r="J97" s="114">
        <f t="shared" si="27"/>
        <v>0.59802326111652482</v>
      </c>
      <c r="K97" s="137">
        <f t="shared" si="27"/>
        <v>0.56234176200203323</v>
      </c>
      <c r="L97" s="115" t="str">
        <v>world</v>
      </c>
      <c r="M97" s="116">
        <f t="shared" si="10"/>
        <v>0</v>
      </c>
    </row>
    <row r="99" spans="1:13" ht="15.75" x14ac:dyDescent="0.25">
      <c r="A99" s="79" t="s">
        <v>88</v>
      </c>
      <c r="B99" s="79"/>
      <c r="C99" s="79"/>
      <c r="D99" s="79"/>
      <c r="E99" s="78"/>
      <c r="F99" s="78"/>
      <c r="G99" s="78"/>
    </row>
    <row r="100" spans="1:13" ht="15.75" x14ac:dyDescent="0.25">
      <c r="B100" s="77">
        <f t="shared" ref="B100:K100" si="30">B2</f>
        <v>2007</v>
      </c>
      <c r="C100" s="77">
        <f t="shared" si="30"/>
        <v>2010</v>
      </c>
      <c r="D100" s="77">
        <f t="shared" si="30"/>
        <v>2015</v>
      </c>
      <c r="E100" s="77">
        <f t="shared" si="30"/>
        <v>2020</v>
      </c>
      <c r="F100" s="77">
        <f t="shared" si="30"/>
        <v>2025</v>
      </c>
      <c r="G100" s="77">
        <f t="shared" si="30"/>
        <v>2030</v>
      </c>
      <c r="H100" s="77">
        <f t="shared" si="30"/>
        <v>2035</v>
      </c>
      <c r="I100" s="77">
        <f t="shared" si="30"/>
        <v>2040</v>
      </c>
      <c r="J100" s="77">
        <f t="shared" si="30"/>
        <v>2045</v>
      </c>
      <c r="K100" s="77">
        <f t="shared" si="30"/>
        <v>2050</v>
      </c>
    </row>
    <row r="101" spans="1:13" x14ac:dyDescent="0.2">
      <c r="A101" s="88" t="str">
        <f t="shared" ref="A101:A118" si="31">A3</f>
        <v>AUT</v>
      </c>
      <c r="B101" s="75">
        <f t="shared" ref="B101:C118" si="32">B52</f>
        <v>6.2956271082412668E-2</v>
      </c>
      <c r="C101" s="75">
        <f t="shared" si="32"/>
        <v>5.6968908785350311E-2</v>
      </c>
      <c r="D101" s="75">
        <f t="shared" ref="D101:K110" si="33">C101+0.5*(D52-C52)</f>
        <v>5.6802346389063646E-2</v>
      </c>
      <c r="E101" s="75">
        <f t="shared" si="33"/>
        <v>5.5247847638233198E-2</v>
      </c>
      <c r="F101" s="75">
        <f t="shared" si="33"/>
        <v>5.1488661245522815E-2</v>
      </c>
      <c r="G101" s="75">
        <f t="shared" si="33"/>
        <v>4.7568894761587863E-2</v>
      </c>
      <c r="H101" s="75">
        <f t="shared" si="33"/>
        <v>4.3875722723321353E-2</v>
      </c>
      <c r="I101" s="75">
        <f t="shared" si="33"/>
        <v>4.1724377335419914E-2</v>
      </c>
      <c r="J101" s="75">
        <f t="shared" si="33"/>
        <v>3.9374176176153533E-2</v>
      </c>
      <c r="K101" s="75">
        <f t="shared" si="33"/>
        <v>3.8004806925015969E-2</v>
      </c>
      <c r="L101" s="82" t="str">
        <f t="array" ref="L101:L121">TRANSPOSE([2]CO2_yr.p_DontChange!$B$4:$V$4)</f>
        <v>AUT</v>
      </c>
      <c r="M101" s="76">
        <f t="shared" ref="M101:M121" si="34">IF(L101=A101,,"fehler")</f>
        <v>0</v>
      </c>
    </row>
    <row r="102" spans="1:13" x14ac:dyDescent="0.2">
      <c r="A102" s="88" t="str">
        <f t="shared" si="31"/>
        <v>BAW</v>
      </c>
      <c r="B102" s="75">
        <f t="shared" si="32"/>
        <v>8.054005424502253E-2</v>
      </c>
      <c r="C102" s="75">
        <f t="shared" si="32"/>
        <v>7.782968677123521E-2</v>
      </c>
      <c r="D102" s="75">
        <f t="shared" si="33"/>
        <v>7.9210987060480617E-2</v>
      </c>
      <c r="E102" s="75">
        <f t="shared" si="33"/>
        <v>8.1593511421215542E-2</v>
      </c>
      <c r="F102" s="75">
        <f t="shared" si="33"/>
        <v>7.5363370894530102E-2</v>
      </c>
      <c r="G102" s="75">
        <f t="shared" si="33"/>
        <v>6.6542554457071787E-2</v>
      </c>
      <c r="H102" s="75">
        <f t="shared" si="33"/>
        <v>6.0735931663728239E-2</v>
      </c>
      <c r="I102" s="75">
        <f t="shared" si="33"/>
        <v>5.762348714293266E-2</v>
      </c>
      <c r="J102" s="75">
        <f t="shared" si="33"/>
        <v>5.4438582285961781E-2</v>
      </c>
      <c r="K102" s="75">
        <f t="shared" si="33"/>
        <v>5.1839359113273864E-2</v>
      </c>
      <c r="L102" s="82" t="str">
        <v>BAW</v>
      </c>
      <c r="M102" s="76">
        <f t="shared" si="34"/>
        <v>0</v>
      </c>
    </row>
    <row r="103" spans="1:13" x14ac:dyDescent="0.2">
      <c r="A103" s="88" t="str">
        <f t="shared" si="31"/>
        <v>DEU</v>
      </c>
      <c r="B103" s="75">
        <f t="shared" si="32"/>
        <v>0.67418884999872031</v>
      </c>
      <c r="C103" s="75">
        <f t="shared" si="32"/>
        <v>0.599303732146517</v>
      </c>
      <c r="D103" s="75">
        <f t="shared" si="33"/>
        <v>0.58680381842331686</v>
      </c>
      <c r="E103" s="75">
        <f t="shared" si="33"/>
        <v>0.57564028201640105</v>
      </c>
      <c r="F103" s="75">
        <f t="shared" si="33"/>
        <v>0.52899208625639127</v>
      </c>
      <c r="G103" s="75">
        <f t="shared" si="33"/>
        <v>0.47289506100169154</v>
      </c>
      <c r="H103" s="75">
        <f t="shared" si="33"/>
        <v>0.43534616736954984</v>
      </c>
      <c r="I103" s="75">
        <f t="shared" si="33"/>
        <v>0.41326113646037688</v>
      </c>
      <c r="J103" s="75">
        <f t="shared" si="33"/>
        <v>0.39164537458380305</v>
      </c>
      <c r="K103" s="75">
        <f t="shared" si="33"/>
        <v>0.37661401424641261</v>
      </c>
      <c r="L103" s="82" t="str">
        <v>DEU</v>
      </c>
      <c r="M103" s="76">
        <f t="shared" si="34"/>
        <v>0</v>
      </c>
    </row>
    <row r="104" spans="1:13" x14ac:dyDescent="0.2">
      <c r="A104" s="88" t="str">
        <f t="shared" si="31"/>
        <v>EUE</v>
      </c>
      <c r="B104" s="75">
        <f t="shared" si="32"/>
        <v>0.60806400771633917</v>
      </c>
      <c r="C104" s="75">
        <f t="shared" si="32"/>
        <v>0.58297778324047966</v>
      </c>
      <c r="D104" s="75">
        <f t="shared" si="33"/>
        <v>0.54924199968346854</v>
      </c>
      <c r="E104" s="75">
        <f t="shared" si="33"/>
        <v>0.51491449308624648</v>
      </c>
      <c r="F104" s="75">
        <f t="shared" si="33"/>
        <v>0.47240711432187604</v>
      </c>
      <c r="G104" s="75">
        <f t="shared" si="33"/>
        <v>0.43257251976560429</v>
      </c>
      <c r="H104" s="75">
        <f t="shared" si="33"/>
        <v>0.39833020291005472</v>
      </c>
      <c r="I104" s="75">
        <f t="shared" si="33"/>
        <v>0.37950807965189504</v>
      </c>
      <c r="J104" s="75">
        <f t="shared" si="33"/>
        <v>0.36355437146009645</v>
      </c>
      <c r="K104" s="75">
        <f t="shared" si="33"/>
        <v>0.35332687169332633</v>
      </c>
      <c r="L104" s="82" t="str">
        <v>EUE</v>
      </c>
      <c r="M104" s="76">
        <f t="shared" si="34"/>
        <v>0</v>
      </c>
    </row>
    <row r="105" spans="1:13" x14ac:dyDescent="0.2">
      <c r="A105" s="88" t="str">
        <f t="shared" si="31"/>
        <v>EUN</v>
      </c>
      <c r="B105" s="75">
        <f t="shared" si="32"/>
        <v>1.0878955793859701</v>
      </c>
      <c r="C105" s="75">
        <f t="shared" si="32"/>
        <v>1.0300365284622193</v>
      </c>
      <c r="D105" s="75">
        <f t="shared" si="33"/>
        <v>1.0002557404860193</v>
      </c>
      <c r="E105" s="75">
        <f t="shared" si="33"/>
        <v>0.96805827547465184</v>
      </c>
      <c r="F105" s="75">
        <f t="shared" si="33"/>
        <v>0.8867453808812662</v>
      </c>
      <c r="G105" s="75">
        <f t="shared" si="33"/>
        <v>0.82017700437684815</v>
      </c>
      <c r="H105" s="75">
        <f t="shared" si="33"/>
        <v>0.76026009655638349</v>
      </c>
      <c r="I105" s="75">
        <f t="shared" si="33"/>
        <v>0.72774489322231628</v>
      </c>
      <c r="J105" s="75">
        <f t="shared" si="33"/>
        <v>0.69494890389223207</v>
      </c>
      <c r="K105" s="75">
        <f t="shared" si="33"/>
        <v>0.67754741189674295</v>
      </c>
      <c r="L105" s="82" t="str">
        <v>EUN</v>
      </c>
      <c r="M105" s="76">
        <f t="shared" si="34"/>
        <v>0</v>
      </c>
    </row>
    <row r="106" spans="1:13" x14ac:dyDescent="0.2">
      <c r="A106" s="88" t="str">
        <f t="shared" si="31"/>
        <v>EUS</v>
      </c>
      <c r="B106" s="75">
        <f t="shared" si="32"/>
        <v>1.0016159855708973</v>
      </c>
      <c r="C106" s="75">
        <f t="shared" si="32"/>
        <v>0.88572670575571766</v>
      </c>
      <c r="D106" s="75">
        <f t="shared" si="33"/>
        <v>0.87434416450268593</v>
      </c>
      <c r="E106" s="75">
        <f t="shared" si="33"/>
        <v>0.85748660184040493</v>
      </c>
      <c r="F106" s="75">
        <f t="shared" si="33"/>
        <v>0.79745086728013326</v>
      </c>
      <c r="G106" s="75">
        <f t="shared" si="33"/>
        <v>0.74076944444760096</v>
      </c>
      <c r="H106" s="75">
        <f t="shared" si="33"/>
        <v>0.68911858357362976</v>
      </c>
      <c r="I106" s="75">
        <f t="shared" si="33"/>
        <v>0.657866128972321</v>
      </c>
      <c r="J106" s="75">
        <f t="shared" si="33"/>
        <v>0.62198950346579207</v>
      </c>
      <c r="K106" s="75">
        <f t="shared" si="33"/>
        <v>0.60111058876065704</v>
      </c>
      <c r="L106" s="82" t="str">
        <v>EUS</v>
      </c>
      <c r="M106" s="76">
        <f t="shared" si="34"/>
        <v>0</v>
      </c>
    </row>
    <row r="107" spans="1:13" x14ac:dyDescent="0.2">
      <c r="A107" s="88" t="str">
        <f t="shared" si="31"/>
        <v>FRA</v>
      </c>
      <c r="B107" s="75">
        <f t="shared" si="32"/>
        <v>0.37734257197283511</v>
      </c>
      <c r="C107" s="75">
        <f t="shared" si="32"/>
        <v>0.33672502571094337</v>
      </c>
      <c r="D107" s="75">
        <f t="shared" si="33"/>
        <v>0.33450608246633401</v>
      </c>
      <c r="E107" s="75">
        <f t="shared" si="33"/>
        <v>0.32813386536464234</v>
      </c>
      <c r="F107" s="75">
        <f t="shared" si="33"/>
        <v>0.30984117331298811</v>
      </c>
      <c r="G107" s="75">
        <f t="shared" si="33"/>
        <v>0.28766277571441401</v>
      </c>
      <c r="H107" s="75">
        <f t="shared" si="33"/>
        <v>0.26653301626424553</v>
      </c>
      <c r="I107" s="75">
        <f t="shared" si="33"/>
        <v>0.25348345044427817</v>
      </c>
      <c r="J107" s="75">
        <f t="shared" si="33"/>
        <v>0.24015365771146274</v>
      </c>
      <c r="K107" s="75">
        <f t="shared" si="33"/>
        <v>0.23342925260955805</v>
      </c>
      <c r="L107" s="82" t="str">
        <v>FRA</v>
      </c>
      <c r="M107" s="76">
        <f t="shared" si="34"/>
        <v>0</v>
      </c>
    </row>
    <row r="108" spans="1:13" x14ac:dyDescent="0.2">
      <c r="A108" s="88" t="str">
        <f t="shared" si="31"/>
        <v>IND</v>
      </c>
      <c r="B108" s="75">
        <f t="shared" si="32"/>
        <v>1.0963173064942606</v>
      </c>
      <c r="C108" s="75">
        <f t="shared" si="32"/>
        <v>1.2447763360089736</v>
      </c>
      <c r="D108" s="75">
        <f t="shared" si="33"/>
        <v>1.3338928738814078</v>
      </c>
      <c r="E108" s="75">
        <f t="shared" si="33"/>
        <v>1.3550771588077897</v>
      </c>
      <c r="F108" s="75">
        <f t="shared" si="33"/>
        <v>1.3215779228730071</v>
      </c>
      <c r="G108" s="75">
        <f t="shared" si="33"/>
        <v>1.2844344743548679</v>
      </c>
      <c r="H108" s="75">
        <f t="shared" si="33"/>
        <v>1.2088005030346656</v>
      </c>
      <c r="I108" s="75">
        <f t="shared" si="33"/>
        <v>1.1543820128825466</v>
      </c>
      <c r="J108" s="75">
        <f t="shared" si="33"/>
        <v>1.1214093788492396</v>
      </c>
      <c r="K108" s="75">
        <f t="shared" si="33"/>
        <v>1.1195099986308383</v>
      </c>
      <c r="L108" s="82" t="str">
        <v>IND</v>
      </c>
      <c r="M108" s="76">
        <f t="shared" si="34"/>
        <v>0</v>
      </c>
    </row>
    <row r="109" spans="1:13" x14ac:dyDescent="0.2">
      <c r="A109" s="88" t="str">
        <f t="shared" si="31"/>
        <v>USA</v>
      </c>
      <c r="B109" s="75">
        <f t="shared" si="32"/>
        <v>4.7940856832191017</v>
      </c>
      <c r="C109" s="75">
        <f t="shared" si="32"/>
        <v>4.7166156606943463</v>
      </c>
      <c r="D109" s="75">
        <f t="shared" si="33"/>
        <v>4.7155529760682553</v>
      </c>
      <c r="E109" s="75">
        <f t="shared" si="33"/>
        <v>4.5721621127036984</v>
      </c>
      <c r="F109" s="75">
        <f t="shared" si="33"/>
        <v>4.3284900716973542</v>
      </c>
      <c r="G109" s="75">
        <f t="shared" si="33"/>
        <v>3.9948252785416862</v>
      </c>
      <c r="H109" s="75">
        <f t="shared" si="33"/>
        <v>3.7190980669742251</v>
      </c>
      <c r="I109" s="75">
        <f t="shared" si="33"/>
        <v>3.4633253677517937</v>
      </c>
      <c r="J109" s="75">
        <f t="shared" si="33"/>
        <v>3.1440988133249252</v>
      </c>
      <c r="K109" s="75">
        <f t="shared" si="33"/>
        <v>3.0403436879591332</v>
      </c>
      <c r="L109" s="82" t="str">
        <v>USA</v>
      </c>
      <c r="M109" s="76">
        <f t="shared" si="34"/>
        <v>0</v>
      </c>
    </row>
    <row r="110" spans="1:13" x14ac:dyDescent="0.2">
      <c r="A110" s="88" t="str">
        <f t="shared" si="31"/>
        <v>RUS</v>
      </c>
      <c r="B110" s="75">
        <f t="shared" si="32"/>
        <v>1.3266039660288789</v>
      </c>
      <c r="C110" s="75">
        <f t="shared" si="32"/>
        <v>1.4065568092897718</v>
      </c>
      <c r="D110" s="75">
        <f t="shared" si="33"/>
        <v>1.4969324501417789</v>
      </c>
      <c r="E110" s="75">
        <f t="shared" si="33"/>
        <v>1.5021445255436898</v>
      </c>
      <c r="F110" s="75">
        <f t="shared" si="33"/>
        <v>1.5007246752074423</v>
      </c>
      <c r="G110" s="75">
        <f t="shared" si="33"/>
        <v>1.433470927899152</v>
      </c>
      <c r="H110" s="75">
        <f t="shared" si="33"/>
        <v>1.2962786464456078</v>
      </c>
      <c r="I110" s="75">
        <f t="shared" si="33"/>
        <v>1.2390337756628045</v>
      </c>
      <c r="J110" s="75">
        <f t="shared" si="33"/>
        <v>1.1883798212844849</v>
      </c>
      <c r="K110" s="75">
        <f t="shared" si="33"/>
        <v>1.2022500481458784</v>
      </c>
      <c r="L110" s="82" t="str">
        <v>RUS</v>
      </c>
      <c r="M110" s="76">
        <f t="shared" si="34"/>
        <v>0</v>
      </c>
    </row>
    <row r="111" spans="1:13" x14ac:dyDescent="0.2">
      <c r="A111" s="88" t="str">
        <f t="shared" si="31"/>
        <v>SWZ</v>
      </c>
      <c r="B111" s="75">
        <f t="shared" si="32"/>
        <v>3.4262024729983923E-2</v>
      </c>
      <c r="C111" s="75">
        <f t="shared" si="32"/>
        <v>3.3693352167365416E-2</v>
      </c>
      <c r="D111" s="75">
        <f t="shared" ref="D111:K118" si="35">C111+0.5*(D62-C62)</f>
        <v>3.4034442253569622E-2</v>
      </c>
      <c r="E111" s="75">
        <f t="shared" si="35"/>
        <v>3.3521090347752303E-2</v>
      </c>
      <c r="F111" s="75">
        <f t="shared" si="35"/>
        <v>3.180238195312142E-2</v>
      </c>
      <c r="G111" s="75">
        <f t="shared" si="35"/>
        <v>2.9888730065834583E-2</v>
      </c>
      <c r="H111" s="75">
        <f t="shared" si="35"/>
        <v>2.8076910834242172E-2</v>
      </c>
      <c r="I111" s="75">
        <f t="shared" si="35"/>
        <v>2.7353710907037539E-2</v>
      </c>
      <c r="J111" s="75">
        <f t="shared" si="35"/>
        <v>2.6501330632428793E-2</v>
      </c>
      <c r="K111" s="75">
        <f t="shared" si="35"/>
        <v>2.6513284525831567E-2</v>
      </c>
      <c r="L111" s="82" t="str">
        <v>SWZ</v>
      </c>
      <c r="M111" s="76">
        <f t="shared" si="34"/>
        <v>0</v>
      </c>
    </row>
    <row r="112" spans="1:13" x14ac:dyDescent="0.2">
      <c r="A112" s="88" t="str">
        <f t="shared" si="31"/>
        <v>OEC</v>
      </c>
      <c r="B112" s="75">
        <f t="shared" si="32"/>
        <v>2.9133459256740326</v>
      </c>
      <c r="C112" s="75">
        <f t="shared" si="32"/>
        <v>2.9365834331460183</v>
      </c>
      <c r="D112" s="75">
        <f t="shared" si="35"/>
        <v>2.9734547035465608</v>
      </c>
      <c r="E112" s="75">
        <f t="shared" si="35"/>
        <v>2.8843525786959638</v>
      </c>
      <c r="F112" s="75">
        <f t="shared" si="35"/>
        <v>2.7671119633055259</v>
      </c>
      <c r="G112" s="75">
        <f t="shared" si="35"/>
        <v>2.5863176026344767</v>
      </c>
      <c r="H112" s="75">
        <f t="shared" si="35"/>
        <v>2.4318067389814151</v>
      </c>
      <c r="I112" s="75">
        <f t="shared" si="35"/>
        <v>2.2764882946490612</v>
      </c>
      <c r="J112" s="75">
        <f t="shared" si="35"/>
        <v>2.0603706831993818</v>
      </c>
      <c r="K112" s="75">
        <f t="shared" si="35"/>
        <v>2.0027673999086719</v>
      </c>
      <c r="L112" s="82" t="str">
        <v>OEC</v>
      </c>
      <c r="M112" s="76">
        <f t="shared" si="34"/>
        <v>0</v>
      </c>
    </row>
    <row r="113" spans="1:13" x14ac:dyDescent="0.2">
      <c r="A113" s="88" t="str">
        <f t="shared" si="31"/>
        <v>BRZ</v>
      </c>
      <c r="B113" s="75">
        <f t="shared" si="32"/>
        <v>0.32380339607597497</v>
      </c>
      <c r="C113" s="75">
        <f t="shared" si="32"/>
        <v>0.31187474694885736</v>
      </c>
      <c r="D113" s="75">
        <f t="shared" si="35"/>
        <v>0.30046702305720185</v>
      </c>
      <c r="E113" s="75">
        <f t="shared" si="35"/>
        <v>0.28968717448112752</v>
      </c>
      <c r="F113" s="75">
        <f t="shared" si="35"/>
        <v>0.28749887752759584</v>
      </c>
      <c r="G113" s="75">
        <f t="shared" si="35"/>
        <v>0.28202963493574928</v>
      </c>
      <c r="H113" s="75">
        <f t="shared" si="35"/>
        <v>0.27418227271698725</v>
      </c>
      <c r="I113" s="75">
        <f t="shared" si="35"/>
        <v>0.27133040427592614</v>
      </c>
      <c r="J113" s="75">
        <f t="shared" si="35"/>
        <v>0.26909036072762127</v>
      </c>
      <c r="K113" s="75">
        <f t="shared" si="35"/>
        <v>0.27146214870197138</v>
      </c>
      <c r="L113" s="82" t="str">
        <v>BRZ</v>
      </c>
      <c r="M113" s="76">
        <f t="shared" si="34"/>
        <v>0</v>
      </c>
    </row>
    <row r="114" spans="1:13" x14ac:dyDescent="0.2">
      <c r="A114" s="88" t="str">
        <f t="shared" si="31"/>
        <v>CHI</v>
      </c>
      <c r="B114" s="75">
        <f t="shared" si="32"/>
        <v>5.2532006919148575</v>
      </c>
      <c r="C114" s="75">
        <f t="shared" si="32"/>
        <v>6.2160929744385065</v>
      </c>
      <c r="D114" s="75">
        <f t="shared" si="35"/>
        <v>6.5015507034183209</v>
      </c>
      <c r="E114" s="75">
        <f t="shared" si="35"/>
        <v>6.6556731453880191</v>
      </c>
      <c r="F114" s="75">
        <f t="shared" si="35"/>
        <v>6.2295306728902791</v>
      </c>
      <c r="G114" s="75">
        <f t="shared" si="35"/>
        <v>6.0421974158076504</v>
      </c>
      <c r="H114" s="75">
        <f t="shared" si="35"/>
        <v>5.5739811513258584</v>
      </c>
      <c r="I114" s="75">
        <f t="shared" si="35"/>
        <v>5.0918566101904581</v>
      </c>
      <c r="J114" s="75">
        <f t="shared" si="35"/>
        <v>4.9415011203227808</v>
      </c>
      <c r="K114" s="75">
        <f t="shared" si="35"/>
        <v>4.8852228338809969</v>
      </c>
      <c r="L114" s="82" t="str">
        <v>CHI</v>
      </c>
      <c r="M114" s="76">
        <f t="shared" si="34"/>
        <v>0</v>
      </c>
    </row>
    <row r="115" spans="1:13" x14ac:dyDescent="0.2">
      <c r="A115" s="88" t="str">
        <f t="shared" si="31"/>
        <v>RSA</v>
      </c>
      <c r="B115" s="75">
        <f t="shared" si="32"/>
        <v>0.33473741629501452</v>
      </c>
      <c r="C115" s="75">
        <f t="shared" si="32"/>
        <v>0.32960304775325744</v>
      </c>
      <c r="D115" s="75">
        <f t="shared" si="35"/>
        <v>0.32012459596891146</v>
      </c>
      <c r="E115" s="75">
        <f t="shared" si="35"/>
        <v>0.31441480181431036</v>
      </c>
      <c r="F115" s="75">
        <f t="shared" si="35"/>
        <v>0.30026300114966731</v>
      </c>
      <c r="G115" s="75">
        <f t="shared" si="35"/>
        <v>0.26953333336640745</v>
      </c>
      <c r="H115" s="75">
        <f t="shared" si="35"/>
        <v>0.23477969614462116</v>
      </c>
      <c r="I115" s="75">
        <f t="shared" si="35"/>
        <v>0.21217711230257943</v>
      </c>
      <c r="J115" s="75">
        <f t="shared" si="35"/>
        <v>0.20513018091434634</v>
      </c>
      <c r="K115" s="75">
        <f t="shared" si="35"/>
        <v>0.19896096380661518</v>
      </c>
      <c r="L115" s="82" t="str">
        <v>RSA</v>
      </c>
      <c r="M115" s="76">
        <f t="shared" si="34"/>
        <v>0</v>
      </c>
    </row>
    <row r="116" spans="1:13" x14ac:dyDescent="0.2">
      <c r="A116" s="88" t="str">
        <f t="shared" si="31"/>
        <v>ARB</v>
      </c>
      <c r="B116" s="75">
        <f t="shared" si="32"/>
        <v>1.4461858874602038</v>
      </c>
      <c r="C116" s="75">
        <f t="shared" si="32"/>
        <v>1.6086348876867718</v>
      </c>
      <c r="D116" s="75">
        <f t="shared" si="35"/>
        <v>1.6837420186493151</v>
      </c>
      <c r="E116" s="75">
        <f t="shared" si="35"/>
        <v>1.6827034642662109</v>
      </c>
      <c r="F116" s="75">
        <f t="shared" si="35"/>
        <v>1.6803495884366595</v>
      </c>
      <c r="G116" s="75">
        <f t="shared" si="35"/>
        <v>1.6617723728603839</v>
      </c>
      <c r="H116" s="75">
        <f t="shared" si="35"/>
        <v>1.557201424931689</v>
      </c>
      <c r="I116" s="75">
        <f t="shared" si="35"/>
        <v>1.5025964884140561</v>
      </c>
      <c r="J116" s="75">
        <f t="shared" si="35"/>
        <v>1.433911159362349</v>
      </c>
      <c r="K116" s="75">
        <f t="shared" si="35"/>
        <v>1.4217509311448313</v>
      </c>
      <c r="L116" s="82" t="str">
        <v>ARB</v>
      </c>
      <c r="M116" s="76">
        <f t="shared" si="34"/>
        <v>0</v>
      </c>
    </row>
    <row r="117" spans="1:13" x14ac:dyDescent="0.2">
      <c r="A117" s="88" t="str">
        <f t="shared" si="31"/>
        <v>OPE</v>
      </c>
      <c r="B117" s="75">
        <f t="shared" si="32"/>
        <v>0.47331133746461213</v>
      </c>
      <c r="C117" s="75">
        <f t="shared" si="32"/>
        <v>0.51134262028294808</v>
      </c>
      <c r="D117" s="75">
        <f t="shared" si="35"/>
        <v>0.53619355069977059</v>
      </c>
      <c r="E117" s="75">
        <f t="shared" si="35"/>
        <v>0.54195319109514373</v>
      </c>
      <c r="F117" s="75">
        <f t="shared" si="35"/>
        <v>0.5458803156132036</v>
      </c>
      <c r="G117" s="75">
        <f t="shared" si="35"/>
        <v>0.53925955652188884</v>
      </c>
      <c r="H117" s="75">
        <f t="shared" si="35"/>
        <v>0.50896920932653555</v>
      </c>
      <c r="I117" s="75">
        <f t="shared" si="35"/>
        <v>0.4912146402840637</v>
      </c>
      <c r="J117" s="75">
        <f t="shared" si="35"/>
        <v>0.47133463193595093</v>
      </c>
      <c r="K117" s="75">
        <f t="shared" si="35"/>
        <v>0.46520165600260222</v>
      </c>
      <c r="L117" s="82" t="str">
        <v>OPE</v>
      </c>
      <c r="M117" s="76">
        <f t="shared" si="34"/>
        <v>0</v>
      </c>
    </row>
    <row r="118" spans="1:13" x14ac:dyDescent="0.2">
      <c r="A118" s="88" t="str">
        <f t="shared" si="31"/>
        <v>ROW</v>
      </c>
      <c r="B118" s="75">
        <f t="shared" si="32"/>
        <v>2.6325823276053875</v>
      </c>
      <c r="C118" s="75">
        <f t="shared" si="32"/>
        <v>2.6837735780019001</v>
      </c>
      <c r="D118" s="75">
        <f t="shared" si="35"/>
        <v>2.7898011402485765</v>
      </c>
      <c r="E118" s="75">
        <f t="shared" si="35"/>
        <v>2.7778548827509484</v>
      </c>
      <c r="F118" s="75">
        <f t="shared" si="35"/>
        <v>2.7527777258628037</v>
      </c>
      <c r="G118" s="75">
        <f t="shared" si="35"/>
        <v>2.685868693224327</v>
      </c>
      <c r="H118" s="75">
        <f t="shared" si="35"/>
        <v>2.6285798632243491</v>
      </c>
      <c r="I118" s="75">
        <f t="shared" si="35"/>
        <v>2.5017001789038109</v>
      </c>
      <c r="J118" s="75">
        <f t="shared" si="35"/>
        <v>2.4246267328927953</v>
      </c>
      <c r="K118" s="75">
        <f t="shared" si="35"/>
        <v>2.3556579407871334</v>
      </c>
      <c r="L118" s="82" t="str">
        <v>ROW</v>
      </c>
      <c r="M118" s="76">
        <f t="shared" si="34"/>
        <v>0</v>
      </c>
    </row>
    <row r="119" spans="1:13" x14ac:dyDescent="0.2">
      <c r="A119" s="91" t="str">
        <f t="shared" ref="A119:A121" si="36">A21</f>
        <v>BRD</v>
      </c>
      <c r="B119" s="81">
        <f t="shared" ref="B119:C121" si="37">B70</f>
        <v>0.75472890424374284</v>
      </c>
      <c r="C119" s="81">
        <f t="shared" si="37"/>
        <v>0.67713341891775225</v>
      </c>
      <c r="D119" s="81">
        <f t="shared" ref="D119:K121" si="38">C119+0.5*(D70-C70)</f>
        <v>0.66601480548379743</v>
      </c>
      <c r="E119" s="81">
        <f t="shared" si="38"/>
        <v>0.65723379343761668</v>
      </c>
      <c r="F119" s="81">
        <f t="shared" si="38"/>
        <v>0.60435545715092132</v>
      </c>
      <c r="G119" s="81">
        <f t="shared" si="38"/>
        <v>0.53943761545876334</v>
      </c>
      <c r="H119" s="81">
        <f t="shared" si="38"/>
        <v>0.49608209903327805</v>
      </c>
      <c r="I119" s="81">
        <f t="shared" si="38"/>
        <v>0.47088462360330952</v>
      </c>
      <c r="J119" s="81">
        <f t="shared" si="38"/>
        <v>0.44608395686976482</v>
      </c>
      <c r="K119" s="81">
        <f t="shared" si="38"/>
        <v>0.42845337335968647</v>
      </c>
      <c r="L119" s="80" t="str">
        <v>BRD</v>
      </c>
      <c r="M119" s="80">
        <f t="shared" si="34"/>
        <v>0</v>
      </c>
    </row>
    <row r="120" spans="1:13" x14ac:dyDescent="0.2">
      <c r="A120" s="91" t="str">
        <f t="shared" si="36"/>
        <v>EU28</v>
      </c>
      <c r="B120" s="81">
        <f t="shared" si="37"/>
        <v>3.8926033199721974</v>
      </c>
      <c r="C120" s="81">
        <f t="shared" si="37"/>
        <v>3.5695683708724624</v>
      </c>
      <c r="D120" s="81">
        <f t="shared" si="38"/>
        <v>3.4811651390113689</v>
      </c>
      <c r="E120" s="81">
        <f t="shared" si="38"/>
        <v>3.3810748768417955</v>
      </c>
      <c r="F120" s="81">
        <f t="shared" si="38"/>
        <v>3.1222886541927077</v>
      </c>
      <c r="G120" s="81">
        <f t="shared" si="38"/>
        <v>2.868188254524819</v>
      </c>
      <c r="H120" s="81">
        <f t="shared" si="38"/>
        <v>2.654199721060913</v>
      </c>
      <c r="I120" s="81">
        <f t="shared" si="38"/>
        <v>2.5312115532295403</v>
      </c>
      <c r="J120" s="81">
        <f t="shared" si="38"/>
        <v>2.4061045695755023</v>
      </c>
      <c r="K120" s="81">
        <f t="shared" si="38"/>
        <v>2.3318723052449872</v>
      </c>
      <c r="L120" s="80" t="str">
        <v>EU28</v>
      </c>
      <c r="M120" s="80">
        <f t="shared" si="34"/>
        <v>0</v>
      </c>
    </row>
    <row r="121" spans="1:13" x14ac:dyDescent="0.2">
      <c r="A121" s="91" t="str">
        <f t="shared" si="36"/>
        <v>World</v>
      </c>
      <c r="B121" s="81">
        <f t="shared" si="37"/>
        <v>24.521039282934503</v>
      </c>
      <c r="C121" s="81">
        <f t="shared" si="37"/>
        <v>25.569115817291177</v>
      </c>
      <c r="D121" s="81">
        <f t="shared" si="38"/>
        <v>25.964647734351232</v>
      </c>
      <c r="E121" s="81">
        <f t="shared" si="38"/>
        <v>25.72422356423403</v>
      </c>
      <c r="F121" s="81">
        <f t="shared" si="38"/>
        <v>25.012804501659467</v>
      </c>
      <c r="G121" s="81">
        <f t="shared" si="38"/>
        <v>24.038432438810222</v>
      </c>
      <c r="H121" s="81">
        <f t="shared" si="38"/>
        <v>22.228442424409458</v>
      </c>
      <c r="I121" s="81">
        <f t="shared" si="38"/>
        <v>21.144844840122047</v>
      </c>
      <c r="J121" s="81">
        <f t="shared" si="38"/>
        <v>20.116633847619035</v>
      </c>
      <c r="K121" s="81">
        <f t="shared" si="38"/>
        <v>19.679160126888814</v>
      </c>
      <c r="L121" s="80" t="str">
        <v>world</v>
      </c>
      <c r="M121" s="80">
        <f t="shared" si="34"/>
        <v>0</v>
      </c>
    </row>
    <row r="123" spans="1:13" ht="15.75" x14ac:dyDescent="0.25">
      <c r="A123" s="79" t="s">
        <v>87</v>
      </c>
      <c r="B123" s="79"/>
      <c r="C123" s="79"/>
      <c r="D123" s="79"/>
      <c r="E123" s="78"/>
      <c r="F123" s="78"/>
      <c r="G123" s="78"/>
      <c r="H123" s="74" t="s">
        <v>85</v>
      </c>
    </row>
    <row r="124" spans="1:13" ht="15.75" x14ac:dyDescent="0.25">
      <c r="B124" s="77">
        <f t="shared" ref="B124:K124" si="39">B100</f>
        <v>2007</v>
      </c>
      <c r="C124" s="77">
        <f t="shared" si="39"/>
        <v>2010</v>
      </c>
      <c r="D124" s="77">
        <f t="shared" si="39"/>
        <v>2015</v>
      </c>
      <c r="E124" s="77">
        <f t="shared" si="39"/>
        <v>2020</v>
      </c>
      <c r="F124" s="77">
        <f t="shared" si="39"/>
        <v>2025</v>
      </c>
      <c r="G124" s="77">
        <f t="shared" si="39"/>
        <v>2030</v>
      </c>
      <c r="H124" s="77">
        <f t="shared" si="39"/>
        <v>2035</v>
      </c>
      <c r="I124" s="77">
        <f t="shared" si="39"/>
        <v>2040</v>
      </c>
      <c r="J124" s="77">
        <f t="shared" si="39"/>
        <v>2045</v>
      </c>
      <c r="K124" s="77">
        <f t="shared" si="39"/>
        <v>2050</v>
      </c>
    </row>
    <row r="125" spans="1:13" x14ac:dyDescent="0.2">
      <c r="A125" s="88" t="str">
        <f t="shared" ref="A125:A145" si="40">A27</f>
        <v>AUT</v>
      </c>
      <c r="B125" s="74">
        <f t="shared" ref="B125:B142" si="41">B101/$B101</f>
        <v>1</v>
      </c>
      <c r="C125" s="75">
        <v>1</v>
      </c>
      <c r="D125" s="75">
        <f t="shared" ref="D125:K134" si="42">D101/$B101</f>
        <v>0.90225080698802429</v>
      </c>
      <c r="E125" s="75">
        <f t="shared" si="42"/>
        <v>0.87755908487513834</v>
      </c>
      <c r="F125" s="75">
        <f t="shared" si="42"/>
        <v>0.81784801355407122</v>
      </c>
      <c r="G125" s="75">
        <f t="shared" si="42"/>
        <v>0.75558628145745765</v>
      </c>
      <c r="H125" s="75">
        <f t="shared" si="42"/>
        <v>0.69692378485831863</v>
      </c>
      <c r="I125" s="75">
        <f t="shared" si="42"/>
        <v>0.66275172620692191</v>
      </c>
      <c r="J125" s="75">
        <f t="shared" si="42"/>
        <v>0.62542103430190321</v>
      </c>
      <c r="K125" s="75">
        <f t="shared" si="42"/>
        <v>0.60366991677867832</v>
      </c>
      <c r="L125" s="82" t="str">
        <f t="array" ref="L125:L145">TRANSPOSE([2]CO2_yr.p_DontChange!$B$4:$V$4)</f>
        <v>AUT</v>
      </c>
      <c r="M125" s="76">
        <f t="shared" ref="M125:M145" si="43">IF(L125=A125,,"fehler")</f>
        <v>0</v>
      </c>
    </row>
    <row r="126" spans="1:13" x14ac:dyDescent="0.2">
      <c r="A126" s="88" t="str">
        <f t="shared" si="40"/>
        <v>BAW</v>
      </c>
      <c r="B126" s="74">
        <f t="shared" si="41"/>
        <v>1</v>
      </c>
      <c r="C126" s="75">
        <f t="shared" ref="C126:C141" si="44">C102/$B102</f>
        <v>0.96634758320944603</v>
      </c>
      <c r="D126" s="75">
        <f t="shared" si="42"/>
        <v>0.98349805948108049</v>
      </c>
      <c r="E126" s="75">
        <f t="shared" si="42"/>
        <v>1.0130799163977235</v>
      </c>
      <c r="F126" s="75">
        <f t="shared" si="42"/>
        <v>0.9357253555511188</v>
      </c>
      <c r="G126" s="75">
        <f t="shared" si="42"/>
        <v>0.82620449018612618</v>
      </c>
      <c r="H126" s="75">
        <f t="shared" si="42"/>
        <v>0.7541084027452315</v>
      </c>
      <c r="I126" s="75">
        <f t="shared" si="42"/>
        <v>0.71546372402019909</v>
      </c>
      <c r="J126" s="75">
        <f t="shared" si="42"/>
        <v>0.67591936454805834</v>
      </c>
      <c r="K126" s="75">
        <f t="shared" si="42"/>
        <v>0.64364693566713849</v>
      </c>
      <c r="L126" s="82" t="str">
        <v>BAW</v>
      </c>
      <c r="M126" s="76">
        <f t="shared" si="43"/>
        <v>0</v>
      </c>
    </row>
    <row r="127" spans="1:13" x14ac:dyDescent="0.2">
      <c r="A127" s="88" t="str">
        <f t="shared" si="40"/>
        <v>DEU</v>
      </c>
      <c r="B127" s="74">
        <f t="shared" si="41"/>
        <v>1</v>
      </c>
      <c r="C127" s="75">
        <f t="shared" si="44"/>
        <v>0.88892560615271898</v>
      </c>
      <c r="D127" s="75">
        <f t="shared" si="42"/>
        <v>0.87038493505852355</v>
      </c>
      <c r="E127" s="75">
        <f t="shared" si="42"/>
        <v>0.85382646422807751</v>
      </c>
      <c r="F127" s="75">
        <f t="shared" si="42"/>
        <v>0.78463487827986977</v>
      </c>
      <c r="G127" s="75">
        <f t="shared" si="42"/>
        <v>0.70142818440647481</v>
      </c>
      <c r="H127" s="75">
        <f t="shared" si="42"/>
        <v>0.64573326504936446</v>
      </c>
      <c r="I127" s="75">
        <f t="shared" si="42"/>
        <v>0.61297533541404803</v>
      </c>
      <c r="J127" s="75">
        <f t="shared" si="42"/>
        <v>0.5809134556060167</v>
      </c>
      <c r="K127" s="75">
        <f t="shared" si="42"/>
        <v>0.55861798107032989</v>
      </c>
      <c r="L127" s="82" t="str">
        <v>DEU</v>
      </c>
      <c r="M127" s="76">
        <f t="shared" si="43"/>
        <v>0</v>
      </c>
    </row>
    <row r="128" spans="1:13" x14ac:dyDescent="0.2">
      <c r="A128" s="88" t="str">
        <f t="shared" si="40"/>
        <v>EUE</v>
      </c>
      <c r="B128" s="74">
        <f t="shared" si="41"/>
        <v>1</v>
      </c>
      <c r="C128" s="75">
        <f t="shared" si="44"/>
        <v>0.9587441056245477</v>
      </c>
      <c r="D128" s="75">
        <f t="shared" si="42"/>
        <v>0.90326346028309734</v>
      </c>
      <c r="E128" s="75">
        <f t="shared" si="42"/>
        <v>0.84680968870378071</v>
      </c>
      <c r="F128" s="75">
        <f t="shared" si="42"/>
        <v>0.77690359621195204</v>
      </c>
      <c r="G128" s="75">
        <f t="shared" si="42"/>
        <v>0.71139306763145671</v>
      </c>
      <c r="H128" s="75">
        <f t="shared" si="42"/>
        <v>0.65507939600969622</v>
      </c>
      <c r="I128" s="75">
        <f t="shared" si="42"/>
        <v>0.62412521516803032</v>
      </c>
      <c r="J128" s="75">
        <f t="shared" si="42"/>
        <v>0.59788832564760841</v>
      </c>
      <c r="K128" s="75">
        <f t="shared" si="42"/>
        <v>0.58106855069467078</v>
      </c>
      <c r="L128" s="82" t="str">
        <v>EUE</v>
      </c>
      <c r="M128" s="76">
        <f t="shared" si="43"/>
        <v>0</v>
      </c>
    </row>
    <row r="129" spans="1:13" x14ac:dyDescent="0.2">
      <c r="A129" s="88" t="str">
        <f t="shared" si="40"/>
        <v>EUN</v>
      </c>
      <c r="B129" s="74">
        <f t="shared" si="41"/>
        <v>1</v>
      </c>
      <c r="C129" s="75">
        <f t="shared" si="44"/>
        <v>0.94681562089221127</v>
      </c>
      <c r="D129" s="75">
        <f t="shared" si="42"/>
        <v>0.91944094584020963</v>
      </c>
      <c r="E129" s="75">
        <f t="shared" si="42"/>
        <v>0.88984484707718281</v>
      </c>
      <c r="F129" s="75">
        <f t="shared" si="42"/>
        <v>0.81510155724850253</v>
      </c>
      <c r="G129" s="75">
        <f t="shared" si="42"/>
        <v>0.75391151496338682</v>
      </c>
      <c r="H129" s="75">
        <f t="shared" si="42"/>
        <v>0.69883554172128304</v>
      </c>
      <c r="I129" s="75">
        <f t="shared" si="42"/>
        <v>0.6689473760276422</v>
      </c>
      <c r="J129" s="75">
        <f t="shared" si="42"/>
        <v>0.63880111019889885</v>
      </c>
      <c r="K129" s="75">
        <f t="shared" si="42"/>
        <v>0.62280555665017423</v>
      </c>
      <c r="L129" s="82" t="str">
        <v>EUN</v>
      </c>
      <c r="M129" s="76">
        <f t="shared" si="43"/>
        <v>0</v>
      </c>
    </row>
    <row r="130" spans="1:13" x14ac:dyDescent="0.2">
      <c r="A130" s="88" t="str">
        <f t="shared" si="40"/>
        <v>EUS</v>
      </c>
      <c r="B130" s="74">
        <f t="shared" si="41"/>
        <v>1</v>
      </c>
      <c r="C130" s="75">
        <f t="shared" si="44"/>
        <v>0.88429769344273645</v>
      </c>
      <c r="D130" s="75">
        <f t="shared" si="42"/>
        <v>0.8729335165356118</v>
      </c>
      <c r="E130" s="75">
        <f t="shared" si="42"/>
        <v>0.85610315150038063</v>
      </c>
      <c r="F130" s="75">
        <f t="shared" si="42"/>
        <v>0.79616427729595918</v>
      </c>
      <c r="G130" s="75">
        <f t="shared" si="42"/>
        <v>0.73957430304527338</v>
      </c>
      <c r="H130" s="75">
        <f t="shared" si="42"/>
        <v>0.68800677455327208</v>
      </c>
      <c r="I130" s="75">
        <f t="shared" si="42"/>
        <v>0.65680474198637406</v>
      </c>
      <c r="J130" s="75">
        <f t="shared" si="42"/>
        <v>0.62098599905159546</v>
      </c>
      <c r="K130" s="75">
        <f t="shared" si="42"/>
        <v>0.60014076993593335</v>
      </c>
      <c r="L130" s="82" t="str">
        <v>EUS</v>
      </c>
      <c r="M130" s="76">
        <f t="shared" si="43"/>
        <v>0</v>
      </c>
    </row>
    <row r="131" spans="1:13" x14ac:dyDescent="0.2">
      <c r="A131" s="88" t="str">
        <f t="shared" si="40"/>
        <v>FRA</v>
      </c>
      <c r="B131" s="74">
        <f t="shared" si="41"/>
        <v>1</v>
      </c>
      <c r="C131" s="75">
        <f t="shared" si="44"/>
        <v>0.89235896164714812</v>
      </c>
      <c r="D131" s="75">
        <f t="shared" si="42"/>
        <v>0.88647851398652977</v>
      </c>
      <c r="E131" s="75">
        <f t="shared" si="42"/>
        <v>0.86959142629754671</v>
      </c>
      <c r="F131" s="75">
        <f t="shared" si="42"/>
        <v>0.82111374736506959</v>
      </c>
      <c r="G131" s="75">
        <f t="shared" si="42"/>
        <v>0.76233851433843214</v>
      </c>
      <c r="H131" s="75">
        <f t="shared" si="42"/>
        <v>0.70634228963551249</v>
      </c>
      <c r="I131" s="75">
        <f t="shared" si="42"/>
        <v>0.6717594813620088</v>
      </c>
      <c r="J131" s="75">
        <f t="shared" si="42"/>
        <v>0.63643404044203999</v>
      </c>
      <c r="K131" s="75">
        <f t="shared" si="42"/>
        <v>0.61861361518032643</v>
      </c>
      <c r="L131" s="82" t="str">
        <v>FRA</v>
      </c>
      <c r="M131" s="76">
        <f t="shared" si="43"/>
        <v>0</v>
      </c>
    </row>
    <row r="132" spans="1:13" x14ac:dyDescent="0.2">
      <c r="A132" s="88" t="str">
        <f t="shared" si="40"/>
        <v>IND</v>
      </c>
      <c r="B132" s="74">
        <f t="shared" si="41"/>
        <v>1</v>
      </c>
      <c r="C132" s="75">
        <f t="shared" si="44"/>
        <v>1.1354161141444046</v>
      </c>
      <c r="D132" s="75">
        <f t="shared" si="42"/>
        <v>1.21670329016957</v>
      </c>
      <c r="E132" s="75">
        <f t="shared" si="42"/>
        <v>1.2360264229896873</v>
      </c>
      <c r="F132" s="75">
        <f t="shared" si="42"/>
        <v>1.2054702731083136</v>
      </c>
      <c r="G132" s="75">
        <f t="shared" si="42"/>
        <v>1.1715900741019563</v>
      </c>
      <c r="H132" s="75">
        <f t="shared" si="42"/>
        <v>1.1026009494460114</v>
      </c>
      <c r="I132" s="75">
        <f t="shared" si="42"/>
        <v>1.0529634130961245</v>
      </c>
      <c r="J132" s="75">
        <f t="shared" si="42"/>
        <v>1.022887600338279</v>
      </c>
      <c r="K132" s="75">
        <f t="shared" si="42"/>
        <v>1.021155090774533</v>
      </c>
      <c r="L132" s="82" t="str">
        <v>IND</v>
      </c>
      <c r="M132" s="76">
        <f t="shared" si="43"/>
        <v>0</v>
      </c>
    </row>
    <row r="133" spans="1:13" x14ac:dyDescent="0.2">
      <c r="A133" s="88" t="str">
        <f t="shared" si="40"/>
        <v>USA</v>
      </c>
      <c r="B133" s="74">
        <f t="shared" si="41"/>
        <v>1</v>
      </c>
      <c r="C133" s="75">
        <f t="shared" si="44"/>
        <v>0.98384050105822551</v>
      </c>
      <c r="D133" s="75">
        <f t="shared" si="42"/>
        <v>0.98361883530247762</v>
      </c>
      <c r="E133" s="75">
        <f t="shared" si="42"/>
        <v>0.95370888524328845</v>
      </c>
      <c r="F133" s="75">
        <f t="shared" si="42"/>
        <v>0.90288124946296078</v>
      </c>
      <c r="G133" s="75">
        <f t="shared" si="42"/>
        <v>0.83328199421318372</v>
      </c>
      <c r="H133" s="75">
        <f t="shared" si="42"/>
        <v>0.77576795925702957</v>
      </c>
      <c r="I133" s="75">
        <f t="shared" si="42"/>
        <v>0.72241624297091456</v>
      </c>
      <c r="J133" s="75">
        <f t="shared" si="42"/>
        <v>0.65582866495905978</v>
      </c>
      <c r="K133" s="75">
        <f t="shared" si="42"/>
        <v>0.63418634727396506</v>
      </c>
      <c r="L133" s="82" t="str">
        <v>USA</v>
      </c>
      <c r="M133" s="76">
        <f t="shared" si="43"/>
        <v>0</v>
      </c>
    </row>
    <row r="134" spans="1:13" x14ac:dyDescent="0.2">
      <c r="A134" s="88" t="str">
        <f t="shared" si="40"/>
        <v>RUS</v>
      </c>
      <c r="B134" s="74">
        <f t="shared" si="41"/>
        <v>1</v>
      </c>
      <c r="C134" s="75">
        <f t="shared" si="44"/>
        <v>1.0602688106686637</v>
      </c>
      <c r="D134" s="75">
        <f t="shared" si="42"/>
        <v>1.1283943727552463</v>
      </c>
      <c r="E134" s="75">
        <f t="shared" si="42"/>
        <v>1.1323232584931</v>
      </c>
      <c r="F134" s="75">
        <f t="shared" si="42"/>
        <v>1.1312529689623836</v>
      </c>
      <c r="G134" s="75">
        <f t="shared" si="42"/>
        <v>1.0805567935924192</v>
      </c>
      <c r="H134" s="75">
        <f t="shared" si="42"/>
        <v>0.97714063853280309</v>
      </c>
      <c r="I134" s="75">
        <f t="shared" si="42"/>
        <v>0.93398919903110855</v>
      </c>
      <c r="J134" s="75">
        <f t="shared" si="42"/>
        <v>0.89580602177893309</v>
      </c>
      <c r="K134" s="75">
        <f t="shared" si="42"/>
        <v>0.90626146079206482</v>
      </c>
      <c r="L134" s="82" t="str">
        <v>RUS</v>
      </c>
      <c r="M134" s="76">
        <f t="shared" si="43"/>
        <v>0</v>
      </c>
    </row>
    <row r="135" spans="1:13" x14ac:dyDescent="0.2">
      <c r="A135" s="88" t="str">
        <f t="shared" si="40"/>
        <v>SWZ</v>
      </c>
      <c r="B135" s="74">
        <f t="shared" si="41"/>
        <v>1</v>
      </c>
      <c r="C135" s="75">
        <f t="shared" si="44"/>
        <v>0.98340224878418114</v>
      </c>
      <c r="D135" s="75">
        <f t="shared" ref="D135:K142" si="45">D111/$B111</f>
        <v>0.99335758822755338</v>
      </c>
      <c r="E135" s="75">
        <f t="shared" si="45"/>
        <v>0.97837447179287096</v>
      </c>
      <c r="F135" s="75">
        <f t="shared" si="45"/>
        <v>0.92821081660390081</v>
      </c>
      <c r="G135" s="75">
        <f t="shared" si="45"/>
        <v>0.87235737821641013</v>
      </c>
      <c r="H135" s="75">
        <f t="shared" si="45"/>
        <v>0.81947611256234554</v>
      </c>
      <c r="I135" s="75">
        <f t="shared" si="45"/>
        <v>0.7983681969355223</v>
      </c>
      <c r="J135" s="75">
        <f t="shared" si="45"/>
        <v>0.77348991605964645</v>
      </c>
      <c r="K135" s="75">
        <f t="shared" si="45"/>
        <v>0.77383881235217378</v>
      </c>
      <c r="L135" s="82" t="str">
        <v>SWZ</v>
      </c>
      <c r="M135" s="76">
        <f t="shared" si="43"/>
        <v>0</v>
      </c>
    </row>
    <row r="136" spans="1:13" x14ac:dyDescent="0.2">
      <c r="A136" s="88" t="str">
        <f t="shared" si="40"/>
        <v>OEC</v>
      </c>
      <c r="B136" s="74">
        <f t="shared" si="41"/>
        <v>1</v>
      </c>
      <c r="C136" s="75">
        <f t="shared" si="44"/>
        <v>1.0079762266702363</v>
      </c>
      <c r="D136" s="75">
        <f t="shared" si="45"/>
        <v>1.0206322144386686</v>
      </c>
      <c r="E136" s="75">
        <f t="shared" si="45"/>
        <v>0.99004809325162413</v>
      </c>
      <c r="F136" s="75">
        <f t="shared" si="45"/>
        <v>0.94980549303129047</v>
      </c>
      <c r="G136" s="75">
        <f t="shared" si="45"/>
        <v>0.88774820039130975</v>
      </c>
      <c r="H136" s="75">
        <f t="shared" si="45"/>
        <v>0.8347126640715663</v>
      </c>
      <c r="I136" s="75">
        <f t="shared" si="45"/>
        <v>0.78139992734380559</v>
      </c>
      <c r="J136" s="75">
        <f t="shared" si="45"/>
        <v>0.70721800148833813</v>
      </c>
      <c r="K136" s="75">
        <f t="shared" si="45"/>
        <v>0.68744579291431418</v>
      </c>
      <c r="L136" s="82" t="str">
        <v>OEC</v>
      </c>
      <c r="M136" s="76">
        <f t="shared" si="43"/>
        <v>0</v>
      </c>
    </row>
    <row r="137" spans="1:13" x14ac:dyDescent="0.2">
      <c r="A137" s="88" t="str">
        <f t="shared" si="40"/>
        <v>BRZ</v>
      </c>
      <c r="B137" s="74">
        <f t="shared" si="41"/>
        <v>1</v>
      </c>
      <c r="C137" s="75">
        <f t="shared" si="44"/>
        <v>0.963160827614301</v>
      </c>
      <c r="D137" s="75">
        <f t="shared" si="45"/>
        <v>0.92793042537053061</v>
      </c>
      <c r="E137" s="75">
        <f t="shared" si="45"/>
        <v>0.89463908653125224</v>
      </c>
      <c r="F137" s="75">
        <f t="shared" si="45"/>
        <v>0.88788098275578031</v>
      </c>
      <c r="G137" s="75">
        <f t="shared" si="45"/>
        <v>0.87099035511528677</v>
      </c>
      <c r="H137" s="75">
        <f t="shared" si="45"/>
        <v>0.84675539552604029</v>
      </c>
      <c r="I137" s="75">
        <f t="shared" si="45"/>
        <v>0.83794798808182691</v>
      </c>
      <c r="J137" s="75">
        <f t="shared" si="45"/>
        <v>0.83103007562182507</v>
      </c>
      <c r="K137" s="75">
        <f t="shared" si="45"/>
        <v>0.83835485356761796</v>
      </c>
      <c r="L137" s="82" t="str">
        <v>BRZ</v>
      </c>
      <c r="M137" s="76">
        <f t="shared" si="43"/>
        <v>0</v>
      </c>
    </row>
    <row r="138" spans="1:13" x14ac:dyDescent="0.2">
      <c r="A138" s="88" t="str">
        <f t="shared" si="40"/>
        <v>CHI</v>
      </c>
      <c r="B138" s="74">
        <f t="shared" si="41"/>
        <v>1</v>
      </c>
      <c r="C138" s="75">
        <f t="shared" si="44"/>
        <v>1.1832963061939792</v>
      </c>
      <c r="D138" s="75">
        <f t="shared" si="45"/>
        <v>1.2376360784054539</v>
      </c>
      <c r="E138" s="75">
        <f t="shared" si="45"/>
        <v>1.266974847473787</v>
      </c>
      <c r="F138" s="75">
        <f t="shared" si="45"/>
        <v>1.1858543083035225</v>
      </c>
      <c r="G138" s="75">
        <f t="shared" si="45"/>
        <v>1.1501935239419139</v>
      </c>
      <c r="H138" s="75">
        <f t="shared" si="45"/>
        <v>1.0610638119926983</v>
      </c>
      <c r="I138" s="75">
        <f t="shared" si="45"/>
        <v>0.9692865186032732</v>
      </c>
      <c r="J138" s="75">
        <f t="shared" si="45"/>
        <v>0.94066482705071408</v>
      </c>
      <c r="K138" s="75">
        <f t="shared" si="45"/>
        <v>0.92995168476997059</v>
      </c>
      <c r="L138" s="82" t="str">
        <v>CHI</v>
      </c>
      <c r="M138" s="76">
        <f t="shared" si="43"/>
        <v>0</v>
      </c>
    </row>
    <row r="139" spans="1:13" x14ac:dyDescent="0.2">
      <c r="A139" s="88" t="str">
        <f t="shared" si="40"/>
        <v>RSA</v>
      </c>
      <c r="B139" s="74">
        <f t="shared" si="41"/>
        <v>1</v>
      </c>
      <c r="C139" s="75">
        <f t="shared" si="44"/>
        <v>0.98466150393766561</v>
      </c>
      <c r="D139" s="75">
        <f t="shared" si="45"/>
        <v>0.95634542296513303</v>
      </c>
      <c r="E139" s="75">
        <f t="shared" si="45"/>
        <v>0.93928789107103217</v>
      </c>
      <c r="F139" s="75">
        <f t="shared" si="45"/>
        <v>0.89701057166861853</v>
      </c>
      <c r="G139" s="75">
        <f t="shared" si="45"/>
        <v>0.80520826249330701</v>
      </c>
      <c r="H139" s="75">
        <f t="shared" si="45"/>
        <v>0.70138468159084577</v>
      </c>
      <c r="I139" s="75">
        <f t="shared" si="45"/>
        <v>0.63386135512135622</v>
      </c>
      <c r="J139" s="75">
        <f t="shared" si="45"/>
        <v>0.61280923771473073</v>
      </c>
      <c r="K139" s="75">
        <f t="shared" si="45"/>
        <v>0.59437921822060269</v>
      </c>
      <c r="L139" s="82" t="str">
        <v>RSA</v>
      </c>
      <c r="M139" s="76">
        <f t="shared" si="43"/>
        <v>0</v>
      </c>
    </row>
    <row r="140" spans="1:13" x14ac:dyDescent="0.2">
      <c r="A140" s="88" t="str">
        <f t="shared" si="40"/>
        <v>ARB</v>
      </c>
      <c r="B140" s="74">
        <f t="shared" si="41"/>
        <v>1</v>
      </c>
      <c r="C140" s="75">
        <f t="shared" si="44"/>
        <v>1.1123292666835944</v>
      </c>
      <c r="D140" s="75">
        <f t="shared" si="45"/>
        <v>1.1642638980569144</v>
      </c>
      <c r="E140" s="75">
        <f t="shared" si="45"/>
        <v>1.163545764660572</v>
      </c>
      <c r="F140" s="75">
        <f t="shared" si="45"/>
        <v>1.1619181206281128</v>
      </c>
      <c r="G140" s="75">
        <f t="shared" si="45"/>
        <v>1.1490724582984237</v>
      </c>
      <c r="H140" s="75">
        <f t="shared" si="45"/>
        <v>1.0767643623368854</v>
      </c>
      <c r="I140" s="75">
        <f t="shared" si="45"/>
        <v>1.0390064662108691</v>
      </c>
      <c r="J140" s="75">
        <f t="shared" si="45"/>
        <v>0.99151234415693845</v>
      </c>
      <c r="K140" s="75">
        <f t="shared" si="45"/>
        <v>0.98310386200885613</v>
      </c>
      <c r="L140" s="82" t="str">
        <v>ARB</v>
      </c>
      <c r="M140" s="76">
        <f t="shared" si="43"/>
        <v>0</v>
      </c>
    </row>
    <row r="141" spans="1:13" x14ac:dyDescent="0.2">
      <c r="A141" s="88" t="str">
        <f t="shared" si="40"/>
        <v>OPE</v>
      </c>
      <c r="B141" s="74">
        <f t="shared" si="41"/>
        <v>1</v>
      </c>
      <c r="C141" s="75">
        <f t="shared" si="44"/>
        <v>1.0803515145486651</v>
      </c>
      <c r="D141" s="75">
        <f t="shared" si="45"/>
        <v>1.1328559201053576</v>
      </c>
      <c r="E141" s="75">
        <f t="shared" si="45"/>
        <v>1.1450247399486047</v>
      </c>
      <c r="F141" s="75">
        <f t="shared" si="45"/>
        <v>1.1533218674568877</v>
      </c>
      <c r="G141" s="75">
        <f t="shared" si="45"/>
        <v>1.1393336982176292</v>
      </c>
      <c r="H141" s="75">
        <f t="shared" si="45"/>
        <v>1.0753370330255176</v>
      </c>
      <c r="I141" s="75">
        <f t="shared" si="45"/>
        <v>1.0378256369588656</v>
      </c>
      <c r="J141" s="75">
        <f t="shared" si="45"/>
        <v>0.99582366748438811</v>
      </c>
      <c r="K141" s="75">
        <f t="shared" si="45"/>
        <v>0.98286607393465142</v>
      </c>
      <c r="L141" s="82" t="str">
        <v>OPE</v>
      </c>
      <c r="M141" s="76">
        <f t="shared" si="43"/>
        <v>0</v>
      </c>
    </row>
    <row r="142" spans="1:13" x14ac:dyDescent="0.2">
      <c r="A142" s="88" t="str">
        <f t="shared" si="40"/>
        <v>ROW</v>
      </c>
      <c r="B142" s="74">
        <f t="shared" si="41"/>
        <v>1</v>
      </c>
      <c r="C142" s="75">
        <f t="shared" ref="C142:K145" si="46">C118/$B118</f>
        <v>1.0194452609742604</v>
      </c>
      <c r="D142" s="75">
        <f t="shared" si="45"/>
        <v>1.059720378350407</v>
      </c>
      <c r="E142" s="75">
        <f t="shared" si="45"/>
        <v>1.0551825307122311</v>
      </c>
      <c r="F142" s="75">
        <f t="shared" si="45"/>
        <v>1.0456568430916828</v>
      </c>
      <c r="G142" s="75">
        <f t="shared" si="45"/>
        <v>1.0202411013172032</v>
      </c>
      <c r="H142" s="75">
        <f t="shared" si="45"/>
        <v>0.99847964322366356</v>
      </c>
      <c r="I142" s="75">
        <f t="shared" si="45"/>
        <v>0.9502837395324204</v>
      </c>
      <c r="J142" s="75">
        <f t="shared" si="45"/>
        <v>0.92100699281767573</v>
      </c>
      <c r="K142" s="75">
        <f t="shared" si="45"/>
        <v>0.8948088407665693</v>
      </c>
      <c r="L142" s="82" t="str">
        <v>ROW</v>
      </c>
      <c r="M142" s="76">
        <f t="shared" si="43"/>
        <v>0</v>
      </c>
    </row>
    <row r="143" spans="1:13" x14ac:dyDescent="0.2">
      <c r="A143" s="91" t="str">
        <f t="shared" si="40"/>
        <v>BRD</v>
      </c>
      <c r="B143" s="80">
        <f t="shared" ref="B143:K144" si="47">B119/$B119</f>
        <v>1</v>
      </c>
      <c r="C143" s="81">
        <f t="shared" si="46"/>
        <v>0.89718760618590165</v>
      </c>
      <c r="D143" s="81">
        <f t="shared" si="46"/>
        <v>0.88245567612275411</v>
      </c>
      <c r="E143" s="81">
        <f t="shared" si="46"/>
        <v>0.8708210189673089</v>
      </c>
      <c r="F143" s="81">
        <f t="shared" si="46"/>
        <v>0.80075833024640886</v>
      </c>
      <c r="G143" s="81">
        <f t="shared" si="46"/>
        <v>0.71474354887639191</v>
      </c>
      <c r="H143" s="81">
        <f t="shared" si="46"/>
        <v>0.65729839713819449</v>
      </c>
      <c r="I143" s="81">
        <f t="shared" si="46"/>
        <v>0.62391226963163371</v>
      </c>
      <c r="J143" s="81">
        <f t="shared" si="46"/>
        <v>0.59105190534176244</v>
      </c>
      <c r="K143" s="81">
        <f t="shared" si="46"/>
        <v>0.5676917512374956</v>
      </c>
      <c r="L143" s="80" t="str">
        <v>BRD</v>
      </c>
      <c r="M143" s="80">
        <f t="shared" si="43"/>
        <v>0</v>
      </c>
    </row>
    <row r="144" spans="1:13" x14ac:dyDescent="0.2">
      <c r="A144" s="91" t="str">
        <f t="shared" si="40"/>
        <v>EU28</v>
      </c>
      <c r="B144" s="80">
        <f t="shared" si="47"/>
        <v>1</v>
      </c>
      <c r="C144" s="81">
        <f t="shared" si="47"/>
        <v>0.91701313425842679</v>
      </c>
      <c r="D144" s="81">
        <f t="shared" si="47"/>
        <v>0.89430256639565131</v>
      </c>
      <c r="E144" s="81">
        <f t="shared" si="47"/>
        <v>0.86858962984852628</v>
      </c>
      <c r="F144" s="81">
        <f t="shared" si="47"/>
        <v>0.80210810029700341</v>
      </c>
      <c r="G144" s="81">
        <f t="shared" si="47"/>
        <v>0.73683034688089022</v>
      </c>
      <c r="H144" s="81">
        <f t="shared" si="47"/>
        <v>0.68185723098028661</v>
      </c>
      <c r="I144" s="81">
        <f t="shared" si="47"/>
        <v>0.65026188007454588</v>
      </c>
      <c r="J144" s="81">
        <f t="shared" si="47"/>
        <v>0.6181222107144192</v>
      </c>
      <c r="K144" s="81">
        <f t="shared" si="47"/>
        <v>0.59905212875933178</v>
      </c>
      <c r="L144" s="80" t="str">
        <v>EU28</v>
      </c>
      <c r="M144" s="80">
        <f t="shared" si="43"/>
        <v>0</v>
      </c>
    </row>
    <row r="145" spans="1:13" x14ac:dyDescent="0.2">
      <c r="A145" s="91" t="str">
        <f t="shared" si="40"/>
        <v>WORLD</v>
      </c>
      <c r="B145" s="92">
        <f>B121/$B121</f>
        <v>1</v>
      </c>
      <c r="C145" s="93">
        <f t="shared" si="46"/>
        <v>1.0427419295839588</v>
      </c>
      <c r="D145" s="93">
        <f t="shared" ref="D145:K145" si="48">D121/$B121</f>
        <v>1.058872237622547</v>
      </c>
      <c r="E145" s="93">
        <f t="shared" si="48"/>
        <v>1.0490674260342989</v>
      </c>
      <c r="F145" s="93">
        <f t="shared" si="48"/>
        <v>1.0200548277359194</v>
      </c>
      <c r="G145" s="93">
        <f t="shared" si="48"/>
        <v>0.98031866273873014</v>
      </c>
      <c r="H145" s="93">
        <f t="shared" si="48"/>
        <v>0.9065049065795272</v>
      </c>
      <c r="I145" s="93">
        <f t="shared" si="48"/>
        <v>0.86231438219822398</v>
      </c>
      <c r="J145" s="93">
        <f t="shared" si="48"/>
        <v>0.82038259535024161</v>
      </c>
      <c r="K145" s="93">
        <f t="shared" si="48"/>
        <v>0.80254184579299581</v>
      </c>
      <c r="L145" s="80" t="str">
        <v>world</v>
      </c>
      <c r="M145" s="80">
        <f t="shared" si="43"/>
        <v>0</v>
      </c>
    </row>
    <row r="146" spans="1:13" x14ac:dyDescent="0.2">
      <c r="C146" s="75"/>
      <c r="D146" s="75"/>
      <c r="E146" s="75"/>
      <c r="F146" s="75"/>
      <c r="G146" s="75"/>
      <c r="H146" s="75"/>
      <c r="I146" s="75"/>
      <c r="J146" s="75"/>
      <c r="K146" s="75"/>
    </row>
  </sheetData>
  <conditionalFormatting sqref="M27:M47">
    <cfRule type="cellIs" dxfId="6" priority="5" operator="equal">
      <formula>0</formula>
    </cfRule>
  </conditionalFormatting>
  <conditionalFormatting sqref="M52:M72">
    <cfRule type="cellIs" dxfId="5" priority="4" operator="equal">
      <formula>0</formula>
    </cfRule>
  </conditionalFormatting>
  <conditionalFormatting sqref="M77:M97">
    <cfRule type="cellIs" dxfId="4" priority="3" operator="equal">
      <formula>0</formula>
    </cfRule>
  </conditionalFormatting>
  <conditionalFormatting sqref="M101:M121">
    <cfRule type="cellIs" dxfId="3" priority="2" operator="equal">
      <formula>0</formula>
    </cfRule>
  </conditionalFormatting>
  <conditionalFormatting sqref="M125:M145">
    <cfRule type="cellIs" dxfId="2" priority="1" operator="equal">
      <formula>0</formula>
    </cfRule>
  </conditionalFormatting>
  <pageMargins left="0.7" right="0.7" top="0.78740157499999996" bottom="0.78740157499999996"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topLeftCell="A25" workbookViewId="0">
      <selection activeCell="H21" sqref="H21"/>
    </sheetView>
  </sheetViews>
  <sheetFormatPr baseColWidth="10" defaultRowHeight="12.75" x14ac:dyDescent="0.2"/>
  <cols>
    <col min="1" max="11" width="11" style="74"/>
    <col min="12" max="12" width="6.75" style="74" customWidth="1"/>
    <col min="13" max="13" width="4.75" style="74" customWidth="1"/>
    <col min="14" max="16384" width="11" style="74"/>
  </cols>
  <sheetData>
    <row r="1" spans="1:11" ht="15.75" x14ac:dyDescent="0.25">
      <c r="A1" s="79" t="s">
        <v>96</v>
      </c>
      <c r="B1" s="79"/>
      <c r="C1" s="79"/>
      <c r="D1" s="79"/>
      <c r="E1" s="78"/>
      <c r="F1" s="78"/>
    </row>
    <row r="2" spans="1:11" ht="15.75" x14ac:dyDescent="0.25">
      <c r="B2" s="77">
        <f>'2v4_yr'!B2</f>
        <v>2007</v>
      </c>
      <c r="C2" s="77">
        <f>'2v4_yr'!C2</f>
        <v>2010</v>
      </c>
      <c r="D2" s="77">
        <f>'2v4_yr'!D2</f>
        <v>2015</v>
      </c>
      <c r="E2" s="77">
        <f>'2v4_yr'!E2</f>
        <v>2020</v>
      </c>
      <c r="F2" s="77">
        <f>'2v4_yr'!F2</f>
        <v>2025</v>
      </c>
      <c r="G2" s="77">
        <f>'2v4_yr'!G2</f>
        <v>2030</v>
      </c>
      <c r="H2" s="77">
        <f>'2v4_yr'!H2</f>
        <v>2035</v>
      </c>
      <c r="I2" s="77">
        <f>'2v4_yr'!I2</f>
        <v>2040</v>
      </c>
      <c r="J2" s="77">
        <f>'2v4_yr'!J2</f>
        <v>2045</v>
      </c>
      <c r="K2" s="77">
        <f>'2v4_yr'!K2</f>
        <v>2050</v>
      </c>
    </row>
    <row r="3" spans="1:11" x14ac:dyDescent="0.2">
      <c r="A3" s="74" t="str">
        <f>'2v4_yr'!A6</f>
        <v>EUE</v>
      </c>
      <c r="B3" s="74">
        <f>'2v4_yr'!B6</f>
        <v>1</v>
      </c>
      <c r="C3" s="74">
        <f>'2v4_yr'!C6</f>
        <v>1</v>
      </c>
      <c r="D3" s="75">
        <f>'2v4_yr'!D6</f>
        <v>0.98461538461538456</v>
      </c>
      <c r="E3" s="75">
        <f>'2v4_yr'!E6</f>
        <v>0.94475138121546953</v>
      </c>
      <c r="F3" s="75">
        <f>'2v4_yr'!F6</f>
        <v>0.8299120234604106</v>
      </c>
      <c r="G3" s="75">
        <f>'2v4_yr'!G6</f>
        <v>0.71076923076923082</v>
      </c>
      <c r="H3" s="75">
        <f>'2v4_yr'!H6</f>
        <v>0.6019417475728156</v>
      </c>
      <c r="I3" s="75">
        <f>'2v4_yr'!I6</f>
        <v>0.55102040816326536</v>
      </c>
      <c r="J3" s="75">
        <f>'2v4_yr'!J6</f>
        <v>0.49647887323943662</v>
      </c>
      <c r="K3" s="75">
        <f>'2v4_yr'!K6</f>
        <v>0.46125461254612549</v>
      </c>
    </row>
    <row r="4" spans="1:11" x14ac:dyDescent="0.2">
      <c r="A4" s="74" t="str">
        <f>'2v4_yr'!A3</f>
        <v>AUT</v>
      </c>
      <c r="B4" s="74">
        <f>'2v4_yr'!B3</f>
        <v>1</v>
      </c>
      <c r="C4" s="74">
        <f>'2v4_yr'!C3</f>
        <v>1</v>
      </c>
      <c r="D4" s="75">
        <f>'2v4_yr'!D3</f>
        <v>0.98461538461538456</v>
      </c>
      <c r="E4" s="75">
        <f>'2v4_yr'!E3</f>
        <v>0.94475138121546953</v>
      </c>
      <c r="F4" s="75">
        <f>'2v4_yr'!F3</f>
        <v>0.8299120234604106</v>
      </c>
      <c r="G4" s="75">
        <f>'2v4_yr'!G3</f>
        <v>0.71076923076923082</v>
      </c>
      <c r="H4" s="75">
        <f>'2v4_yr'!H3</f>
        <v>0.6019417475728156</v>
      </c>
      <c r="I4" s="75">
        <f>'2v4_yr'!I3</f>
        <v>0.55102040816326536</v>
      </c>
      <c r="J4" s="75">
        <f>'2v4_yr'!J3</f>
        <v>0.49647887323943662</v>
      </c>
      <c r="K4" s="75">
        <f>'2v4_yr'!K3</f>
        <v>0.46125461254612549</v>
      </c>
    </row>
    <row r="5" spans="1:11" x14ac:dyDescent="0.2">
      <c r="A5" s="74" t="str">
        <f>'2v4_yr'!A4</f>
        <v>BAW</v>
      </c>
      <c r="B5" s="74">
        <f>'2v4_yr'!B4</f>
        <v>1</v>
      </c>
      <c r="C5" s="74">
        <f>'2v4_yr'!C4</f>
        <v>1</v>
      </c>
      <c r="D5" s="75">
        <f>'2v4_yr'!D4</f>
        <v>0.98461538461538456</v>
      </c>
      <c r="E5" s="75">
        <f>'2v4_yr'!E4</f>
        <v>0.94475138121546953</v>
      </c>
      <c r="F5" s="75">
        <f>'2v4_yr'!F4</f>
        <v>0.8299120234604106</v>
      </c>
      <c r="G5" s="75">
        <f>'2v4_yr'!G4</f>
        <v>0.71076923076923082</v>
      </c>
      <c r="H5" s="75">
        <f>'2v4_yr'!H4</f>
        <v>0.6019417475728156</v>
      </c>
      <c r="I5" s="75">
        <f>'2v4_yr'!I4</f>
        <v>0.55102040816326536</v>
      </c>
      <c r="J5" s="75">
        <f>'2v4_yr'!J4</f>
        <v>0.49647887323943662</v>
      </c>
      <c r="K5" s="75">
        <f>'2v4_yr'!K4</f>
        <v>0.46125461254612549</v>
      </c>
    </row>
    <row r="6" spans="1:11" x14ac:dyDescent="0.2">
      <c r="A6" s="74" t="str">
        <f>'2v4_yr'!A7</f>
        <v>EUN</v>
      </c>
      <c r="B6" s="74">
        <f>'2v4_yr'!B7</f>
        <v>1</v>
      </c>
      <c r="C6" s="74">
        <f>'2v4_yr'!C7</f>
        <v>1</v>
      </c>
      <c r="D6" s="75">
        <f>'2v4_yr'!D7</f>
        <v>0.98461538461538456</v>
      </c>
      <c r="E6" s="75">
        <f>'2v4_yr'!E7</f>
        <v>0.94475138121546953</v>
      </c>
      <c r="F6" s="75">
        <f>'2v4_yr'!F7</f>
        <v>0.8299120234604106</v>
      </c>
      <c r="G6" s="75">
        <f>'2v4_yr'!G7</f>
        <v>0.71076923076923082</v>
      </c>
      <c r="H6" s="75">
        <f>'2v4_yr'!H7</f>
        <v>0.6019417475728156</v>
      </c>
      <c r="I6" s="75">
        <f>'2v4_yr'!I7</f>
        <v>0.55102040816326536</v>
      </c>
      <c r="J6" s="75">
        <f>'2v4_yr'!J7</f>
        <v>0.49647887323943662</v>
      </c>
      <c r="K6" s="75">
        <f>'2v4_yr'!K7</f>
        <v>0.46125461254612549</v>
      </c>
    </row>
    <row r="7" spans="1:11" x14ac:dyDescent="0.2">
      <c r="A7" s="74" t="str">
        <f>'2v4_yr'!A8</f>
        <v>EUS</v>
      </c>
      <c r="B7" s="74">
        <f>'2v4_yr'!B8</f>
        <v>1</v>
      </c>
      <c r="C7" s="74">
        <f>'2v4_yr'!C8</f>
        <v>1</v>
      </c>
      <c r="D7" s="75">
        <f>'2v4_yr'!D8</f>
        <v>0.98461538461538456</v>
      </c>
      <c r="E7" s="75">
        <f>'2v4_yr'!E8</f>
        <v>0.94475138121546953</v>
      </c>
      <c r="F7" s="75">
        <f>'2v4_yr'!F8</f>
        <v>0.8299120234604106</v>
      </c>
      <c r="G7" s="75">
        <f>'2v4_yr'!G8</f>
        <v>0.71076923076923082</v>
      </c>
      <c r="H7" s="75">
        <f>'2v4_yr'!H8</f>
        <v>0.6019417475728156</v>
      </c>
      <c r="I7" s="75">
        <f>'2v4_yr'!I8</f>
        <v>0.55102040816326536</v>
      </c>
      <c r="J7" s="75">
        <f>'2v4_yr'!J8</f>
        <v>0.49647887323943662</v>
      </c>
      <c r="K7" s="75">
        <f>'2v4_yr'!K8</f>
        <v>0.46125461254612549</v>
      </c>
    </row>
    <row r="8" spans="1:11" x14ac:dyDescent="0.2">
      <c r="A8" s="74" t="str">
        <f>'2v4_yr'!A9</f>
        <v>FRA</v>
      </c>
      <c r="B8" s="74">
        <f>'2v4_yr'!B9</f>
        <v>1</v>
      </c>
      <c r="C8" s="74">
        <f>'2v4_yr'!C9</f>
        <v>1</v>
      </c>
      <c r="D8" s="75">
        <f>'2v4_yr'!D9</f>
        <v>0.98461538461538456</v>
      </c>
      <c r="E8" s="75">
        <f>'2v4_yr'!E9</f>
        <v>0.94475138121546953</v>
      </c>
      <c r="F8" s="75">
        <f>'2v4_yr'!F9</f>
        <v>0.8299120234604106</v>
      </c>
      <c r="G8" s="75">
        <f>'2v4_yr'!G9</f>
        <v>0.71076923076923082</v>
      </c>
      <c r="H8" s="75">
        <f>'2v4_yr'!H9</f>
        <v>0.6019417475728156</v>
      </c>
      <c r="I8" s="75">
        <f>'2v4_yr'!I9</f>
        <v>0.55102040816326536</v>
      </c>
      <c r="J8" s="75">
        <f>'2v4_yr'!J9</f>
        <v>0.49647887323943662</v>
      </c>
      <c r="K8" s="75">
        <f>'2v4_yr'!K9</f>
        <v>0.46125461254612549</v>
      </c>
    </row>
    <row r="9" spans="1:11" x14ac:dyDescent="0.2">
      <c r="A9" s="74" t="str">
        <f>'2v4_yr'!A5</f>
        <v>DEU</v>
      </c>
      <c r="B9" s="74">
        <f>'2v4_yr'!B5</f>
        <v>1</v>
      </c>
      <c r="C9" s="74">
        <f>'2v4_yr'!C5</f>
        <v>1</v>
      </c>
      <c r="D9" s="75">
        <f>'2v4_yr'!D5</f>
        <v>0.98461538461538456</v>
      </c>
      <c r="E9" s="75">
        <f>'2v4_yr'!E5</f>
        <v>0.94475138121546953</v>
      </c>
      <c r="F9" s="75">
        <f>'2v4_yr'!F5</f>
        <v>0.8299120234604106</v>
      </c>
      <c r="G9" s="75">
        <f>'2v4_yr'!G5</f>
        <v>0.71076923076923082</v>
      </c>
      <c r="H9" s="75">
        <f>'2v4_yr'!H5</f>
        <v>0.6019417475728156</v>
      </c>
      <c r="I9" s="75">
        <f>'2v4_yr'!I5</f>
        <v>0.55102040816326536</v>
      </c>
      <c r="J9" s="75">
        <f>'2v4_yr'!J5</f>
        <v>0.49647887323943662</v>
      </c>
      <c r="K9" s="75">
        <f>'2v4_yr'!K5</f>
        <v>0.46125461254612549</v>
      </c>
    </row>
    <row r="10" spans="1:11" x14ac:dyDescent="0.2">
      <c r="A10" s="74" t="str">
        <f>'2v4_yr'!A15</f>
        <v>BRZ</v>
      </c>
      <c r="B10" s="74">
        <f>'2v4_yr'!B15</f>
        <v>1</v>
      </c>
      <c r="C10" s="74">
        <f>'2v4_yr'!C15</f>
        <v>1</v>
      </c>
      <c r="D10" s="75">
        <f>'2v4_yr'!D15</f>
        <v>0.92857142857142849</v>
      </c>
      <c r="E10" s="75">
        <f>'2v4_yr'!E15</f>
        <v>0.83606557377049184</v>
      </c>
      <c r="F10" s="75">
        <f>'2v4_yr'!F15</f>
        <v>0.765625</v>
      </c>
      <c r="G10" s="75">
        <f>'2v4_yr'!G15</f>
        <v>0.69230769230769229</v>
      </c>
      <c r="H10" s="75">
        <f>'2v4_yr'!H15</f>
        <v>0.61194029850746257</v>
      </c>
      <c r="I10" s="75">
        <f>'2v4_yr'!I15</f>
        <v>0.56521739130434789</v>
      </c>
      <c r="J10" s="75">
        <f>'2v4_yr'!J15</f>
        <v>0.52857142857142858</v>
      </c>
      <c r="K10" s="75">
        <f>'2v4_yr'!K15</f>
        <v>0.4861111111111111</v>
      </c>
    </row>
    <row r="11" spans="1:11" x14ac:dyDescent="0.2">
      <c r="A11" s="74" t="str">
        <f>'2v4_yr'!A11</f>
        <v>USA</v>
      </c>
      <c r="B11" s="74">
        <f>'2v4_yr'!B11</f>
        <v>1</v>
      </c>
      <c r="C11" s="74">
        <f>'2v4_yr'!C11</f>
        <v>1</v>
      </c>
      <c r="D11" s="75">
        <f>'2v4_yr'!D11</f>
        <v>0.98558558558558562</v>
      </c>
      <c r="E11" s="75">
        <f>'2v4_yr'!E11</f>
        <v>0.9236363636363637</v>
      </c>
      <c r="F11" s="75">
        <f>'2v4_yr'!F11</f>
        <v>0.80303030303030298</v>
      </c>
      <c r="G11" s="75">
        <f>'2v4_yr'!G11</f>
        <v>0.65909090909090906</v>
      </c>
      <c r="H11" s="75">
        <f>'2v4_yr'!H11</f>
        <v>0.54285714285714293</v>
      </c>
      <c r="I11" s="75">
        <f>'2v4_yr'!I11</f>
        <v>0.43636363636363629</v>
      </c>
      <c r="J11" s="75">
        <f>'2v4_yr'!J11</f>
        <v>0.30963302752293576</v>
      </c>
      <c r="K11" s="75">
        <f>'2v4_yr'!K11</f>
        <v>0.25986078886310909</v>
      </c>
    </row>
    <row r="12" spans="1:11" x14ac:dyDescent="0.2">
      <c r="A12" s="74" t="str">
        <f>'2v4_yr'!A14</f>
        <v>OEC</v>
      </c>
      <c r="B12" s="74">
        <f>'2v4_yr'!B14</f>
        <v>1</v>
      </c>
      <c r="C12" s="74">
        <f>'2v4_yr'!C14</f>
        <v>1</v>
      </c>
      <c r="D12" s="75">
        <f>'2v4_yr'!D14</f>
        <v>0.98558558558558562</v>
      </c>
      <c r="E12" s="75">
        <f>'2v4_yr'!E14</f>
        <v>0.9236363636363637</v>
      </c>
      <c r="F12" s="75">
        <f>'2v4_yr'!F14</f>
        <v>0.80303030303030298</v>
      </c>
      <c r="G12" s="75">
        <f>'2v4_yr'!G14</f>
        <v>0.65909090909090906</v>
      </c>
      <c r="H12" s="75">
        <f>'2v4_yr'!H14</f>
        <v>0.54285714285714293</v>
      </c>
      <c r="I12" s="75">
        <f>'2v4_yr'!I14</f>
        <v>0.43636363636363629</v>
      </c>
      <c r="J12" s="75">
        <f>'2v4_yr'!J14</f>
        <v>0.30963302752293576</v>
      </c>
      <c r="K12" s="75">
        <f>'2v4_yr'!K14</f>
        <v>0.25986078886310909</v>
      </c>
    </row>
    <row r="13" spans="1:11" x14ac:dyDescent="0.2">
      <c r="A13" s="74" t="str">
        <f>'2v4_yr'!A10</f>
        <v>IND</v>
      </c>
      <c r="B13" s="74">
        <f>'2v4_yr'!B10</f>
        <v>1</v>
      </c>
      <c r="C13" s="74">
        <f>'2v4_yr'!C10</f>
        <v>1</v>
      </c>
      <c r="D13" s="75">
        <f>'2v4_yr'!D10</f>
        <v>0.98290598290598286</v>
      </c>
      <c r="E13" s="75">
        <f>'2v4_yr'!E10</f>
        <v>0.90636704119850187</v>
      </c>
      <c r="F13" s="75">
        <f>'2v4_yr'!F10</f>
        <v>0.76100628930817604</v>
      </c>
      <c r="G13" s="75">
        <f>'2v4_yr'!G10</f>
        <v>0.64577656675749318</v>
      </c>
      <c r="H13" s="75">
        <f>'2v4_yr'!H10</f>
        <v>0.52195121951219525</v>
      </c>
      <c r="I13" s="75">
        <f>'2v4_yr'!I10</f>
        <v>0.43555555555555553</v>
      </c>
      <c r="J13" s="75">
        <f>'2v4_yr'!J10</f>
        <v>0.38289205702647655</v>
      </c>
      <c r="K13" s="75">
        <f>'2v4_yr'!K10</f>
        <v>0.34608030592734224</v>
      </c>
    </row>
    <row r="14" spans="1:11" x14ac:dyDescent="0.2">
      <c r="A14" s="74" t="str">
        <f>'2v4_yr'!A12</f>
        <v>RUS</v>
      </c>
      <c r="B14" s="74">
        <f>'2v4_yr'!B12</f>
        <v>1</v>
      </c>
      <c r="C14" s="74">
        <f>'2v4_yr'!C12</f>
        <v>1</v>
      </c>
      <c r="D14" s="75">
        <f>'2v4_yr'!D12</f>
        <v>0.98333333333333328</v>
      </c>
      <c r="E14" s="75">
        <f>'2v4_yr'!E12</f>
        <v>0.92045454545454553</v>
      </c>
      <c r="F14" s="75">
        <f>'2v4_yr'!F12</f>
        <v>0.78333333333333321</v>
      </c>
      <c r="G14" s="75">
        <f>'2v4_yr'!G12</f>
        <v>0.63428571428571434</v>
      </c>
      <c r="H14" s="75">
        <f>'2v4_yr'!H12</f>
        <v>0.45142857142857146</v>
      </c>
      <c r="I14" s="75">
        <f>'2v4_yr'!I12</f>
        <v>0.36470588235294116</v>
      </c>
      <c r="J14" s="75">
        <f>'2v4_yr'!J12</f>
        <v>0.29761904761904762</v>
      </c>
      <c r="K14" s="75">
        <f>'2v4_yr'!K12</f>
        <v>0.26249999999999996</v>
      </c>
    </row>
    <row r="15" spans="1:11" x14ac:dyDescent="0.2">
      <c r="A15" s="74" t="str">
        <f>'2v4_yr'!A13</f>
        <v>SWZ</v>
      </c>
      <c r="B15" s="74">
        <f>'2v4_yr'!B13</f>
        <v>1</v>
      </c>
      <c r="C15" s="74">
        <f>'2v4_yr'!C13</f>
        <v>1</v>
      </c>
      <c r="D15" s="75">
        <f>'2v4_yr'!D13</f>
        <v>0.98461538461538456</v>
      </c>
      <c r="E15" s="75">
        <f>'2v4_yr'!E13</f>
        <v>0.94475138121546953</v>
      </c>
      <c r="F15" s="75">
        <f>'2v4_yr'!F13</f>
        <v>0.8299120234604106</v>
      </c>
      <c r="G15" s="75">
        <f>'2v4_yr'!G13</f>
        <v>0.71076923076923082</v>
      </c>
      <c r="H15" s="75">
        <f>'2v4_yr'!H13</f>
        <v>0.6019417475728156</v>
      </c>
      <c r="I15" s="75">
        <f>'2v4_yr'!I13</f>
        <v>0.55102040816326536</v>
      </c>
      <c r="J15" s="75">
        <f>'2v4_yr'!J13</f>
        <v>0.49647887323943662</v>
      </c>
      <c r="K15" s="75">
        <f>'2v4_yr'!K13</f>
        <v>0.46125461254612549</v>
      </c>
    </row>
    <row r="16" spans="1:11" x14ac:dyDescent="0.2">
      <c r="A16" s="74" t="str">
        <f>'2v4_yr'!A16</f>
        <v>CHI</v>
      </c>
      <c r="B16" s="74">
        <f>'2v4_yr'!B16</f>
        <v>1</v>
      </c>
      <c r="C16" s="74">
        <f>'2v4_yr'!C16</f>
        <v>1</v>
      </c>
      <c r="D16" s="75">
        <f>'2v4_yr'!D16</f>
        <v>1</v>
      </c>
      <c r="E16" s="75">
        <f>'2v4_yr'!E16</f>
        <v>1</v>
      </c>
      <c r="F16" s="75">
        <f>'2v4_yr'!F16</f>
        <v>0.83333333333333337</v>
      </c>
      <c r="G16" s="75">
        <f>'2v4_yr'!G16</f>
        <v>0.7533333333333333</v>
      </c>
      <c r="H16" s="75">
        <f>'2v4_yr'!H16</f>
        <v>0.61916666666666664</v>
      </c>
      <c r="I16" s="75">
        <f>'2v4_yr'!I16</f>
        <v>0.49</v>
      </c>
      <c r="J16" s="75">
        <f>'2v4_yr'!J16</f>
        <v>0.45272727272727276</v>
      </c>
      <c r="K16" s="75">
        <f>'2v4_yr'!K16</f>
        <v>0.43600000000000005</v>
      </c>
    </row>
    <row r="17" spans="1:13" x14ac:dyDescent="0.2">
      <c r="A17" s="74" t="str">
        <f>'2v4_yr'!A17</f>
        <v>RSA</v>
      </c>
      <c r="B17" s="74">
        <f>'2v4_yr'!B17</f>
        <v>1</v>
      </c>
      <c r="C17" s="74">
        <f>'2v4_yr'!C17</f>
        <v>1</v>
      </c>
      <c r="D17" s="75">
        <f>'2v4_yr'!D17</f>
        <v>0.97916666666666663</v>
      </c>
      <c r="E17" s="75">
        <f>'2v4_yr'!E17</f>
        <v>0.94</v>
      </c>
      <c r="F17" s="75">
        <f>'2v4_yr'!F17</f>
        <v>0.84</v>
      </c>
      <c r="G17" s="75">
        <f>'2v4_yr'!G17</f>
        <v>0.64</v>
      </c>
      <c r="H17" s="75">
        <f>'2v4_yr'!H17</f>
        <v>0.42</v>
      </c>
      <c r="I17" s="75">
        <f>'2v4_yr'!I17</f>
        <v>0.28000000000000003</v>
      </c>
      <c r="J17" s="75">
        <f>'2v4_yr'!J17</f>
        <v>0.23529411764705882</v>
      </c>
      <c r="K17" s="75">
        <f>'2v4_yr'!K17</f>
        <v>0.19230769230769232</v>
      </c>
    </row>
    <row r="18" spans="1:13" x14ac:dyDescent="0.2">
      <c r="A18" s="74" t="str">
        <f>'2v4_yr'!A19</f>
        <v>OPE</v>
      </c>
      <c r="B18" s="74">
        <f>'2v4_yr'!B19</f>
        <v>1</v>
      </c>
      <c r="C18" s="74">
        <f>'2v4_yr'!C19</f>
        <v>1</v>
      </c>
      <c r="D18" s="75">
        <f>'2v4_yr'!D19</f>
        <v>0.97222222222222221</v>
      </c>
      <c r="E18" s="75">
        <f>'2v4_yr'!E19</f>
        <v>0.92105263157894735</v>
      </c>
      <c r="F18" s="75">
        <f>'2v4_yr'!F19</f>
        <v>0.82051282051282048</v>
      </c>
      <c r="G18" s="75">
        <f>'2v4_yr'!G19</f>
        <v>0.71794871794871795</v>
      </c>
      <c r="H18" s="75">
        <f>'2v4_yr'!H19</f>
        <v>0.57499999999999996</v>
      </c>
      <c r="I18" s="75">
        <f>'2v4_yr'!I19</f>
        <v>0.48780487804878048</v>
      </c>
      <c r="J18" s="75">
        <f>'2v4_yr'!J19</f>
        <v>0.41463414634146339</v>
      </c>
      <c r="K18" s="75">
        <f>'2v4_yr'!K19</f>
        <v>0.36585365853658536</v>
      </c>
    </row>
    <row r="19" spans="1:13" x14ac:dyDescent="0.2">
      <c r="A19" s="74" t="str">
        <f>'2v4_yr'!A18</f>
        <v>ARB</v>
      </c>
      <c r="B19" s="74">
        <f>'2v4_yr'!B18</f>
        <v>1</v>
      </c>
      <c r="C19" s="74">
        <f>'2v4_yr'!C18</f>
        <v>1</v>
      </c>
      <c r="D19" s="75">
        <f>'2v4_yr'!D18</f>
        <v>0.97222222222222221</v>
      </c>
      <c r="E19" s="75">
        <f>'2v4_yr'!E18</f>
        <v>0.92105263157894735</v>
      </c>
      <c r="F19" s="75">
        <f>'2v4_yr'!F18</f>
        <v>0.82051282051282048</v>
      </c>
      <c r="G19" s="75">
        <f>'2v4_yr'!G18</f>
        <v>0.71794871794871795</v>
      </c>
      <c r="H19" s="75">
        <f>'2v4_yr'!H18</f>
        <v>0.57499999999999996</v>
      </c>
      <c r="I19" s="75">
        <f>'2v4_yr'!I18</f>
        <v>0.48780487804878048</v>
      </c>
      <c r="J19" s="75">
        <f>'2v4_yr'!J18</f>
        <v>0.41463414634146339</v>
      </c>
      <c r="K19" s="75">
        <f>'2v4_yr'!K18</f>
        <v>0.36585365853658536</v>
      </c>
    </row>
    <row r="20" spans="1:13" x14ac:dyDescent="0.2">
      <c r="A20" s="74" t="str">
        <f>'2v4_yr'!A20</f>
        <v>ROW</v>
      </c>
      <c r="B20" s="74">
        <f>'2v4_yr'!B20</f>
        <v>1</v>
      </c>
      <c r="C20" s="74">
        <f>'2v4_yr'!C20</f>
        <v>1</v>
      </c>
      <c r="D20" s="75">
        <f>'2v4_yr'!D20</f>
        <v>0.98795180722891562</v>
      </c>
      <c r="E20" s="75">
        <f>'2v4_yr'!E20</f>
        <v>0.89528795811518325</v>
      </c>
      <c r="F20" s="75">
        <f>'2v4_yr'!F20</f>
        <v>0.79906542056074759</v>
      </c>
      <c r="G20" s="75">
        <f>'2v4_yr'!G20</f>
        <v>0.69037656903765687</v>
      </c>
      <c r="H20" s="75">
        <f>'2v4_yr'!H20</f>
        <v>0.59845559845559848</v>
      </c>
      <c r="I20" s="75">
        <f>'2v4_yr'!I20</f>
        <v>0.49275362318840588</v>
      </c>
      <c r="J20" s="75">
        <f>'2v4_yr'!J20</f>
        <v>0.42372881355932202</v>
      </c>
      <c r="K20" s="75">
        <f>'2v4_yr'!K20</f>
        <v>0.35350318471337583</v>
      </c>
    </row>
    <row r="22" spans="1:13" ht="15.75" x14ac:dyDescent="0.25">
      <c r="A22" s="79" t="s">
        <v>93</v>
      </c>
      <c r="B22" s="79"/>
      <c r="C22" s="79"/>
      <c r="D22" s="79"/>
      <c r="E22" s="78"/>
      <c r="F22" s="85" t="s">
        <v>95</v>
      </c>
    </row>
    <row r="23" spans="1:13" ht="15.75" x14ac:dyDescent="0.25">
      <c r="A23" s="76"/>
      <c r="B23" s="87" t="str">
        <f t="array" ref="B23:K41">TRANSPOSE([2]CO2_yr.p_DontChange!$A$6:$S$15)</f>
        <v>2007</v>
      </c>
      <c r="C23" s="87" t="str">
        <v>2010</v>
      </c>
      <c r="D23" s="87" t="str">
        <v>2015</v>
      </c>
      <c r="E23" s="87" t="str">
        <v>2020</v>
      </c>
      <c r="F23" s="87" t="str">
        <v>2025</v>
      </c>
      <c r="G23" s="87" t="str">
        <v>2030</v>
      </c>
      <c r="H23" s="87" t="str">
        <v>2035</v>
      </c>
      <c r="I23" s="87" t="str">
        <v>2040</v>
      </c>
      <c r="J23" s="87" t="str">
        <v>2045</v>
      </c>
      <c r="K23" s="87" t="str">
        <v>2050</v>
      </c>
      <c r="L23" s="76"/>
    </row>
    <row r="24" spans="1:13" x14ac:dyDescent="0.2">
      <c r="A24" s="76" t="str">
        <f t="shared" ref="A24:A41" si="0">A3</f>
        <v>EUE</v>
      </c>
      <c r="B24" s="83">
        <v>6.2956271082412668E-2</v>
      </c>
      <c r="C24" s="83">
        <v>5.6968908785350311E-2</v>
      </c>
      <c r="D24" s="83">
        <v>5.752071811766412E-2</v>
      </c>
      <c r="E24" s="83">
        <v>5.665700792334509E-2</v>
      </c>
      <c r="F24" s="83">
        <v>5.543769990686255E-2</v>
      </c>
      <c r="G24" s="83">
        <v>5.3700806232871226E-2</v>
      </c>
      <c r="H24" s="83">
        <v>5.1138730259888951E-2</v>
      </c>
      <c r="I24" s="83">
        <v>4.8056016606999458E-2</v>
      </c>
      <c r="J24" s="83">
        <v>4.3867815411458962E-2</v>
      </c>
      <c r="K24" s="83">
        <v>4.128024858022971E-2</v>
      </c>
      <c r="L24" s="86" t="str">
        <f t="array" ref="L24:L41">TRANSPOSE([2]CO2_yr.p_DontChange!$B$4:$S$4)</f>
        <v>AUT</v>
      </c>
      <c r="M24" s="74" t="str">
        <f t="shared" ref="M24:M41" si="1">IF(A24=L24,,"Fehler")</f>
        <v>Fehler</v>
      </c>
    </row>
    <row r="25" spans="1:13" x14ac:dyDescent="0.2">
      <c r="A25" s="76" t="str">
        <f t="shared" si="0"/>
        <v>AUT</v>
      </c>
      <c r="B25" s="83">
        <v>8.054005424502253E-2</v>
      </c>
      <c r="C25" s="83">
        <v>7.782968677123521E-2</v>
      </c>
      <c r="D25" s="83">
        <v>8.18515418395655E-2</v>
      </c>
      <c r="E25" s="83">
        <v>9.0348993151382784E-2</v>
      </c>
      <c r="F25" s="83">
        <v>8.7837087494976401E-2</v>
      </c>
      <c r="G25" s="83">
        <v>7.7740312538723877E-2</v>
      </c>
      <c r="H25" s="83">
        <v>7.2502325569206286E-2</v>
      </c>
      <c r="I25" s="83">
        <v>6.7905447711736108E-2</v>
      </c>
      <c r="J25" s="83">
        <v>6.2535345357414812E-2</v>
      </c>
      <c r="K25" s="83">
        <v>5.6040700195117511E-2</v>
      </c>
      <c r="L25" s="86" t="str">
        <v>BAW</v>
      </c>
      <c r="M25" s="74" t="str">
        <f t="shared" si="1"/>
        <v>Fehler</v>
      </c>
    </row>
    <row r="26" spans="1:13" x14ac:dyDescent="0.2">
      <c r="A26" s="76" t="str">
        <f t="shared" si="0"/>
        <v>BAW</v>
      </c>
      <c r="B26" s="83">
        <v>0.67418884999872031</v>
      </c>
      <c r="C26" s="83">
        <v>0.599303732146517</v>
      </c>
      <c r="D26" s="83">
        <v>0.58327740321105592</v>
      </c>
      <c r="E26" s="83">
        <v>0.58425617878021996</v>
      </c>
      <c r="F26" s="83">
        <v>0.55268561895723145</v>
      </c>
      <c r="G26" s="83">
        <v>0.48748085153022269</v>
      </c>
      <c r="H26" s="83">
        <v>0.45085525914574193</v>
      </c>
      <c r="I26" s="83">
        <v>0.41235957399768874</v>
      </c>
      <c r="J26" s="83">
        <v>0.37058377896446304</v>
      </c>
      <c r="K26" s="83">
        <v>0.33370787447879602</v>
      </c>
      <c r="L26" s="86" t="str">
        <v>DEU</v>
      </c>
      <c r="M26" s="74" t="str">
        <f t="shared" si="1"/>
        <v>Fehler</v>
      </c>
    </row>
    <row r="27" spans="1:13" x14ac:dyDescent="0.2">
      <c r="A27" s="76" t="str">
        <f t="shared" si="0"/>
        <v>EUN</v>
      </c>
      <c r="B27" s="83">
        <v>0.60806400771633917</v>
      </c>
      <c r="C27" s="83">
        <v>0.58297778324047966</v>
      </c>
      <c r="D27" s="83">
        <v>0.52356100075343326</v>
      </c>
      <c r="E27" s="83">
        <v>0.47298285222628295</v>
      </c>
      <c r="F27" s="83">
        <v>0.43599373810076264</v>
      </c>
      <c r="G27" s="83">
        <v>0.39698856404539751</v>
      </c>
      <c r="H27" s="83">
        <v>0.354988872995191</v>
      </c>
      <c r="I27" s="83">
        <v>0.31947705285563688</v>
      </c>
      <c r="J27" s="83">
        <v>0.29030633013502466</v>
      </c>
      <c r="K27" s="83">
        <v>0.26812948159690236</v>
      </c>
      <c r="L27" s="86" t="str">
        <v>EUE</v>
      </c>
      <c r="M27" s="74" t="str">
        <f t="shared" si="1"/>
        <v>Fehler</v>
      </c>
    </row>
    <row r="28" spans="1:13" x14ac:dyDescent="0.2">
      <c r="A28" s="76" t="str">
        <f t="shared" si="0"/>
        <v>EUS</v>
      </c>
      <c r="B28" s="83">
        <v>1.0878955793859701</v>
      </c>
      <c r="C28" s="83">
        <v>1.0300365284622193</v>
      </c>
      <c r="D28" s="83">
        <v>0.98563862364278543</v>
      </c>
      <c r="E28" s="83">
        <v>0.95906715830504274</v>
      </c>
      <c r="F28" s="83">
        <v>0.89582294542546559</v>
      </c>
      <c r="G28" s="83">
        <v>0.85867177963086605</v>
      </c>
      <c r="H28" s="83">
        <v>0.81483576546784553</v>
      </c>
      <c r="I28" s="83">
        <v>0.77211887559771297</v>
      </c>
      <c r="J28" s="83">
        <v>0.72482697395402529</v>
      </c>
      <c r="K28" s="83">
        <v>0.70472638427818624</v>
      </c>
      <c r="L28" s="86" t="str">
        <v>EUN</v>
      </c>
      <c r="M28" s="74" t="str">
        <f t="shared" si="1"/>
        <v>Fehler</v>
      </c>
    </row>
    <row r="29" spans="1:13" x14ac:dyDescent="0.2">
      <c r="A29" s="76" t="str">
        <f t="shared" si="0"/>
        <v>FRA</v>
      </c>
      <c r="B29" s="83">
        <v>1.0016159855708973</v>
      </c>
      <c r="C29" s="83">
        <v>0.88572670575571766</v>
      </c>
      <c r="D29" s="83">
        <v>0.87644539861293014</v>
      </c>
      <c r="E29" s="83">
        <v>0.87774044517217364</v>
      </c>
      <c r="F29" s="83">
        <v>0.85451832092703595</v>
      </c>
      <c r="G29" s="83">
        <v>0.83826389402741297</v>
      </c>
      <c r="H29" s="83">
        <v>0.81820286327949687</v>
      </c>
      <c r="I29" s="83">
        <v>0.78038044656508487</v>
      </c>
      <c r="J29" s="83">
        <v>0.72158619527621348</v>
      </c>
      <c r="K29" s="83">
        <v>0.68616001478781319</v>
      </c>
      <c r="L29" s="86" t="str">
        <v>EUS</v>
      </c>
      <c r="M29" s="74" t="str">
        <f t="shared" si="1"/>
        <v>Fehler</v>
      </c>
    </row>
    <row r="30" spans="1:13" x14ac:dyDescent="0.2">
      <c r="A30" s="76" t="str">
        <f t="shared" si="0"/>
        <v>DEU</v>
      </c>
      <c r="B30" s="83">
        <v>0.37734257197283511</v>
      </c>
      <c r="C30" s="83">
        <v>0.33672502571094337</v>
      </c>
      <c r="D30" s="83">
        <v>0.33747912577206413</v>
      </c>
      <c r="E30" s="83">
        <v>0.33822941291415076</v>
      </c>
      <c r="F30" s="83">
        <v>0.34094857396475681</v>
      </c>
      <c r="G30" s="83">
        <v>0.33569338033901519</v>
      </c>
      <c r="H30" s="83">
        <v>0.32617941455173244</v>
      </c>
      <c r="I30" s="83">
        <v>0.30895747717418653</v>
      </c>
      <c r="J30" s="83">
        <v>0.28920120764682922</v>
      </c>
      <c r="K30" s="83">
        <v>0.28212938357371842</v>
      </c>
      <c r="L30" s="86" t="str">
        <v>FRA</v>
      </c>
      <c r="M30" s="74" t="str">
        <f t="shared" si="1"/>
        <v>Fehler</v>
      </c>
    </row>
    <row r="31" spans="1:13" x14ac:dyDescent="0.2">
      <c r="A31" s="76" t="str">
        <f t="shared" si="0"/>
        <v>BRZ</v>
      </c>
      <c r="B31" s="83">
        <v>1.0963173064942606</v>
      </c>
      <c r="C31" s="83">
        <v>1.2447763360089736</v>
      </c>
      <c r="D31" s="83">
        <v>1.447757401523474</v>
      </c>
      <c r="E31" s="83">
        <v>1.6167600044998505</v>
      </c>
      <c r="F31" s="83">
        <v>1.837540016927186</v>
      </c>
      <c r="G31" s="83">
        <v>2.0503881386547667</v>
      </c>
      <c r="H31" s="83">
        <v>2.2470005360969463</v>
      </c>
      <c r="I31" s="83">
        <v>2.4428288795421107</v>
      </c>
      <c r="J31" s="83">
        <v>2.6065895162209953</v>
      </c>
      <c r="K31" s="83">
        <v>2.8728698057191355</v>
      </c>
      <c r="L31" s="86" t="str">
        <v>IND</v>
      </c>
      <c r="M31" s="74" t="str">
        <f t="shared" si="1"/>
        <v>Fehler</v>
      </c>
    </row>
    <row r="32" spans="1:13" x14ac:dyDescent="0.2">
      <c r="A32" s="76" t="str">
        <f t="shared" si="0"/>
        <v>USA</v>
      </c>
      <c r="B32" s="83">
        <v>4.7940856832191017</v>
      </c>
      <c r="C32" s="83">
        <v>4.7166156606943463</v>
      </c>
      <c r="D32" s="83">
        <v>4.7834407893060344</v>
      </c>
      <c r="E32" s="83">
        <v>4.793778957858617</v>
      </c>
      <c r="F32" s="83">
        <v>4.9068689784570552</v>
      </c>
      <c r="G32" s="83">
        <v>4.9659839807281783</v>
      </c>
      <c r="H32" s="83">
        <v>5.0134377138891377</v>
      </c>
      <c r="I32" s="83">
        <v>5.0646637131045127</v>
      </c>
      <c r="J32" s="83">
        <v>5.0756276826414819</v>
      </c>
      <c r="K32" s="83">
        <v>5.2492402612634805</v>
      </c>
      <c r="L32" s="86" t="str">
        <v>USA</v>
      </c>
      <c r="M32" s="74">
        <f t="shared" si="1"/>
        <v>0</v>
      </c>
    </row>
    <row r="33" spans="1:13" x14ac:dyDescent="0.2">
      <c r="A33" s="76" t="str">
        <f t="shared" si="0"/>
        <v>OEC</v>
      </c>
      <c r="B33" s="83">
        <v>1.3266039660288789</v>
      </c>
      <c r="C33" s="83">
        <v>1.4065568092897718</v>
      </c>
      <c r="D33" s="83">
        <v>1.6142116179597825</v>
      </c>
      <c r="E33" s="83">
        <v>1.7358078676319688</v>
      </c>
      <c r="F33" s="83">
        <v>2.0360330312235484</v>
      </c>
      <c r="G33" s="83">
        <v>2.3024088571080457</v>
      </c>
      <c r="H33" s="83">
        <v>2.6272162611424377</v>
      </c>
      <c r="I33" s="83">
        <v>2.9380133249369718</v>
      </c>
      <c r="J33" s="83">
        <v>3.2598815198181037</v>
      </c>
      <c r="K33" s="83">
        <v>3.8016887123885126</v>
      </c>
      <c r="L33" s="86" t="str">
        <v>RUS</v>
      </c>
      <c r="M33" s="74" t="str">
        <f t="shared" si="1"/>
        <v>Fehler</v>
      </c>
    </row>
    <row r="34" spans="1:13" x14ac:dyDescent="0.2">
      <c r="A34" s="76" t="str">
        <f t="shared" si="0"/>
        <v>IND</v>
      </c>
      <c r="B34" s="83">
        <v>3.4262024729983923E-2</v>
      </c>
      <c r="C34" s="83">
        <v>3.3693352167365416E-2</v>
      </c>
      <c r="D34" s="83">
        <v>3.4912650032582794E-2</v>
      </c>
      <c r="E34" s="83">
        <v>3.5299052418673656E-2</v>
      </c>
      <c r="F34" s="83">
        <v>3.6041665734831106E-2</v>
      </c>
      <c r="G34" s="83">
        <v>3.6698420296098364E-2</v>
      </c>
      <c r="H34" s="83">
        <v>3.731336062282662E-2</v>
      </c>
      <c r="I34" s="83">
        <v>3.8136644914399033E-2</v>
      </c>
      <c r="J34" s="83">
        <v>3.8892509104168652E-2</v>
      </c>
      <c r="K34" s="83">
        <v>4.1914414205157471E-2</v>
      </c>
      <c r="L34" s="86" t="str">
        <v>SWZ</v>
      </c>
      <c r="M34" s="74" t="str">
        <f t="shared" si="1"/>
        <v>Fehler</v>
      </c>
    </row>
    <row r="35" spans="1:13" x14ac:dyDescent="0.2">
      <c r="A35" s="76" t="str">
        <f t="shared" si="0"/>
        <v>RUS</v>
      </c>
      <c r="B35" s="83">
        <v>2.9133459256740326</v>
      </c>
      <c r="C35" s="83">
        <v>2.9365834331460183</v>
      </c>
      <c r="D35" s="83">
        <v>3.0543526792333493</v>
      </c>
      <c r="E35" s="83">
        <v>3.0662735203449794</v>
      </c>
      <c r="F35" s="83">
        <v>3.2347975956357007</v>
      </c>
      <c r="G35" s="83">
        <v>3.3926302749451418</v>
      </c>
      <c r="H35" s="83">
        <v>3.5497921878204406</v>
      </c>
      <c r="I35" s="83">
        <v>3.7042343161819029</v>
      </c>
      <c r="J35" s="83">
        <v>3.8243915473940469</v>
      </c>
      <c r="K35" s="83">
        <v>4.1135539199583988</v>
      </c>
      <c r="L35" s="86" t="str">
        <v>OEC</v>
      </c>
      <c r="M35" s="74" t="str">
        <f t="shared" si="1"/>
        <v>Fehler</v>
      </c>
    </row>
    <row r="36" spans="1:13" x14ac:dyDescent="0.2">
      <c r="A36" s="76" t="str">
        <f t="shared" si="0"/>
        <v>SWZ</v>
      </c>
      <c r="B36" s="83">
        <v>0.32380339607597497</v>
      </c>
      <c r="C36" s="83">
        <v>0.31187474694885736</v>
      </c>
      <c r="D36" s="83">
        <v>0.31129462987058837</v>
      </c>
      <c r="E36" s="83">
        <v>0.31995050436896577</v>
      </c>
      <c r="F36" s="83">
        <v>0.34367086773072231</v>
      </c>
      <c r="G36" s="83">
        <v>0.36426653311048168</v>
      </c>
      <c r="H36" s="83">
        <v>0.38645893898787426</v>
      </c>
      <c r="I36" s="83">
        <v>0.40831380129760603</v>
      </c>
      <c r="J36" s="83">
        <v>0.42814643825532295</v>
      </c>
      <c r="K36" s="83">
        <v>0.47530193236474683</v>
      </c>
      <c r="L36" s="86" t="str">
        <v>BRZ</v>
      </c>
      <c r="M36" s="74" t="str">
        <f t="shared" si="1"/>
        <v>Fehler</v>
      </c>
    </row>
    <row r="37" spans="1:13" x14ac:dyDescent="0.2">
      <c r="A37" s="76" t="str">
        <f t="shared" si="0"/>
        <v>CHI</v>
      </c>
      <c r="B37" s="83">
        <v>5.2532006919148575</v>
      </c>
      <c r="C37" s="83">
        <v>6.2160929744385065</v>
      </c>
      <c r="D37" s="83">
        <v>6.7870084323981343</v>
      </c>
      <c r="E37" s="83">
        <v>7.0952533163375309</v>
      </c>
      <c r="F37" s="83">
        <v>7.4915620456104612</v>
      </c>
      <c r="G37" s="83">
        <v>7.7897812263408772</v>
      </c>
      <c r="H37" s="83">
        <v>7.9653340428746331</v>
      </c>
      <c r="I37" s="83">
        <v>8.0971841753926714</v>
      </c>
      <c r="J37" s="83">
        <v>8.0995987807786332</v>
      </c>
      <c r="K37" s="83">
        <v>8.1521850764300154</v>
      </c>
      <c r="L37" s="86" t="str">
        <v>CHI</v>
      </c>
      <c r="M37" s="74">
        <f t="shared" si="1"/>
        <v>0</v>
      </c>
    </row>
    <row r="38" spans="1:13" x14ac:dyDescent="0.2">
      <c r="A38" s="76" t="str">
        <f t="shared" si="0"/>
        <v>RSA</v>
      </c>
      <c r="B38" s="83">
        <v>0.33473741629501452</v>
      </c>
      <c r="C38" s="83">
        <v>0.32960304775325744</v>
      </c>
      <c r="D38" s="83">
        <v>0.31725563661402434</v>
      </c>
      <c r="E38" s="83">
        <v>0.31832612327166304</v>
      </c>
      <c r="F38" s="83">
        <v>0.32252732684056795</v>
      </c>
      <c r="G38" s="83">
        <v>0.32728690465555832</v>
      </c>
      <c r="H38" s="83">
        <v>0.33322939175234467</v>
      </c>
      <c r="I38" s="83">
        <v>0.33839706018536181</v>
      </c>
      <c r="J38" s="83">
        <v>0.34279358482059935</v>
      </c>
      <c r="K38" s="83">
        <v>0.35525817527185866</v>
      </c>
      <c r="L38" s="86" t="str">
        <v>RSA</v>
      </c>
      <c r="M38" s="74">
        <f t="shared" si="1"/>
        <v>0</v>
      </c>
    </row>
    <row r="39" spans="1:13" x14ac:dyDescent="0.2">
      <c r="A39" s="76" t="str">
        <f t="shared" si="0"/>
        <v>OPE</v>
      </c>
      <c r="B39" s="83">
        <v>1.4461858874602038</v>
      </c>
      <c r="C39" s="83">
        <v>1.6086348876867718</v>
      </c>
      <c r="D39" s="83">
        <v>1.8091019824579115</v>
      </c>
      <c r="E39" s="83">
        <v>1.9073525014895631</v>
      </c>
      <c r="F39" s="83">
        <v>2.1353283524461046</v>
      </c>
      <c r="G39" s="83">
        <v>2.3886244451187806</v>
      </c>
      <c r="H39" s="83">
        <v>2.6187268907419243</v>
      </c>
      <c r="I39" s="83">
        <v>2.8629440827397485</v>
      </c>
      <c r="J39" s="83">
        <v>3.0368638042679406</v>
      </c>
      <c r="K39" s="83">
        <v>3.3753030639145689</v>
      </c>
      <c r="L39" s="86" t="str">
        <v>ARB</v>
      </c>
      <c r="M39" s="74" t="str">
        <f t="shared" si="1"/>
        <v>Fehler</v>
      </c>
    </row>
    <row r="40" spans="1:13" x14ac:dyDescent="0.2">
      <c r="A40" s="76" t="str">
        <f t="shared" si="0"/>
        <v>ARB</v>
      </c>
      <c r="B40" s="83">
        <v>0.47331133746461213</v>
      </c>
      <c r="C40" s="83">
        <v>0.51134262028294808</v>
      </c>
      <c r="D40" s="83">
        <v>0.57707432343420995</v>
      </c>
      <c r="E40" s="83">
        <v>0.62164065578511118</v>
      </c>
      <c r="F40" s="83">
        <v>0.70738445083734069</v>
      </c>
      <c r="G40" s="83">
        <v>0.78999582920258393</v>
      </c>
      <c r="H40" s="83">
        <v>0.88103617107847465</v>
      </c>
      <c r="I40" s="83">
        <v>0.96572765358461754</v>
      </c>
      <c r="J40" s="83">
        <v>1.0402583757145356</v>
      </c>
      <c r="K40" s="83">
        <v>1.1454325573741673</v>
      </c>
      <c r="L40" s="86" t="str">
        <v>OPE</v>
      </c>
      <c r="M40" s="74" t="str">
        <f t="shared" si="1"/>
        <v>Fehler</v>
      </c>
    </row>
    <row r="41" spans="1:13" x14ac:dyDescent="0.2">
      <c r="A41" s="76" t="str">
        <f t="shared" si="0"/>
        <v>ROW</v>
      </c>
      <c r="B41" s="83">
        <v>2.6325823276053875</v>
      </c>
      <c r="C41" s="83">
        <v>2.6837735780019001</v>
      </c>
      <c r="D41" s="83">
        <v>2.9311436866720246</v>
      </c>
      <c r="E41" s="83">
        <v>3.2078351567982422</v>
      </c>
      <c r="F41" s="83">
        <v>3.5313527542507215</v>
      </c>
      <c r="G41" s="83">
        <v>3.8934748498107519</v>
      </c>
      <c r="H41" s="83">
        <v>4.3000452415981982</v>
      </c>
      <c r="I41" s="83">
        <v>4.7074778766645524</v>
      </c>
      <c r="J41" s="83">
        <v>5.1105325351695088</v>
      </c>
      <c r="K41" s="83">
        <v>5.7355701200155211</v>
      </c>
      <c r="L41" s="86" t="str">
        <v>ROW</v>
      </c>
      <c r="M41" s="74">
        <f t="shared" si="1"/>
        <v>0</v>
      </c>
    </row>
    <row r="43" spans="1:13" ht="15.75" x14ac:dyDescent="0.25">
      <c r="A43" s="79" t="s">
        <v>94</v>
      </c>
      <c r="B43" s="79"/>
      <c r="C43" s="79"/>
      <c r="D43" s="79"/>
      <c r="E43" s="78"/>
      <c r="F43" s="78"/>
    </row>
    <row r="44" spans="1:13" ht="15.75" x14ac:dyDescent="0.25">
      <c r="B44" s="77" t="str">
        <f t="shared" ref="B44:K44" si="2">B23</f>
        <v>2007</v>
      </c>
      <c r="C44" s="77" t="str">
        <f t="shared" si="2"/>
        <v>2010</v>
      </c>
      <c r="D44" s="77" t="str">
        <f t="shared" si="2"/>
        <v>2015</v>
      </c>
      <c r="E44" s="77" t="str">
        <f t="shared" si="2"/>
        <v>2020</v>
      </c>
      <c r="F44" s="77" t="str">
        <f t="shared" si="2"/>
        <v>2025</v>
      </c>
      <c r="G44" s="77" t="str">
        <f t="shared" si="2"/>
        <v>2030</v>
      </c>
      <c r="H44" s="77" t="str">
        <f t="shared" si="2"/>
        <v>2035</v>
      </c>
      <c r="I44" s="77" t="str">
        <f t="shared" si="2"/>
        <v>2040</v>
      </c>
      <c r="J44" s="77" t="str">
        <f t="shared" si="2"/>
        <v>2045</v>
      </c>
      <c r="K44" s="77" t="str">
        <f t="shared" si="2"/>
        <v>2050</v>
      </c>
    </row>
    <row r="45" spans="1:13" x14ac:dyDescent="0.2">
      <c r="A45" s="74" t="str">
        <f t="shared" ref="A45:A62" si="3">A24</f>
        <v>EUE</v>
      </c>
      <c r="B45" s="75">
        <f t="array" ref="B45:K62">(B3:K20)*(B24:K41)</f>
        <v>6.2956271082412668E-2</v>
      </c>
      <c r="C45" s="75">
        <v>5.6968908785350311E-2</v>
      </c>
      <c r="D45" s="75">
        <v>5.6635783992776974E-2</v>
      </c>
      <c r="E45" s="75">
        <v>5.3526786491116078E-2</v>
      </c>
      <c r="F45" s="75">
        <v>4.6008413705695313E-2</v>
      </c>
      <c r="G45" s="75">
        <v>3.81688807378254E-2</v>
      </c>
      <c r="H45" s="75">
        <v>3.0782536661292381E-2</v>
      </c>
      <c r="I45" s="75">
        <v>2.64798458854895E-2</v>
      </c>
      <c r="J45" s="75">
        <v>2.1779443566956738E-2</v>
      </c>
      <c r="K45" s="75">
        <v>1.9040705064681602E-2</v>
      </c>
    </row>
    <row r="46" spans="1:13" x14ac:dyDescent="0.2">
      <c r="A46" s="74" t="str">
        <f t="shared" si="3"/>
        <v>AUT</v>
      </c>
      <c r="B46" s="75">
        <v>8.054005424502253E-2</v>
      </c>
      <c r="C46" s="75">
        <v>7.782968677123521E-2</v>
      </c>
      <c r="D46" s="75">
        <v>8.0592287349726024E-2</v>
      </c>
      <c r="E46" s="75">
        <v>8.5357336071195888E-2</v>
      </c>
      <c r="F46" s="75">
        <v>7.2897055017824994E-2</v>
      </c>
      <c r="G46" s="75">
        <v>5.5255422142908357E-2</v>
      </c>
      <c r="H46" s="75">
        <v>4.3642176556221261E-2</v>
      </c>
      <c r="I46" s="75">
        <v>3.7417287514630103E-2</v>
      </c>
      <c r="J46" s="75">
        <v>3.1047477800688339E-2</v>
      </c>
      <c r="K46" s="75">
        <v>2.5849031455312508E-2</v>
      </c>
    </row>
    <row r="47" spans="1:13" x14ac:dyDescent="0.2">
      <c r="A47" s="74" t="str">
        <f t="shared" si="3"/>
        <v>BAW</v>
      </c>
      <c r="B47" s="75">
        <v>0.67418884999872031</v>
      </c>
      <c r="C47" s="75">
        <v>0.599303732146517</v>
      </c>
      <c r="D47" s="75">
        <v>0.57430390470011661</v>
      </c>
      <c r="E47" s="75">
        <v>0.5519768318862851</v>
      </c>
      <c r="F47" s="75">
        <v>0.45868044036626543</v>
      </c>
      <c r="G47" s="75">
        <v>0.34648638985686597</v>
      </c>
      <c r="H47" s="75">
        <v>0.27138860259258257</v>
      </c>
      <c r="I47" s="75">
        <v>0.22721854077423667</v>
      </c>
      <c r="J47" s="75">
        <v>0.18398701702108905</v>
      </c>
      <c r="K47" s="75">
        <v>0.15392429634630814</v>
      </c>
    </row>
    <row r="48" spans="1:13" x14ac:dyDescent="0.2">
      <c r="A48" s="74" t="str">
        <f t="shared" si="3"/>
        <v>EUN</v>
      </c>
      <c r="B48" s="75">
        <v>0.60806400771633917</v>
      </c>
      <c r="C48" s="75">
        <v>0.58297778324047966</v>
      </c>
      <c r="D48" s="75">
        <v>0.51550621612645731</v>
      </c>
      <c r="E48" s="75">
        <v>0.44685120293201314</v>
      </c>
      <c r="F48" s="75">
        <v>0.36183644540327226</v>
      </c>
      <c r="G48" s="75">
        <v>0.2821672562907287</v>
      </c>
      <c r="H48" s="75">
        <v>0.21368262257962956</v>
      </c>
      <c r="I48" s="75">
        <v>0.17603837606331013</v>
      </c>
      <c r="J48" s="75">
        <v>0.14413095967971296</v>
      </c>
      <c r="K48" s="75">
        <v>0.12367596014617269</v>
      </c>
    </row>
    <row r="49" spans="1:11" x14ac:dyDescent="0.2">
      <c r="A49" s="74" t="str">
        <f t="shared" si="3"/>
        <v>EUS</v>
      </c>
      <c r="B49" s="75">
        <v>1.0878955793859701</v>
      </c>
      <c r="C49" s="75">
        <v>1.0300365284622193</v>
      </c>
      <c r="D49" s="75">
        <v>0.97047495250981941</v>
      </c>
      <c r="E49" s="75">
        <v>0.90608002248708452</v>
      </c>
      <c r="F49" s="75">
        <v>0.74345423330031313</v>
      </c>
      <c r="G49" s="75">
        <v>0.61031748029147714</v>
      </c>
      <c r="H49" s="75">
        <v>0.49048366465054782</v>
      </c>
      <c r="I49" s="75">
        <v>0.42545325798241329</v>
      </c>
      <c r="J49" s="75">
        <v>0.35986127932224493</v>
      </c>
      <c r="K49" s="75">
        <v>0.32505829533126673</v>
      </c>
    </row>
    <row r="50" spans="1:11" x14ac:dyDescent="0.2">
      <c r="A50" s="74" t="str">
        <f t="shared" si="3"/>
        <v>FRA</v>
      </c>
      <c r="B50" s="75">
        <v>1.0016159855708973</v>
      </c>
      <c r="C50" s="75">
        <v>0.88572670575571766</v>
      </c>
      <c r="D50" s="75">
        <v>0.8629616232496542</v>
      </c>
      <c r="E50" s="75">
        <v>0.8292464979250922</v>
      </c>
      <c r="F50" s="75">
        <v>0.70917502880454897</v>
      </c>
      <c r="G50" s="75">
        <v>0.59581218313948436</v>
      </c>
      <c r="H50" s="75">
        <v>0.49251046139154186</v>
      </c>
      <c r="I50" s="75">
        <v>0.43000555218892439</v>
      </c>
      <c r="J50" s="75">
        <v>0.35825230117586654</v>
      </c>
      <c r="K50" s="75">
        <v>0.31649447176559653</v>
      </c>
    </row>
    <row r="51" spans="1:11" x14ac:dyDescent="0.2">
      <c r="A51" s="74" t="str">
        <f t="shared" si="3"/>
        <v>DEU</v>
      </c>
      <c r="B51" s="75">
        <v>0.37734257197283511</v>
      </c>
      <c r="C51" s="75">
        <v>0.33672502571094337</v>
      </c>
      <c r="D51" s="75">
        <v>0.33228713922172465</v>
      </c>
      <c r="E51" s="75">
        <v>0.31954270501834131</v>
      </c>
      <c r="F51" s="75">
        <v>0.28295732091503278</v>
      </c>
      <c r="G51" s="75">
        <v>0.23860052571788465</v>
      </c>
      <c r="H51" s="75">
        <v>0.19634100681754771</v>
      </c>
      <c r="I51" s="75">
        <v>0.17024187517761299</v>
      </c>
      <c r="J51" s="75">
        <v>0.14358228971198211</v>
      </c>
      <c r="K51" s="75">
        <v>0.13013347950817272</v>
      </c>
    </row>
    <row r="52" spans="1:11" x14ac:dyDescent="0.2">
      <c r="A52" s="74" t="str">
        <f t="shared" si="3"/>
        <v>BRZ</v>
      </c>
      <c r="B52" s="75">
        <v>1.0963173064942606</v>
      </c>
      <c r="C52" s="75">
        <v>1.2447763360089736</v>
      </c>
      <c r="D52" s="75">
        <v>1.3443461585575114</v>
      </c>
      <c r="E52" s="75">
        <v>1.3517173808113505</v>
      </c>
      <c r="F52" s="75">
        <v>1.4068665754598768</v>
      </c>
      <c r="G52" s="75">
        <v>1.4194994806071461</v>
      </c>
      <c r="H52" s="75">
        <v>1.3750301788055936</v>
      </c>
      <c r="I52" s="75">
        <v>1.380729366697715</v>
      </c>
      <c r="J52" s="75">
        <v>1.3777687442882405</v>
      </c>
      <c r="K52" s="75">
        <v>1.3965339333356908</v>
      </c>
    </row>
    <row r="53" spans="1:11" x14ac:dyDescent="0.2">
      <c r="A53" s="74" t="str">
        <f t="shared" si="3"/>
        <v>USA</v>
      </c>
      <c r="B53" s="75">
        <v>4.7940856832191017</v>
      </c>
      <c r="C53" s="75">
        <v>4.7166156606943463</v>
      </c>
      <c r="D53" s="75">
        <v>4.7144902914421642</v>
      </c>
      <c r="E53" s="75">
        <v>4.4277085647130505</v>
      </c>
      <c r="F53" s="75">
        <v>3.9403644827003621</v>
      </c>
      <c r="G53" s="75">
        <v>3.2730348963890266</v>
      </c>
      <c r="H53" s="75">
        <v>2.7215804732541038</v>
      </c>
      <c r="I53" s="75">
        <v>2.2100350748092414</v>
      </c>
      <c r="J53" s="75">
        <v>1.5715819659555046</v>
      </c>
      <c r="K53" s="75">
        <v>1.364071715223921</v>
      </c>
    </row>
    <row r="54" spans="1:11" x14ac:dyDescent="0.2">
      <c r="A54" s="74" t="str">
        <f t="shared" si="3"/>
        <v>OEC</v>
      </c>
      <c r="B54" s="75">
        <v>1.3266039660288789</v>
      </c>
      <c r="C54" s="75">
        <v>1.4065568092897718</v>
      </c>
      <c r="D54" s="75">
        <v>1.5909437027459479</v>
      </c>
      <c r="E54" s="75">
        <v>1.6032552668309823</v>
      </c>
      <c r="F54" s="75">
        <v>1.6349962220431524</v>
      </c>
      <c r="G54" s="75">
        <v>1.5174967467303027</v>
      </c>
      <c r="H54" s="75">
        <v>1.4262031131916093</v>
      </c>
      <c r="I54" s="75">
        <v>1.2820421781543148</v>
      </c>
      <c r="J54" s="75">
        <v>1.0093669843473485</v>
      </c>
      <c r="K54" s="75">
        <v>0.98790982781325631</v>
      </c>
    </row>
    <row r="55" spans="1:11" x14ac:dyDescent="0.2">
      <c r="A55" s="74" t="str">
        <f t="shared" si="3"/>
        <v>IND</v>
      </c>
      <c r="B55" s="75">
        <v>3.4262024729983923E-2</v>
      </c>
      <c r="C55" s="75">
        <v>3.3693352167365416E-2</v>
      </c>
      <c r="D55" s="75">
        <v>3.4315852596128384E-2</v>
      </c>
      <c r="E55" s="75">
        <v>3.1993897697824063E-2</v>
      </c>
      <c r="F55" s="75">
        <v>2.7427934301349457E-2</v>
      </c>
      <c r="G55" s="75">
        <v>2.3698979864237909E-2</v>
      </c>
      <c r="H55" s="75">
        <v>1.947575408118268E-2</v>
      </c>
      <c r="I55" s="75">
        <v>1.6610627562716022E-2</v>
      </c>
      <c r="J55" s="75">
        <v>1.4891632813816101E-2</v>
      </c>
      <c r="K55" s="75">
        <v>1.4505753290886237E-2</v>
      </c>
    </row>
    <row r="56" spans="1:11" x14ac:dyDescent="0.2">
      <c r="A56" s="74" t="str">
        <f t="shared" si="3"/>
        <v>RUS</v>
      </c>
      <c r="B56" s="75">
        <v>2.9133459256740326</v>
      </c>
      <c r="C56" s="75">
        <v>2.9365834331460183</v>
      </c>
      <c r="D56" s="75">
        <v>3.0034468012461266</v>
      </c>
      <c r="E56" s="75">
        <v>2.8223653994084472</v>
      </c>
      <c r="F56" s="75">
        <v>2.533924783247965</v>
      </c>
      <c r="G56" s="75">
        <v>2.1518969172509186</v>
      </c>
      <c r="H56" s="75">
        <v>1.6024776162160848</v>
      </c>
      <c r="I56" s="75">
        <v>1.3509560447251645</v>
      </c>
      <c r="J56" s="75">
        <v>1.1382117700577521</v>
      </c>
      <c r="K56" s="75">
        <v>1.0798079039890796</v>
      </c>
    </row>
    <row r="57" spans="1:11" x14ac:dyDescent="0.2">
      <c r="A57" s="74" t="str">
        <f t="shared" si="3"/>
        <v>SWZ</v>
      </c>
      <c r="B57" s="75">
        <v>0.32380339607597497</v>
      </c>
      <c r="C57" s="75">
        <v>0.31187474694885736</v>
      </c>
      <c r="D57" s="75">
        <v>0.30650548171873315</v>
      </c>
      <c r="E57" s="75">
        <v>0.30227368092316653</v>
      </c>
      <c r="F57" s="75">
        <v>0.28521658524279886</v>
      </c>
      <c r="G57" s="75">
        <v>0.2589094435339116</v>
      </c>
      <c r="H57" s="75">
        <v>0.23262576909949714</v>
      </c>
      <c r="I57" s="75">
        <v>0.22498923744970131</v>
      </c>
      <c r="J57" s="75">
        <v>0.21256566124648077</v>
      </c>
      <c r="K57" s="75">
        <v>0.21923520865532603</v>
      </c>
    </row>
    <row r="58" spans="1:11" x14ac:dyDescent="0.2">
      <c r="A58" s="74" t="str">
        <f t="shared" si="3"/>
        <v>CHI</v>
      </c>
      <c r="B58" s="75">
        <v>5.2532006919148575</v>
      </c>
      <c r="C58" s="75">
        <v>6.2160929744385065</v>
      </c>
      <c r="D58" s="75">
        <v>6.7870084323981343</v>
      </c>
      <c r="E58" s="75">
        <v>7.0952533163375309</v>
      </c>
      <c r="F58" s="75">
        <v>6.2429683713420516</v>
      </c>
      <c r="G58" s="75">
        <v>5.8683018571767942</v>
      </c>
      <c r="H58" s="75">
        <v>4.9318693282132102</v>
      </c>
      <c r="I58" s="75">
        <v>3.9676202459424088</v>
      </c>
      <c r="J58" s="75">
        <v>3.6669092662070542</v>
      </c>
      <c r="K58" s="75">
        <v>3.5543526933234872</v>
      </c>
    </row>
    <row r="59" spans="1:11" x14ac:dyDescent="0.2">
      <c r="A59" s="74" t="str">
        <f t="shared" si="3"/>
        <v>RSA</v>
      </c>
      <c r="B59" s="75">
        <v>0.33473741629501452</v>
      </c>
      <c r="C59" s="75">
        <v>0.32960304775325744</v>
      </c>
      <c r="D59" s="75">
        <v>0.31064614418456549</v>
      </c>
      <c r="E59" s="75">
        <v>0.29922655587536323</v>
      </c>
      <c r="F59" s="75">
        <v>0.27092295454607707</v>
      </c>
      <c r="G59" s="75">
        <v>0.20946361897955734</v>
      </c>
      <c r="H59" s="75">
        <v>0.13995634453598477</v>
      </c>
      <c r="I59" s="75">
        <v>9.475117685190132E-2</v>
      </c>
      <c r="J59" s="75">
        <v>8.0657314075435138E-2</v>
      </c>
      <c r="K59" s="75">
        <v>6.8318879859972828E-2</v>
      </c>
    </row>
    <row r="60" spans="1:11" x14ac:dyDescent="0.2">
      <c r="A60" s="74" t="str">
        <f t="shared" si="3"/>
        <v>OPE</v>
      </c>
      <c r="B60" s="75">
        <v>1.4461858874602038</v>
      </c>
      <c r="C60" s="75">
        <v>1.6086348876867718</v>
      </c>
      <c r="D60" s="75">
        <v>1.7588491496118583</v>
      </c>
      <c r="E60" s="75">
        <v>1.7567720408456502</v>
      </c>
      <c r="F60" s="75">
        <v>1.7520642891865474</v>
      </c>
      <c r="G60" s="75">
        <v>1.7149098580339963</v>
      </c>
      <c r="H60" s="75">
        <v>1.5057679621766065</v>
      </c>
      <c r="I60" s="75">
        <v>1.3965580891413407</v>
      </c>
      <c r="J60" s="75">
        <v>1.2591874310379265</v>
      </c>
      <c r="K60" s="75">
        <v>1.2348669746028911</v>
      </c>
    </row>
    <row r="61" spans="1:11" x14ac:dyDescent="0.2">
      <c r="A61" s="74" t="str">
        <f t="shared" si="3"/>
        <v>ARB</v>
      </c>
      <c r="B61" s="75">
        <v>0.47331133746461213</v>
      </c>
      <c r="C61" s="75">
        <v>0.51134262028294808</v>
      </c>
      <c r="D61" s="75">
        <v>0.561044481116593</v>
      </c>
      <c r="E61" s="75">
        <v>0.57256376190733926</v>
      </c>
      <c r="F61" s="75">
        <v>0.58041801094345902</v>
      </c>
      <c r="G61" s="75">
        <v>0.56717649276082949</v>
      </c>
      <c r="H61" s="75">
        <v>0.50659579837012292</v>
      </c>
      <c r="I61" s="75">
        <v>0.47108666028517926</v>
      </c>
      <c r="J61" s="75">
        <v>0.43132664358895378</v>
      </c>
      <c r="K61" s="75">
        <v>0.4190606917222563</v>
      </c>
    </row>
    <row r="62" spans="1:11" x14ac:dyDescent="0.2">
      <c r="A62" s="74" t="str">
        <f t="shared" si="3"/>
        <v>ROW</v>
      </c>
      <c r="B62" s="75">
        <v>2.6325823276053875</v>
      </c>
      <c r="C62" s="75">
        <v>2.6837735780019001</v>
      </c>
      <c r="D62" s="75">
        <v>2.8958287024952529</v>
      </c>
      <c r="E62" s="75">
        <v>2.8719361874999971</v>
      </c>
      <c r="F62" s="75">
        <v>2.8217818737237073</v>
      </c>
      <c r="G62" s="75">
        <v>2.6879638084467534</v>
      </c>
      <c r="H62" s="75">
        <v>2.5733861484467981</v>
      </c>
      <c r="I62" s="75">
        <v>2.3196267798057217</v>
      </c>
      <c r="J62" s="75">
        <v>2.16547988778369</v>
      </c>
      <c r="K62" s="75">
        <v>2.0275423035723659</v>
      </c>
    </row>
    <row r="65" spans="1:11" ht="15.75" x14ac:dyDescent="0.25">
      <c r="A65" s="79" t="s">
        <v>86</v>
      </c>
      <c r="B65" s="79"/>
      <c r="C65" s="79"/>
      <c r="D65" s="79"/>
      <c r="E65" s="78"/>
      <c r="F65" s="78"/>
      <c r="G65" s="78"/>
      <c r="H65" s="74" t="s">
        <v>85</v>
      </c>
    </row>
    <row r="66" spans="1:11" ht="15.75" x14ac:dyDescent="0.25">
      <c r="B66" s="77" t="str">
        <f t="shared" ref="B66:K66" si="4">B44</f>
        <v>2007</v>
      </c>
      <c r="C66" s="77" t="str">
        <f t="shared" si="4"/>
        <v>2010</v>
      </c>
      <c r="D66" s="77" t="str">
        <f t="shared" si="4"/>
        <v>2015</v>
      </c>
      <c r="E66" s="77" t="str">
        <f t="shared" si="4"/>
        <v>2020</v>
      </c>
      <c r="F66" s="77" t="str">
        <f t="shared" si="4"/>
        <v>2025</v>
      </c>
      <c r="G66" s="77" t="str">
        <f t="shared" si="4"/>
        <v>2030</v>
      </c>
      <c r="H66" s="77" t="str">
        <f t="shared" si="4"/>
        <v>2035</v>
      </c>
      <c r="I66" s="77" t="str">
        <f t="shared" si="4"/>
        <v>2040</v>
      </c>
      <c r="J66" s="77" t="str">
        <f t="shared" si="4"/>
        <v>2045</v>
      </c>
      <c r="K66" s="77" t="str">
        <f t="shared" si="4"/>
        <v>2050</v>
      </c>
    </row>
    <row r="67" spans="1:11" x14ac:dyDescent="0.2">
      <c r="A67" s="74" t="str">
        <f t="shared" ref="A67:A84" si="5">A45</f>
        <v>EUE</v>
      </c>
      <c r="B67" s="74">
        <f t="shared" ref="B67:K67" si="6">B45/$B45</f>
        <v>1</v>
      </c>
      <c r="C67" s="75">
        <f t="shared" si="6"/>
        <v>0.90489649094329905</v>
      </c>
      <c r="D67" s="75">
        <f t="shared" si="6"/>
        <v>0.89960512303274942</v>
      </c>
      <c r="E67" s="75">
        <f t="shared" si="6"/>
        <v>0.85022167880697763</v>
      </c>
      <c r="F67" s="75">
        <f t="shared" si="6"/>
        <v>0.73079953616484328</v>
      </c>
      <c r="G67" s="75">
        <f t="shared" si="6"/>
        <v>0.60627607197161615</v>
      </c>
      <c r="H67" s="75">
        <f t="shared" si="6"/>
        <v>0.48895107877333804</v>
      </c>
      <c r="I67" s="75">
        <f t="shared" si="6"/>
        <v>0.42060696147054449</v>
      </c>
      <c r="J67" s="75">
        <f t="shared" si="6"/>
        <v>0.34594557766050721</v>
      </c>
      <c r="K67" s="75">
        <f t="shared" si="6"/>
        <v>0.30244334261405731</v>
      </c>
    </row>
    <row r="68" spans="1:11" x14ac:dyDescent="0.2">
      <c r="A68" s="74" t="str">
        <f t="shared" si="5"/>
        <v>AUT</v>
      </c>
      <c r="B68" s="74">
        <f t="shared" ref="B68:K68" si="7">B46/$B46</f>
        <v>1</v>
      </c>
      <c r="C68" s="75">
        <f t="shared" si="7"/>
        <v>0.96634758320944603</v>
      </c>
      <c r="D68" s="75">
        <f t="shared" si="7"/>
        <v>1.0006485357527148</v>
      </c>
      <c r="E68" s="75">
        <f t="shared" si="7"/>
        <v>1.0598122495860012</v>
      </c>
      <c r="F68" s="75">
        <f t="shared" si="7"/>
        <v>0.90510312789279157</v>
      </c>
      <c r="G68" s="75">
        <f t="shared" si="7"/>
        <v>0.68606139716280623</v>
      </c>
      <c r="H68" s="75">
        <f t="shared" si="7"/>
        <v>0.54186922228101675</v>
      </c>
      <c r="I68" s="75">
        <f t="shared" si="7"/>
        <v>0.46457986483095193</v>
      </c>
      <c r="J68" s="75">
        <f t="shared" si="7"/>
        <v>0.38549114588667055</v>
      </c>
      <c r="K68" s="75">
        <f t="shared" si="7"/>
        <v>0.32094628812483084</v>
      </c>
    </row>
    <row r="69" spans="1:11" x14ac:dyDescent="0.2">
      <c r="A69" s="74" t="str">
        <f t="shared" si="5"/>
        <v>BAW</v>
      </c>
      <c r="B69" s="74">
        <f t="shared" ref="B69:K69" si="8">B47/$B47</f>
        <v>1</v>
      </c>
      <c r="C69" s="75">
        <f t="shared" si="8"/>
        <v>0.88892560615271898</v>
      </c>
      <c r="D69" s="75">
        <f t="shared" si="8"/>
        <v>0.851844263964328</v>
      </c>
      <c r="E69" s="75">
        <f t="shared" si="8"/>
        <v>0.81872732230343592</v>
      </c>
      <c r="F69" s="75">
        <f t="shared" si="8"/>
        <v>0.68034415040702034</v>
      </c>
      <c r="G69" s="75">
        <f t="shared" si="8"/>
        <v>0.51393076266023041</v>
      </c>
      <c r="H69" s="75">
        <f t="shared" si="8"/>
        <v>0.40254092394600965</v>
      </c>
      <c r="I69" s="75">
        <f t="shared" si="8"/>
        <v>0.33702506467537685</v>
      </c>
      <c r="J69" s="75">
        <f t="shared" si="8"/>
        <v>0.27290130505931426</v>
      </c>
      <c r="K69" s="75">
        <f t="shared" si="8"/>
        <v>0.22831035598794064</v>
      </c>
    </row>
    <row r="70" spans="1:11" x14ac:dyDescent="0.2">
      <c r="A70" s="74" t="str">
        <f t="shared" si="5"/>
        <v>EUN</v>
      </c>
      <c r="B70" s="74">
        <f t="shared" ref="B70:K70" si="9">B48/$B48</f>
        <v>1</v>
      </c>
      <c r="C70" s="75">
        <f t="shared" si="9"/>
        <v>0.9587441056245477</v>
      </c>
      <c r="D70" s="75">
        <f t="shared" si="9"/>
        <v>0.84778281494164687</v>
      </c>
      <c r="E70" s="75">
        <f t="shared" si="9"/>
        <v>0.73487527178301348</v>
      </c>
      <c r="F70" s="75">
        <f t="shared" si="9"/>
        <v>0.59506308679935604</v>
      </c>
      <c r="G70" s="75">
        <f t="shared" si="9"/>
        <v>0.46404202963836538</v>
      </c>
      <c r="H70" s="75">
        <f t="shared" si="9"/>
        <v>0.35141468639484436</v>
      </c>
      <c r="I70" s="75">
        <f t="shared" si="9"/>
        <v>0.2895063247115125</v>
      </c>
      <c r="J70" s="75">
        <f t="shared" si="9"/>
        <v>0.23703254567066862</v>
      </c>
      <c r="K70" s="75">
        <f t="shared" si="9"/>
        <v>0.20339299576479342</v>
      </c>
    </row>
    <row r="71" spans="1:11" x14ac:dyDescent="0.2">
      <c r="A71" s="74" t="str">
        <f t="shared" si="5"/>
        <v>EUS</v>
      </c>
      <c r="B71" s="74">
        <f t="shared" ref="B71:K71" si="10">B49/$B49</f>
        <v>1</v>
      </c>
      <c r="C71" s="75">
        <f t="shared" si="10"/>
        <v>0.94681562089221127</v>
      </c>
      <c r="D71" s="75">
        <f t="shared" si="10"/>
        <v>0.8920662707882081</v>
      </c>
      <c r="E71" s="75">
        <f t="shared" si="10"/>
        <v>0.83287407326215446</v>
      </c>
      <c r="F71" s="75">
        <f t="shared" si="10"/>
        <v>0.68338749360479378</v>
      </c>
      <c r="G71" s="75">
        <f t="shared" si="10"/>
        <v>0.56100740903456237</v>
      </c>
      <c r="H71" s="75">
        <f t="shared" si="10"/>
        <v>0.4508554625503548</v>
      </c>
      <c r="I71" s="75">
        <f t="shared" si="10"/>
        <v>0.39107913116307313</v>
      </c>
      <c r="J71" s="75">
        <f t="shared" si="10"/>
        <v>0.33078659950558653</v>
      </c>
      <c r="K71" s="75">
        <f t="shared" si="10"/>
        <v>0.29879549240813724</v>
      </c>
    </row>
    <row r="72" spans="1:11" x14ac:dyDescent="0.2">
      <c r="A72" s="74" t="str">
        <f t="shared" si="5"/>
        <v>FRA</v>
      </c>
      <c r="B72" s="74">
        <f t="shared" ref="B72:K72" si="11">B50/$B50</f>
        <v>1</v>
      </c>
      <c r="C72" s="75">
        <f t="shared" si="11"/>
        <v>0.88429769344273645</v>
      </c>
      <c r="D72" s="75">
        <f t="shared" si="11"/>
        <v>0.86156933962848703</v>
      </c>
      <c r="E72" s="75">
        <f t="shared" si="11"/>
        <v>0.82790860955802481</v>
      </c>
      <c r="F72" s="75">
        <f t="shared" si="11"/>
        <v>0.7080308611491819</v>
      </c>
      <c r="G72" s="75">
        <f t="shared" si="11"/>
        <v>0.59485091264781043</v>
      </c>
      <c r="H72" s="75">
        <f t="shared" si="11"/>
        <v>0.49171585566380777</v>
      </c>
      <c r="I72" s="75">
        <f t="shared" si="11"/>
        <v>0.42931179053001184</v>
      </c>
      <c r="J72" s="75">
        <f t="shared" si="11"/>
        <v>0.35767430466045452</v>
      </c>
      <c r="K72" s="75">
        <f t="shared" si="11"/>
        <v>0.31598384642913047</v>
      </c>
    </row>
    <row r="73" spans="1:11" x14ac:dyDescent="0.2">
      <c r="A73" s="74" t="str">
        <f t="shared" si="5"/>
        <v>DEU</v>
      </c>
      <c r="B73" s="74">
        <f t="shared" ref="B73:K73" si="12">B51/$B51</f>
        <v>1</v>
      </c>
      <c r="C73" s="75">
        <f t="shared" si="12"/>
        <v>0.89235896164714812</v>
      </c>
      <c r="D73" s="75">
        <f t="shared" si="12"/>
        <v>0.88059806632591142</v>
      </c>
      <c r="E73" s="75">
        <f t="shared" si="12"/>
        <v>0.8468238909479453</v>
      </c>
      <c r="F73" s="75">
        <f t="shared" si="12"/>
        <v>0.74986853308299095</v>
      </c>
      <c r="G73" s="75">
        <f t="shared" si="12"/>
        <v>0.63231806702971616</v>
      </c>
      <c r="H73" s="75">
        <f t="shared" si="12"/>
        <v>0.52032561762387708</v>
      </c>
      <c r="I73" s="75">
        <f t="shared" si="12"/>
        <v>0.45116000107686949</v>
      </c>
      <c r="J73" s="75">
        <f t="shared" si="12"/>
        <v>0.38050911923693204</v>
      </c>
      <c r="K73" s="75">
        <f t="shared" si="12"/>
        <v>0.34486826871350479</v>
      </c>
    </row>
    <row r="74" spans="1:11" x14ac:dyDescent="0.2">
      <c r="A74" s="74" t="str">
        <f t="shared" si="5"/>
        <v>BRZ</v>
      </c>
      <c r="B74" s="74">
        <f t="shared" ref="B74:K74" si="13">B52/$B52</f>
        <v>1</v>
      </c>
      <c r="C74" s="75">
        <f t="shared" si="13"/>
        <v>1.1354161141444046</v>
      </c>
      <c r="D74" s="75">
        <f t="shared" si="13"/>
        <v>1.2262381981876971</v>
      </c>
      <c r="E74" s="75">
        <f t="shared" si="13"/>
        <v>1.2329618193603029</v>
      </c>
      <c r="F74" s="75">
        <f t="shared" si="13"/>
        <v>1.2832658639300993</v>
      </c>
      <c r="G74" s="75">
        <f t="shared" si="13"/>
        <v>1.2947889011679827</v>
      </c>
      <c r="H74" s="75">
        <f t="shared" si="13"/>
        <v>1.2542264640540837</v>
      </c>
      <c r="I74" s="75">
        <f t="shared" si="13"/>
        <v>1.2594249479769051</v>
      </c>
      <c r="J74" s="75">
        <f t="shared" si="13"/>
        <v>1.2567244319931323</v>
      </c>
      <c r="K74" s="75">
        <f t="shared" si="13"/>
        <v>1.2738409993740274</v>
      </c>
    </row>
    <row r="75" spans="1:11" x14ac:dyDescent="0.2">
      <c r="A75" s="74" t="str">
        <f t="shared" si="5"/>
        <v>USA</v>
      </c>
      <c r="B75" s="74">
        <f t="shared" ref="B75:K75" si="14">B53/$B53</f>
        <v>1</v>
      </c>
      <c r="C75" s="75">
        <f t="shared" si="14"/>
        <v>0.98384050105822551</v>
      </c>
      <c r="D75" s="75">
        <f t="shared" si="14"/>
        <v>0.98339716954672962</v>
      </c>
      <c r="E75" s="75">
        <f t="shared" si="14"/>
        <v>0.92357726942835139</v>
      </c>
      <c r="F75" s="75">
        <f t="shared" si="14"/>
        <v>0.82192199786769593</v>
      </c>
      <c r="G75" s="75">
        <f t="shared" si="14"/>
        <v>0.68272348736814192</v>
      </c>
      <c r="H75" s="75">
        <f t="shared" si="14"/>
        <v>0.56769541745583374</v>
      </c>
      <c r="I75" s="75">
        <f t="shared" si="14"/>
        <v>0.46099198488360377</v>
      </c>
      <c r="J75" s="75">
        <f t="shared" si="14"/>
        <v>0.32781682885989405</v>
      </c>
      <c r="K75" s="75">
        <f t="shared" si="14"/>
        <v>0.28453219348970477</v>
      </c>
    </row>
    <row r="76" spans="1:11" x14ac:dyDescent="0.2">
      <c r="A76" s="74" t="str">
        <f t="shared" si="5"/>
        <v>OEC</v>
      </c>
      <c r="B76" s="74">
        <f t="shared" ref="B76:K76" si="15">B54/$B54</f>
        <v>1</v>
      </c>
      <c r="C76" s="75">
        <f t="shared" si="15"/>
        <v>1.0602688106686637</v>
      </c>
      <c r="D76" s="75">
        <f t="shared" si="15"/>
        <v>1.1992604752331297</v>
      </c>
      <c r="E76" s="75">
        <f t="shared" si="15"/>
        <v>1.2085409872776463</v>
      </c>
      <c r="F76" s="75">
        <f t="shared" si="15"/>
        <v>1.2324674612103188</v>
      </c>
      <c r="G76" s="75">
        <f t="shared" si="15"/>
        <v>1.1438958314536414</v>
      </c>
      <c r="H76" s="75">
        <f t="shared" si="15"/>
        <v>1.0750782823760698</v>
      </c>
      <c r="I76" s="75">
        <f t="shared" si="15"/>
        <v>0.96640912509257937</v>
      </c>
      <c r="J76" s="75">
        <f t="shared" si="15"/>
        <v>0.76086534504252756</v>
      </c>
      <c r="K76" s="75">
        <f t="shared" si="15"/>
        <v>0.74469084452575085</v>
      </c>
    </row>
    <row r="77" spans="1:11" x14ac:dyDescent="0.2">
      <c r="A77" s="74" t="str">
        <f t="shared" si="5"/>
        <v>IND</v>
      </c>
      <c r="B77" s="74">
        <f t="shared" ref="B77:K77" si="16">B55/$B55</f>
        <v>1</v>
      </c>
      <c r="C77" s="75">
        <f t="shared" si="16"/>
        <v>0.98340224878418114</v>
      </c>
      <c r="D77" s="75">
        <f t="shared" si="16"/>
        <v>1.0015710649492746</v>
      </c>
      <c r="E77" s="75">
        <f t="shared" si="16"/>
        <v>0.9338005546947451</v>
      </c>
      <c r="F77" s="75">
        <f t="shared" si="16"/>
        <v>0.80053454276291769</v>
      </c>
      <c r="G77" s="75">
        <f t="shared" si="16"/>
        <v>0.69169817169322412</v>
      </c>
      <c r="H77" s="75">
        <f t="shared" si="16"/>
        <v>0.56843558530674787</v>
      </c>
      <c r="I77" s="75">
        <f t="shared" si="16"/>
        <v>0.48481161558964925</v>
      </c>
      <c r="J77" s="75">
        <f t="shared" si="16"/>
        <v>0.4346396026264</v>
      </c>
      <c r="K77" s="75">
        <f t="shared" si="16"/>
        <v>0.42337700136535522</v>
      </c>
    </row>
    <row r="78" spans="1:11" x14ac:dyDescent="0.2">
      <c r="A78" s="74" t="str">
        <f t="shared" si="5"/>
        <v>RUS</v>
      </c>
      <c r="B78" s="74">
        <f t="shared" ref="B78:K78" si="17">B56/$B56</f>
        <v>1</v>
      </c>
      <c r="C78" s="75">
        <f t="shared" si="17"/>
        <v>1.0079762266702363</v>
      </c>
      <c r="D78" s="75">
        <f t="shared" si="17"/>
        <v>1.0309269403190588</v>
      </c>
      <c r="E78" s="75">
        <f t="shared" si="17"/>
        <v>0.96877112138870491</v>
      </c>
      <c r="F78" s="75">
        <f t="shared" si="17"/>
        <v>0.86976447284121106</v>
      </c>
      <c r="G78" s="75">
        <f t="shared" si="17"/>
        <v>0.73863419317534529</v>
      </c>
      <c r="H78" s="75">
        <f t="shared" si="17"/>
        <v>0.55004714754061867</v>
      </c>
      <c r="I78" s="75">
        <f t="shared" si="17"/>
        <v>0.46371288518118797</v>
      </c>
      <c r="J78" s="75">
        <f t="shared" si="17"/>
        <v>0.3906888502416393</v>
      </c>
      <c r="K78" s="75">
        <f t="shared" si="17"/>
        <v>0.37064184327484379</v>
      </c>
    </row>
    <row r="79" spans="1:11" x14ac:dyDescent="0.2">
      <c r="A79" s="74" t="str">
        <f t="shared" si="5"/>
        <v>SWZ</v>
      </c>
      <c r="B79" s="74">
        <f t="shared" ref="B79:K79" si="18">B57/$B57</f>
        <v>1</v>
      </c>
      <c r="C79" s="75">
        <f t="shared" si="18"/>
        <v>0.963160827614301</v>
      </c>
      <c r="D79" s="75">
        <f t="shared" si="18"/>
        <v>0.94657895943381909</v>
      </c>
      <c r="E79" s="75">
        <f t="shared" si="18"/>
        <v>0.93350991554221729</v>
      </c>
      <c r="F79" s="75">
        <f t="shared" si="18"/>
        <v>0.88083259378748957</v>
      </c>
      <c r="G79" s="75">
        <f t="shared" si="18"/>
        <v>0.79958841281937298</v>
      </c>
      <c r="H79" s="75">
        <f t="shared" si="18"/>
        <v>0.7184167056880264</v>
      </c>
      <c r="I79" s="75">
        <f t="shared" si="18"/>
        <v>0.69483285282440765</v>
      </c>
      <c r="J79" s="75">
        <f t="shared" si="18"/>
        <v>0.65646520024949284</v>
      </c>
      <c r="K79" s="75">
        <f t="shared" si="18"/>
        <v>0.6770627217383669</v>
      </c>
    </row>
    <row r="80" spans="1:11" x14ac:dyDescent="0.2">
      <c r="A80" s="74" t="str">
        <f t="shared" si="5"/>
        <v>CHI</v>
      </c>
      <c r="B80" s="74">
        <f t="shared" ref="B80:K80" si="19">B58/$B58</f>
        <v>1</v>
      </c>
      <c r="C80" s="75">
        <f t="shared" si="19"/>
        <v>1.1832963061939792</v>
      </c>
      <c r="D80" s="75">
        <f t="shared" si="19"/>
        <v>1.2919758506169283</v>
      </c>
      <c r="E80" s="75">
        <f t="shared" si="19"/>
        <v>1.3506533887535948</v>
      </c>
      <c r="F80" s="75">
        <f t="shared" si="19"/>
        <v>1.1884123104130657</v>
      </c>
      <c r="G80" s="75">
        <f t="shared" si="19"/>
        <v>1.1170907416898486</v>
      </c>
      <c r="H80" s="75">
        <f t="shared" si="19"/>
        <v>0.93883131779141715</v>
      </c>
      <c r="I80" s="75">
        <f t="shared" si="19"/>
        <v>0.75527673101256698</v>
      </c>
      <c r="J80" s="75">
        <f t="shared" si="19"/>
        <v>0.69803334790744875</v>
      </c>
      <c r="K80" s="75">
        <f t="shared" si="19"/>
        <v>0.67660706334596199</v>
      </c>
    </row>
    <row r="81" spans="1:11" x14ac:dyDescent="0.2">
      <c r="A81" s="74" t="str">
        <f t="shared" si="5"/>
        <v>RSA</v>
      </c>
      <c r="B81" s="74">
        <f t="shared" ref="B81:K81" si="20">B59/$B59</f>
        <v>1</v>
      </c>
      <c r="C81" s="75">
        <f t="shared" si="20"/>
        <v>0.98466150393766561</v>
      </c>
      <c r="D81" s="75">
        <f t="shared" si="20"/>
        <v>0.92802934199260045</v>
      </c>
      <c r="E81" s="75">
        <f t="shared" si="20"/>
        <v>0.89391427820439873</v>
      </c>
      <c r="F81" s="75">
        <f t="shared" si="20"/>
        <v>0.80935963939957112</v>
      </c>
      <c r="G81" s="75">
        <f t="shared" si="20"/>
        <v>0.6257550210489482</v>
      </c>
      <c r="H81" s="75">
        <f t="shared" si="20"/>
        <v>0.41810785924402571</v>
      </c>
      <c r="I81" s="75">
        <f t="shared" si="20"/>
        <v>0.28306120630504644</v>
      </c>
      <c r="J81" s="75">
        <f t="shared" si="20"/>
        <v>0.24095697149179562</v>
      </c>
      <c r="K81" s="75">
        <f t="shared" si="20"/>
        <v>0.20409693250353964</v>
      </c>
    </row>
    <row r="82" spans="1:11" x14ac:dyDescent="0.2">
      <c r="A82" s="74" t="str">
        <f t="shared" si="5"/>
        <v>OPE</v>
      </c>
      <c r="B82" s="74">
        <f t="shared" ref="B82:K82" si="21">B60/$B60</f>
        <v>1</v>
      </c>
      <c r="C82" s="75">
        <f t="shared" si="21"/>
        <v>1.1123292666835944</v>
      </c>
      <c r="D82" s="75">
        <f t="shared" si="21"/>
        <v>1.2161985294302344</v>
      </c>
      <c r="E82" s="75">
        <f t="shared" si="21"/>
        <v>1.2147622626375498</v>
      </c>
      <c r="F82" s="75">
        <f t="shared" si="21"/>
        <v>1.2115069745726312</v>
      </c>
      <c r="G82" s="75">
        <f t="shared" si="21"/>
        <v>1.1858156499132531</v>
      </c>
      <c r="H82" s="75">
        <f t="shared" si="21"/>
        <v>1.0411994579901764</v>
      </c>
      <c r="I82" s="75">
        <f t="shared" si="21"/>
        <v>0.96568366573814413</v>
      </c>
      <c r="J82" s="75">
        <f t="shared" si="21"/>
        <v>0.87069542163028257</v>
      </c>
      <c r="K82" s="75">
        <f t="shared" si="21"/>
        <v>0.85387845733411794</v>
      </c>
    </row>
    <row r="83" spans="1:11" x14ac:dyDescent="0.2">
      <c r="A83" s="74" t="str">
        <f t="shared" si="5"/>
        <v>ARB</v>
      </c>
      <c r="B83" s="74">
        <f t="shared" ref="B83:K83" si="22">B61/$B61</f>
        <v>1</v>
      </c>
      <c r="C83" s="75">
        <f t="shared" si="22"/>
        <v>1.0803515145486651</v>
      </c>
      <c r="D83" s="75">
        <f t="shared" si="22"/>
        <v>1.1853603256620497</v>
      </c>
      <c r="E83" s="75">
        <f t="shared" si="22"/>
        <v>1.2096979653485438</v>
      </c>
      <c r="F83" s="75">
        <f t="shared" si="22"/>
        <v>1.2262922203651099</v>
      </c>
      <c r="G83" s="75">
        <f t="shared" si="22"/>
        <v>1.1983158818865929</v>
      </c>
      <c r="H83" s="75">
        <f t="shared" si="22"/>
        <v>1.07032255150237</v>
      </c>
      <c r="I83" s="75">
        <f t="shared" si="22"/>
        <v>0.99529975936906601</v>
      </c>
      <c r="J83" s="75">
        <f t="shared" si="22"/>
        <v>0.91129582042011115</v>
      </c>
      <c r="K83" s="75">
        <f t="shared" si="22"/>
        <v>0.88538063332063754</v>
      </c>
    </row>
    <row r="84" spans="1:11" x14ac:dyDescent="0.2">
      <c r="A84" s="74" t="str">
        <f t="shared" si="5"/>
        <v>ROW</v>
      </c>
      <c r="B84" s="74">
        <f t="shared" ref="B84:K84" si="23">B62/$B62</f>
        <v>1</v>
      </c>
      <c r="C84" s="75">
        <f t="shared" si="23"/>
        <v>1.0194452609742604</v>
      </c>
      <c r="D84" s="75">
        <f t="shared" si="23"/>
        <v>1.0999954957265539</v>
      </c>
      <c r="E84" s="75">
        <f t="shared" si="23"/>
        <v>1.0909198004502019</v>
      </c>
      <c r="F84" s="75">
        <f t="shared" si="23"/>
        <v>1.0718684252091051</v>
      </c>
      <c r="G84" s="75">
        <f t="shared" si="23"/>
        <v>1.0210369416601459</v>
      </c>
      <c r="H84" s="75">
        <f t="shared" si="23"/>
        <v>0.97751402547306676</v>
      </c>
      <c r="I84" s="75">
        <f t="shared" si="23"/>
        <v>0.88112221809058033</v>
      </c>
      <c r="J84" s="75">
        <f t="shared" si="23"/>
        <v>0.82256872466109099</v>
      </c>
      <c r="K84" s="75">
        <f t="shared" si="23"/>
        <v>0.7701724205588778</v>
      </c>
    </row>
    <row r="85" spans="1:11" x14ac:dyDescent="0.2">
      <c r="C85" s="75"/>
      <c r="D85" s="75"/>
      <c r="E85" s="75"/>
      <c r="F85" s="75"/>
      <c r="G85" s="75"/>
      <c r="H85" s="75"/>
      <c r="I85" s="75"/>
      <c r="J85" s="75"/>
      <c r="K85" s="75"/>
    </row>
  </sheetData>
  <conditionalFormatting sqref="M24:M41">
    <cfRule type="cellIs" dxfId="1" priority="1" operator="equal">
      <formula>0</formula>
    </cfRule>
  </conditionalFormatting>
  <pageMargins left="0.7" right="0.7" top="0.78740157499999996" bottom="0.78740157499999996"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workbookViewId="0">
      <selection activeCell="H21" sqref="H21"/>
    </sheetView>
  </sheetViews>
  <sheetFormatPr baseColWidth="10" defaultRowHeight="12.75" x14ac:dyDescent="0.2"/>
  <cols>
    <col min="1" max="11" width="11" style="74"/>
    <col min="12" max="12" width="6.75" style="74" customWidth="1"/>
    <col min="13" max="13" width="4.75" style="74" customWidth="1"/>
    <col min="14" max="16384" width="11" style="74"/>
  </cols>
  <sheetData>
    <row r="1" spans="1:11" ht="15.75" x14ac:dyDescent="0.25">
      <c r="A1" s="79" t="s">
        <v>96</v>
      </c>
      <c r="B1" s="79"/>
      <c r="C1" s="79"/>
      <c r="D1" s="79"/>
      <c r="E1" s="78"/>
      <c r="F1" s="78"/>
    </row>
    <row r="2" spans="1:11" ht="15.75" x14ac:dyDescent="0.25">
      <c r="B2" s="77">
        <f>'2v4_yr'!B2</f>
        <v>2007</v>
      </c>
      <c r="C2" s="77">
        <f>'2v4_yr'!C2</f>
        <v>2010</v>
      </c>
      <c r="D2" s="77">
        <f>'2v4_yr'!D2</f>
        <v>2015</v>
      </c>
      <c r="E2" s="77">
        <f>'2v4_yr'!E2</f>
        <v>2020</v>
      </c>
      <c r="F2" s="77">
        <f>'2v4_yr'!F2</f>
        <v>2025</v>
      </c>
      <c r="G2" s="77">
        <f>'2v4_yr'!G2</f>
        <v>2030</v>
      </c>
      <c r="H2" s="77">
        <f>'2v4_yr'!H2</f>
        <v>2035</v>
      </c>
      <c r="I2" s="77">
        <f>'2v4_yr'!I2</f>
        <v>2040</v>
      </c>
      <c r="J2" s="77">
        <f>'2v4_yr'!J2</f>
        <v>2045</v>
      </c>
      <c r="K2" s="77">
        <f>'2v4_yr'!K2</f>
        <v>2050</v>
      </c>
    </row>
    <row r="3" spans="1:11" x14ac:dyDescent="0.2">
      <c r="A3" s="74" t="str">
        <f>'2v4_yr'!A6</f>
        <v>EUE</v>
      </c>
      <c r="B3" s="74">
        <f>'2v4_yr'!B6</f>
        <v>1</v>
      </c>
      <c r="C3" s="74">
        <f>'2v4_yr'!C6</f>
        <v>1</v>
      </c>
      <c r="D3" s="75">
        <f>'2v4_yr'!D6</f>
        <v>0.98461538461538456</v>
      </c>
      <c r="E3" s="75">
        <f>'2v4_yr'!E6</f>
        <v>0.94475138121546953</v>
      </c>
      <c r="F3" s="75">
        <f>'2v4_yr'!F6</f>
        <v>0.8299120234604106</v>
      </c>
      <c r="G3" s="75">
        <f>'2v4_yr'!G6</f>
        <v>0.71076923076923082</v>
      </c>
      <c r="H3" s="75">
        <f>'2v4_yr'!H6</f>
        <v>0.6019417475728156</v>
      </c>
      <c r="I3" s="75">
        <f>'2v4_yr'!I6</f>
        <v>0.55102040816326536</v>
      </c>
      <c r="J3" s="75">
        <f>'2v4_yr'!J6</f>
        <v>0.49647887323943662</v>
      </c>
      <c r="K3" s="75">
        <f>'2v4_yr'!K6</f>
        <v>0.46125461254612549</v>
      </c>
    </row>
    <row r="4" spans="1:11" x14ac:dyDescent="0.2">
      <c r="A4" s="74" t="str">
        <f>'2v4_yr'!A3</f>
        <v>AUT</v>
      </c>
      <c r="B4" s="74">
        <f>'2v4_yr'!B3</f>
        <v>1</v>
      </c>
      <c r="C4" s="74">
        <f>'2v4_yr'!C3</f>
        <v>1</v>
      </c>
      <c r="D4" s="75">
        <f>'2v4_yr'!D3</f>
        <v>0.98461538461538456</v>
      </c>
      <c r="E4" s="75">
        <f>'2v4_yr'!E3</f>
        <v>0.94475138121546953</v>
      </c>
      <c r="F4" s="75">
        <f>'2v4_yr'!F3</f>
        <v>0.8299120234604106</v>
      </c>
      <c r="G4" s="75">
        <f>'2v4_yr'!G3</f>
        <v>0.71076923076923082</v>
      </c>
      <c r="H4" s="75">
        <f>'2v4_yr'!H3</f>
        <v>0.6019417475728156</v>
      </c>
      <c r="I4" s="75">
        <f>'2v4_yr'!I3</f>
        <v>0.55102040816326536</v>
      </c>
      <c r="J4" s="75">
        <f>'2v4_yr'!J3</f>
        <v>0.49647887323943662</v>
      </c>
      <c r="K4" s="75">
        <f>'2v4_yr'!K3</f>
        <v>0.46125461254612549</v>
      </c>
    </row>
    <row r="5" spans="1:11" x14ac:dyDescent="0.2">
      <c r="A5" s="74" t="str">
        <f>'2v4_yr'!A4</f>
        <v>BAW</v>
      </c>
      <c r="B5" s="74">
        <f>'2v4_yr'!B4</f>
        <v>1</v>
      </c>
      <c r="C5" s="74">
        <f>'2v4_yr'!C4</f>
        <v>1</v>
      </c>
      <c r="D5" s="75">
        <f>'2v4_yr'!D4</f>
        <v>0.98461538461538456</v>
      </c>
      <c r="E5" s="75">
        <f>'2v4_yr'!E4</f>
        <v>0.94475138121546953</v>
      </c>
      <c r="F5" s="75">
        <f>'2v4_yr'!F4</f>
        <v>0.8299120234604106</v>
      </c>
      <c r="G5" s="75">
        <f>'2v4_yr'!G4</f>
        <v>0.71076923076923082</v>
      </c>
      <c r="H5" s="75">
        <f>'2v4_yr'!H4</f>
        <v>0.6019417475728156</v>
      </c>
      <c r="I5" s="75">
        <f>'2v4_yr'!I4</f>
        <v>0.55102040816326536</v>
      </c>
      <c r="J5" s="75">
        <f>'2v4_yr'!J4</f>
        <v>0.49647887323943662</v>
      </c>
      <c r="K5" s="75">
        <f>'2v4_yr'!K4</f>
        <v>0.46125461254612549</v>
      </c>
    </row>
    <row r="6" spans="1:11" x14ac:dyDescent="0.2">
      <c r="A6" s="74" t="str">
        <f>'2v4_yr'!A7</f>
        <v>EUN</v>
      </c>
      <c r="B6" s="74">
        <f>'2v4_yr'!B7</f>
        <v>1</v>
      </c>
      <c r="C6" s="74">
        <f>'2v4_yr'!C7</f>
        <v>1</v>
      </c>
      <c r="D6" s="75">
        <f>'2v4_yr'!D7</f>
        <v>0.98461538461538456</v>
      </c>
      <c r="E6" s="75">
        <f>'2v4_yr'!E7</f>
        <v>0.94475138121546953</v>
      </c>
      <c r="F6" s="75">
        <f>'2v4_yr'!F7</f>
        <v>0.8299120234604106</v>
      </c>
      <c r="G6" s="75">
        <f>'2v4_yr'!G7</f>
        <v>0.71076923076923082</v>
      </c>
      <c r="H6" s="75">
        <f>'2v4_yr'!H7</f>
        <v>0.6019417475728156</v>
      </c>
      <c r="I6" s="75">
        <f>'2v4_yr'!I7</f>
        <v>0.55102040816326536</v>
      </c>
      <c r="J6" s="75">
        <f>'2v4_yr'!J7</f>
        <v>0.49647887323943662</v>
      </c>
      <c r="K6" s="75">
        <f>'2v4_yr'!K7</f>
        <v>0.46125461254612549</v>
      </c>
    </row>
    <row r="7" spans="1:11" x14ac:dyDescent="0.2">
      <c r="A7" s="74" t="str">
        <f>'2v4_yr'!A8</f>
        <v>EUS</v>
      </c>
      <c r="B7" s="74">
        <f>'2v4_yr'!B8</f>
        <v>1</v>
      </c>
      <c r="C7" s="74">
        <f>'2v4_yr'!C8</f>
        <v>1</v>
      </c>
      <c r="D7" s="75">
        <f>'2v4_yr'!D8</f>
        <v>0.98461538461538456</v>
      </c>
      <c r="E7" s="75">
        <f>'2v4_yr'!E8</f>
        <v>0.94475138121546953</v>
      </c>
      <c r="F7" s="75">
        <f>'2v4_yr'!F8</f>
        <v>0.8299120234604106</v>
      </c>
      <c r="G7" s="75">
        <f>'2v4_yr'!G8</f>
        <v>0.71076923076923082</v>
      </c>
      <c r="H7" s="75">
        <f>'2v4_yr'!H8</f>
        <v>0.6019417475728156</v>
      </c>
      <c r="I7" s="75">
        <f>'2v4_yr'!I8</f>
        <v>0.55102040816326536</v>
      </c>
      <c r="J7" s="75">
        <f>'2v4_yr'!J8</f>
        <v>0.49647887323943662</v>
      </c>
      <c r="K7" s="75">
        <f>'2v4_yr'!K8</f>
        <v>0.46125461254612549</v>
      </c>
    </row>
    <row r="8" spans="1:11" x14ac:dyDescent="0.2">
      <c r="A8" s="74" t="str">
        <f>'2v4_yr'!A9</f>
        <v>FRA</v>
      </c>
      <c r="B8" s="74">
        <f>'2v4_yr'!B9</f>
        <v>1</v>
      </c>
      <c r="C8" s="74">
        <f>'2v4_yr'!C9</f>
        <v>1</v>
      </c>
      <c r="D8" s="75">
        <f>'2v4_yr'!D9</f>
        <v>0.98461538461538456</v>
      </c>
      <c r="E8" s="75">
        <f>'2v4_yr'!E9</f>
        <v>0.94475138121546953</v>
      </c>
      <c r="F8" s="75">
        <f>'2v4_yr'!F9</f>
        <v>0.8299120234604106</v>
      </c>
      <c r="G8" s="75">
        <f>'2v4_yr'!G9</f>
        <v>0.71076923076923082</v>
      </c>
      <c r="H8" s="75">
        <f>'2v4_yr'!H9</f>
        <v>0.6019417475728156</v>
      </c>
      <c r="I8" s="75">
        <f>'2v4_yr'!I9</f>
        <v>0.55102040816326536</v>
      </c>
      <c r="J8" s="75">
        <f>'2v4_yr'!J9</f>
        <v>0.49647887323943662</v>
      </c>
      <c r="K8" s="75">
        <f>'2v4_yr'!K9</f>
        <v>0.46125461254612549</v>
      </c>
    </row>
    <row r="9" spans="1:11" x14ac:dyDescent="0.2">
      <c r="A9" s="74" t="str">
        <f>'2v4_yr'!A5</f>
        <v>DEU</v>
      </c>
      <c r="B9" s="74">
        <f>'2v4_yr'!B5</f>
        <v>1</v>
      </c>
      <c r="C9" s="74">
        <f>'2v4_yr'!C5</f>
        <v>1</v>
      </c>
      <c r="D9" s="75">
        <f>'2v4_yr'!D5</f>
        <v>0.98461538461538456</v>
      </c>
      <c r="E9" s="75">
        <f>'2v4_yr'!E5</f>
        <v>0.94475138121546953</v>
      </c>
      <c r="F9" s="75">
        <f>'2v4_yr'!F5</f>
        <v>0.8299120234604106</v>
      </c>
      <c r="G9" s="75">
        <f>'2v4_yr'!G5</f>
        <v>0.71076923076923082</v>
      </c>
      <c r="H9" s="75">
        <f>'2v4_yr'!H5</f>
        <v>0.6019417475728156</v>
      </c>
      <c r="I9" s="75">
        <f>'2v4_yr'!I5</f>
        <v>0.55102040816326536</v>
      </c>
      <c r="J9" s="75">
        <f>'2v4_yr'!J5</f>
        <v>0.49647887323943662</v>
      </c>
      <c r="K9" s="75">
        <f>'2v4_yr'!K5</f>
        <v>0.46125461254612549</v>
      </c>
    </row>
    <row r="10" spans="1:11" x14ac:dyDescent="0.2">
      <c r="A10" s="74" t="str">
        <f>'2v4_yr'!A15</f>
        <v>BRZ</v>
      </c>
      <c r="B10" s="74">
        <f>'2v4_yr'!B15</f>
        <v>1</v>
      </c>
      <c r="C10" s="74">
        <f>'2v4_yr'!C15</f>
        <v>1</v>
      </c>
      <c r="D10" s="75">
        <f>'2v4_yr'!D15</f>
        <v>0.92857142857142849</v>
      </c>
      <c r="E10" s="75">
        <f>'2v4_yr'!E15</f>
        <v>0.83606557377049184</v>
      </c>
      <c r="F10" s="75">
        <f>'2v4_yr'!F15</f>
        <v>0.765625</v>
      </c>
      <c r="G10" s="75">
        <f>'2v4_yr'!G15</f>
        <v>0.69230769230769229</v>
      </c>
      <c r="H10" s="75">
        <f>'2v4_yr'!H15</f>
        <v>0.61194029850746257</v>
      </c>
      <c r="I10" s="75">
        <f>'2v4_yr'!I15</f>
        <v>0.56521739130434789</v>
      </c>
      <c r="J10" s="75">
        <f>'2v4_yr'!J15</f>
        <v>0.52857142857142858</v>
      </c>
      <c r="K10" s="75">
        <f>'2v4_yr'!K15</f>
        <v>0.4861111111111111</v>
      </c>
    </row>
    <row r="11" spans="1:11" x14ac:dyDescent="0.2">
      <c r="A11" s="74" t="str">
        <f>'2v4_yr'!A11</f>
        <v>USA</v>
      </c>
      <c r="B11" s="74">
        <f>'2v4_yr'!B11</f>
        <v>1</v>
      </c>
      <c r="C11" s="74">
        <f>'2v4_yr'!C11</f>
        <v>1</v>
      </c>
      <c r="D11" s="75">
        <f>'2v4_yr'!D11</f>
        <v>0.98558558558558562</v>
      </c>
      <c r="E11" s="75">
        <f>'2v4_yr'!E11</f>
        <v>0.9236363636363637</v>
      </c>
      <c r="F11" s="75">
        <f>'2v4_yr'!F11</f>
        <v>0.80303030303030298</v>
      </c>
      <c r="G11" s="75">
        <f>'2v4_yr'!G11</f>
        <v>0.65909090909090906</v>
      </c>
      <c r="H11" s="75">
        <f>'2v4_yr'!H11</f>
        <v>0.54285714285714293</v>
      </c>
      <c r="I11" s="75">
        <f>'2v4_yr'!I11</f>
        <v>0.43636363636363629</v>
      </c>
      <c r="J11" s="75">
        <f>'2v4_yr'!J11</f>
        <v>0.30963302752293576</v>
      </c>
      <c r="K11" s="75">
        <f>'2v4_yr'!K11</f>
        <v>0.25986078886310909</v>
      </c>
    </row>
    <row r="12" spans="1:11" x14ac:dyDescent="0.2">
      <c r="A12" s="74" t="str">
        <f>'2v4_yr'!A14</f>
        <v>OEC</v>
      </c>
      <c r="B12" s="74">
        <f>'2v4_yr'!B14</f>
        <v>1</v>
      </c>
      <c r="C12" s="74">
        <f>'2v4_yr'!C14</f>
        <v>1</v>
      </c>
      <c r="D12" s="75">
        <f>'2v4_yr'!D14</f>
        <v>0.98558558558558562</v>
      </c>
      <c r="E12" s="75">
        <f>'2v4_yr'!E14</f>
        <v>0.9236363636363637</v>
      </c>
      <c r="F12" s="75">
        <f>'2v4_yr'!F14</f>
        <v>0.80303030303030298</v>
      </c>
      <c r="G12" s="75">
        <f>'2v4_yr'!G14</f>
        <v>0.65909090909090906</v>
      </c>
      <c r="H12" s="75">
        <f>'2v4_yr'!H14</f>
        <v>0.54285714285714293</v>
      </c>
      <c r="I12" s="75">
        <f>'2v4_yr'!I14</f>
        <v>0.43636363636363629</v>
      </c>
      <c r="J12" s="75">
        <f>'2v4_yr'!J14</f>
        <v>0.30963302752293576</v>
      </c>
      <c r="K12" s="75">
        <f>'2v4_yr'!K14</f>
        <v>0.25986078886310909</v>
      </c>
    </row>
    <row r="13" spans="1:11" x14ac:dyDescent="0.2">
      <c r="A13" s="74" t="str">
        <f>'2v4_yr'!A10</f>
        <v>IND</v>
      </c>
      <c r="B13" s="74">
        <f>'2v4_yr'!B10</f>
        <v>1</v>
      </c>
      <c r="C13" s="74">
        <f>'2v4_yr'!C10</f>
        <v>1</v>
      </c>
      <c r="D13" s="75">
        <f>'2v4_yr'!D10</f>
        <v>0.98290598290598286</v>
      </c>
      <c r="E13" s="75">
        <f>'2v4_yr'!E10</f>
        <v>0.90636704119850187</v>
      </c>
      <c r="F13" s="75">
        <f>'2v4_yr'!F10</f>
        <v>0.76100628930817604</v>
      </c>
      <c r="G13" s="75">
        <f>'2v4_yr'!G10</f>
        <v>0.64577656675749318</v>
      </c>
      <c r="H13" s="75">
        <f>'2v4_yr'!H10</f>
        <v>0.52195121951219525</v>
      </c>
      <c r="I13" s="75">
        <f>'2v4_yr'!I10</f>
        <v>0.43555555555555553</v>
      </c>
      <c r="J13" s="75">
        <f>'2v4_yr'!J10</f>
        <v>0.38289205702647655</v>
      </c>
      <c r="K13" s="75">
        <f>'2v4_yr'!K10</f>
        <v>0.34608030592734224</v>
      </c>
    </row>
    <row r="14" spans="1:11" x14ac:dyDescent="0.2">
      <c r="A14" s="74" t="str">
        <f>'2v4_yr'!A12</f>
        <v>RUS</v>
      </c>
      <c r="B14" s="74">
        <f>'2v4_yr'!B12</f>
        <v>1</v>
      </c>
      <c r="C14" s="74">
        <f>'2v4_yr'!C12</f>
        <v>1</v>
      </c>
      <c r="D14" s="75">
        <f>'2v4_yr'!D12</f>
        <v>0.98333333333333328</v>
      </c>
      <c r="E14" s="75">
        <f>'2v4_yr'!E12</f>
        <v>0.92045454545454553</v>
      </c>
      <c r="F14" s="75">
        <f>'2v4_yr'!F12</f>
        <v>0.78333333333333321</v>
      </c>
      <c r="G14" s="75">
        <f>'2v4_yr'!G12</f>
        <v>0.63428571428571434</v>
      </c>
      <c r="H14" s="75">
        <f>'2v4_yr'!H12</f>
        <v>0.45142857142857146</v>
      </c>
      <c r="I14" s="75">
        <f>'2v4_yr'!I12</f>
        <v>0.36470588235294116</v>
      </c>
      <c r="J14" s="75">
        <f>'2v4_yr'!J12</f>
        <v>0.29761904761904762</v>
      </c>
      <c r="K14" s="75">
        <f>'2v4_yr'!K12</f>
        <v>0.26249999999999996</v>
      </c>
    </row>
    <row r="15" spans="1:11" x14ac:dyDescent="0.2">
      <c r="A15" s="74" t="str">
        <f>'2v4_yr'!A13</f>
        <v>SWZ</v>
      </c>
      <c r="B15" s="74">
        <f>'2v4_yr'!B13</f>
        <v>1</v>
      </c>
      <c r="C15" s="74">
        <f>'2v4_yr'!C13</f>
        <v>1</v>
      </c>
      <c r="D15" s="75">
        <f>'2v4_yr'!D13</f>
        <v>0.98461538461538456</v>
      </c>
      <c r="E15" s="75">
        <f>'2v4_yr'!E13</f>
        <v>0.94475138121546953</v>
      </c>
      <c r="F15" s="75">
        <f>'2v4_yr'!F13</f>
        <v>0.8299120234604106</v>
      </c>
      <c r="G15" s="75">
        <f>'2v4_yr'!G13</f>
        <v>0.71076923076923082</v>
      </c>
      <c r="H15" s="75">
        <f>'2v4_yr'!H13</f>
        <v>0.6019417475728156</v>
      </c>
      <c r="I15" s="75">
        <f>'2v4_yr'!I13</f>
        <v>0.55102040816326536</v>
      </c>
      <c r="J15" s="75">
        <f>'2v4_yr'!J13</f>
        <v>0.49647887323943662</v>
      </c>
      <c r="K15" s="75">
        <f>'2v4_yr'!K13</f>
        <v>0.46125461254612549</v>
      </c>
    </row>
    <row r="16" spans="1:11" x14ac:dyDescent="0.2">
      <c r="A16" s="74" t="str">
        <f>'2v4_yr'!A16</f>
        <v>CHI</v>
      </c>
      <c r="B16" s="74">
        <f>'2v4_yr'!B16</f>
        <v>1</v>
      </c>
      <c r="C16" s="74">
        <f>'2v4_yr'!C16</f>
        <v>1</v>
      </c>
      <c r="D16" s="75">
        <f>'2v4_yr'!D16</f>
        <v>1</v>
      </c>
      <c r="E16" s="75">
        <f>'2v4_yr'!E16</f>
        <v>1</v>
      </c>
      <c r="F16" s="75">
        <f>'2v4_yr'!F16</f>
        <v>0.83333333333333337</v>
      </c>
      <c r="G16" s="75">
        <f>'2v4_yr'!G16</f>
        <v>0.7533333333333333</v>
      </c>
      <c r="H16" s="75">
        <f>'2v4_yr'!H16</f>
        <v>0.61916666666666664</v>
      </c>
      <c r="I16" s="75">
        <f>'2v4_yr'!I16</f>
        <v>0.49</v>
      </c>
      <c r="J16" s="75">
        <f>'2v4_yr'!J16</f>
        <v>0.45272727272727276</v>
      </c>
      <c r="K16" s="75">
        <f>'2v4_yr'!K16</f>
        <v>0.43600000000000005</v>
      </c>
    </row>
    <row r="17" spans="1:13" x14ac:dyDescent="0.2">
      <c r="A17" s="74" t="str">
        <f>'2v4_yr'!A17</f>
        <v>RSA</v>
      </c>
      <c r="B17" s="74">
        <f>'2v4_yr'!B17</f>
        <v>1</v>
      </c>
      <c r="C17" s="74">
        <f>'2v4_yr'!C17</f>
        <v>1</v>
      </c>
      <c r="D17" s="75">
        <f>'2v4_yr'!D17</f>
        <v>0.97916666666666663</v>
      </c>
      <c r="E17" s="75">
        <f>'2v4_yr'!E17</f>
        <v>0.94</v>
      </c>
      <c r="F17" s="75">
        <f>'2v4_yr'!F17</f>
        <v>0.84</v>
      </c>
      <c r="G17" s="75">
        <f>'2v4_yr'!G17</f>
        <v>0.64</v>
      </c>
      <c r="H17" s="75">
        <f>'2v4_yr'!H17</f>
        <v>0.42</v>
      </c>
      <c r="I17" s="75">
        <f>'2v4_yr'!I17</f>
        <v>0.28000000000000003</v>
      </c>
      <c r="J17" s="75">
        <f>'2v4_yr'!J17</f>
        <v>0.23529411764705882</v>
      </c>
      <c r="K17" s="75">
        <f>'2v4_yr'!K17</f>
        <v>0.19230769230769232</v>
      </c>
    </row>
    <row r="18" spans="1:13" x14ac:dyDescent="0.2">
      <c r="A18" s="74" t="str">
        <f>'2v4_yr'!A19</f>
        <v>OPE</v>
      </c>
      <c r="B18" s="74">
        <f>'2v4_yr'!B19</f>
        <v>1</v>
      </c>
      <c r="C18" s="74">
        <f>'2v4_yr'!C19</f>
        <v>1</v>
      </c>
      <c r="D18" s="75">
        <f>'2v4_yr'!D19</f>
        <v>0.97222222222222221</v>
      </c>
      <c r="E18" s="75">
        <f>'2v4_yr'!E19</f>
        <v>0.92105263157894735</v>
      </c>
      <c r="F18" s="75">
        <f>'2v4_yr'!F19</f>
        <v>0.82051282051282048</v>
      </c>
      <c r="G18" s="75">
        <f>'2v4_yr'!G19</f>
        <v>0.71794871794871795</v>
      </c>
      <c r="H18" s="75">
        <f>'2v4_yr'!H19</f>
        <v>0.57499999999999996</v>
      </c>
      <c r="I18" s="75">
        <f>'2v4_yr'!I19</f>
        <v>0.48780487804878048</v>
      </c>
      <c r="J18" s="75">
        <f>'2v4_yr'!J19</f>
        <v>0.41463414634146339</v>
      </c>
      <c r="K18" s="75">
        <f>'2v4_yr'!K19</f>
        <v>0.36585365853658536</v>
      </c>
    </row>
    <row r="19" spans="1:13" x14ac:dyDescent="0.2">
      <c r="A19" s="74" t="str">
        <f>'2v4_yr'!A18</f>
        <v>ARB</v>
      </c>
      <c r="B19" s="74">
        <f>'2v4_yr'!B18</f>
        <v>1</v>
      </c>
      <c r="C19" s="74">
        <f>'2v4_yr'!C18</f>
        <v>1</v>
      </c>
      <c r="D19" s="75">
        <f>'2v4_yr'!D18</f>
        <v>0.97222222222222221</v>
      </c>
      <c r="E19" s="75">
        <f>'2v4_yr'!E18</f>
        <v>0.92105263157894735</v>
      </c>
      <c r="F19" s="75">
        <f>'2v4_yr'!F18</f>
        <v>0.82051282051282048</v>
      </c>
      <c r="G19" s="75">
        <f>'2v4_yr'!G18</f>
        <v>0.71794871794871795</v>
      </c>
      <c r="H19" s="75">
        <f>'2v4_yr'!H18</f>
        <v>0.57499999999999996</v>
      </c>
      <c r="I19" s="75">
        <f>'2v4_yr'!I18</f>
        <v>0.48780487804878048</v>
      </c>
      <c r="J19" s="75">
        <f>'2v4_yr'!J18</f>
        <v>0.41463414634146339</v>
      </c>
      <c r="K19" s="75">
        <f>'2v4_yr'!K18</f>
        <v>0.36585365853658536</v>
      </c>
    </row>
    <row r="20" spans="1:13" x14ac:dyDescent="0.2">
      <c r="A20" s="74" t="str">
        <f>'2v4_yr'!A20</f>
        <v>ROW</v>
      </c>
      <c r="B20" s="74">
        <f>'2v4_yr'!B20</f>
        <v>1</v>
      </c>
      <c r="C20" s="74">
        <f>'2v4_yr'!C20</f>
        <v>1</v>
      </c>
      <c r="D20" s="75">
        <f>'2v4_yr'!D20</f>
        <v>0.98795180722891562</v>
      </c>
      <c r="E20" s="75">
        <f>'2v4_yr'!E20</f>
        <v>0.89528795811518325</v>
      </c>
      <c r="F20" s="75">
        <f>'2v4_yr'!F20</f>
        <v>0.79906542056074759</v>
      </c>
      <c r="G20" s="75">
        <f>'2v4_yr'!G20</f>
        <v>0.69037656903765687</v>
      </c>
      <c r="H20" s="75">
        <f>'2v4_yr'!H20</f>
        <v>0.59845559845559848</v>
      </c>
      <c r="I20" s="75">
        <f>'2v4_yr'!I20</f>
        <v>0.49275362318840588</v>
      </c>
      <c r="J20" s="75">
        <f>'2v4_yr'!J20</f>
        <v>0.42372881355932202</v>
      </c>
      <c r="K20" s="75">
        <f>'2v4_yr'!K20</f>
        <v>0.35350318471337583</v>
      </c>
    </row>
    <row r="22" spans="1:13" ht="15.75" x14ac:dyDescent="0.25">
      <c r="A22" s="79" t="s">
        <v>93</v>
      </c>
      <c r="B22" s="79"/>
      <c r="C22" s="79"/>
      <c r="D22" s="79"/>
      <c r="E22" s="78"/>
      <c r="F22" s="85" t="s">
        <v>92</v>
      </c>
    </row>
    <row r="23" spans="1:13" ht="15.75" x14ac:dyDescent="0.25">
      <c r="A23" s="76"/>
      <c r="B23" s="87" t="str">
        <f t="array" ref="B23:K41">TRANSPOSE([2]CO2_yr.p_DontChange!$A$6:$S$15)</f>
        <v>2007</v>
      </c>
      <c r="C23" s="87" t="str">
        <v>2010</v>
      </c>
      <c r="D23" s="87" t="str">
        <v>2015</v>
      </c>
      <c r="E23" s="87" t="str">
        <v>2020</v>
      </c>
      <c r="F23" s="87" t="str">
        <v>2025</v>
      </c>
      <c r="G23" s="87" t="str">
        <v>2030</v>
      </c>
      <c r="H23" s="87" t="str">
        <v>2035</v>
      </c>
      <c r="I23" s="87" t="str">
        <v>2040</v>
      </c>
      <c r="J23" s="87" t="str">
        <v>2045</v>
      </c>
      <c r="K23" s="87" t="str">
        <v>2050</v>
      </c>
      <c r="L23" s="76"/>
    </row>
    <row r="24" spans="1:13" x14ac:dyDescent="0.2">
      <c r="A24" s="76" t="str">
        <f t="shared" ref="A24:A41" si="0">A3</f>
        <v>EUE</v>
      </c>
      <c r="B24" s="83">
        <v>6.2956271082412668E-2</v>
      </c>
      <c r="C24" s="83">
        <v>5.6968908785350311E-2</v>
      </c>
      <c r="D24" s="83">
        <v>5.752071811766412E-2</v>
      </c>
      <c r="E24" s="83">
        <v>5.665700792334509E-2</v>
      </c>
      <c r="F24" s="83">
        <v>5.543769990686255E-2</v>
      </c>
      <c r="G24" s="83">
        <v>5.3700806232871226E-2</v>
      </c>
      <c r="H24" s="83">
        <v>5.1138730259888951E-2</v>
      </c>
      <c r="I24" s="83">
        <v>4.8056016606999458E-2</v>
      </c>
      <c r="J24" s="83">
        <v>4.3867815411458962E-2</v>
      </c>
      <c r="K24" s="83">
        <v>4.128024858022971E-2</v>
      </c>
      <c r="L24" s="86" t="str">
        <f t="array" ref="L24:L41">TRANSPOSE([2]CO2_yr.p_DontChange!$B$4:$S$4)</f>
        <v>AUT</v>
      </c>
      <c r="M24" s="74" t="str">
        <f t="shared" ref="M24:M41" si="1">IF(A24=L24,,"Fehler")</f>
        <v>Fehler</v>
      </c>
    </row>
    <row r="25" spans="1:13" x14ac:dyDescent="0.2">
      <c r="A25" s="76" t="str">
        <f t="shared" si="0"/>
        <v>AUT</v>
      </c>
      <c r="B25" s="83">
        <v>8.054005424502253E-2</v>
      </c>
      <c r="C25" s="83">
        <v>7.782968677123521E-2</v>
      </c>
      <c r="D25" s="83">
        <v>8.18515418395655E-2</v>
      </c>
      <c r="E25" s="83">
        <v>9.0348993151382784E-2</v>
      </c>
      <c r="F25" s="83">
        <v>8.7837087494976401E-2</v>
      </c>
      <c r="G25" s="83">
        <v>7.7740312538723877E-2</v>
      </c>
      <c r="H25" s="83">
        <v>7.2502325569206286E-2</v>
      </c>
      <c r="I25" s="83">
        <v>6.7905447711736108E-2</v>
      </c>
      <c r="J25" s="83">
        <v>6.2535345357414812E-2</v>
      </c>
      <c r="K25" s="83">
        <v>5.6040700195117511E-2</v>
      </c>
      <c r="L25" s="86" t="str">
        <v>BAW</v>
      </c>
      <c r="M25" s="74" t="str">
        <f t="shared" si="1"/>
        <v>Fehler</v>
      </c>
    </row>
    <row r="26" spans="1:13" x14ac:dyDescent="0.2">
      <c r="A26" s="76" t="str">
        <f t="shared" si="0"/>
        <v>BAW</v>
      </c>
      <c r="B26" s="83">
        <v>0.67418884999872031</v>
      </c>
      <c r="C26" s="83">
        <v>0.599303732146517</v>
      </c>
      <c r="D26" s="83">
        <v>0.58327740321105592</v>
      </c>
      <c r="E26" s="83">
        <v>0.58425617878021996</v>
      </c>
      <c r="F26" s="83">
        <v>0.55268561895723145</v>
      </c>
      <c r="G26" s="83">
        <v>0.48748085153022269</v>
      </c>
      <c r="H26" s="83">
        <v>0.45085525914574193</v>
      </c>
      <c r="I26" s="83">
        <v>0.41235957399768874</v>
      </c>
      <c r="J26" s="83">
        <v>0.37058377896446304</v>
      </c>
      <c r="K26" s="83">
        <v>0.33370787447879602</v>
      </c>
      <c r="L26" s="86" t="str">
        <v>DEU</v>
      </c>
      <c r="M26" s="74" t="str">
        <f t="shared" si="1"/>
        <v>Fehler</v>
      </c>
    </row>
    <row r="27" spans="1:13" x14ac:dyDescent="0.2">
      <c r="A27" s="76" t="str">
        <f t="shared" si="0"/>
        <v>EUN</v>
      </c>
      <c r="B27" s="83">
        <v>0.60806400771633917</v>
      </c>
      <c r="C27" s="83">
        <v>0.58297778324047966</v>
      </c>
      <c r="D27" s="83">
        <v>0.52356100075343326</v>
      </c>
      <c r="E27" s="83">
        <v>0.47298285222628295</v>
      </c>
      <c r="F27" s="83">
        <v>0.43599373810076264</v>
      </c>
      <c r="G27" s="83">
        <v>0.39698856404539751</v>
      </c>
      <c r="H27" s="83">
        <v>0.354988872995191</v>
      </c>
      <c r="I27" s="83">
        <v>0.31947705285563688</v>
      </c>
      <c r="J27" s="83">
        <v>0.29030633013502466</v>
      </c>
      <c r="K27" s="83">
        <v>0.26812948159690236</v>
      </c>
      <c r="L27" s="86" t="str">
        <v>EUE</v>
      </c>
      <c r="M27" s="74" t="str">
        <f t="shared" si="1"/>
        <v>Fehler</v>
      </c>
    </row>
    <row r="28" spans="1:13" x14ac:dyDescent="0.2">
      <c r="A28" s="76" t="str">
        <f t="shared" si="0"/>
        <v>EUS</v>
      </c>
      <c r="B28" s="83">
        <v>1.0878955793859701</v>
      </c>
      <c r="C28" s="83">
        <v>1.0300365284622193</v>
      </c>
      <c r="D28" s="83">
        <v>0.98563862364278543</v>
      </c>
      <c r="E28" s="83">
        <v>0.95906715830504274</v>
      </c>
      <c r="F28" s="83">
        <v>0.89582294542546559</v>
      </c>
      <c r="G28" s="83">
        <v>0.85867177963086605</v>
      </c>
      <c r="H28" s="83">
        <v>0.81483576546784553</v>
      </c>
      <c r="I28" s="83">
        <v>0.77211887559771297</v>
      </c>
      <c r="J28" s="83">
        <v>0.72482697395402529</v>
      </c>
      <c r="K28" s="83">
        <v>0.70472638427818624</v>
      </c>
      <c r="L28" s="86" t="str">
        <v>EUN</v>
      </c>
      <c r="M28" s="74" t="str">
        <f t="shared" si="1"/>
        <v>Fehler</v>
      </c>
    </row>
    <row r="29" spans="1:13" x14ac:dyDescent="0.2">
      <c r="A29" s="76" t="str">
        <f t="shared" si="0"/>
        <v>FRA</v>
      </c>
      <c r="B29" s="83">
        <v>1.0016159855708973</v>
      </c>
      <c r="C29" s="83">
        <v>0.88572670575571766</v>
      </c>
      <c r="D29" s="83">
        <v>0.87644539861293014</v>
      </c>
      <c r="E29" s="83">
        <v>0.87774044517217364</v>
      </c>
      <c r="F29" s="83">
        <v>0.85451832092703595</v>
      </c>
      <c r="G29" s="83">
        <v>0.83826389402741297</v>
      </c>
      <c r="H29" s="83">
        <v>0.81820286327949687</v>
      </c>
      <c r="I29" s="83">
        <v>0.78038044656508487</v>
      </c>
      <c r="J29" s="83">
        <v>0.72158619527621348</v>
      </c>
      <c r="K29" s="83">
        <v>0.68616001478781319</v>
      </c>
      <c r="L29" s="86" t="str">
        <v>EUS</v>
      </c>
      <c r="M29" s="74" t="str">
        <f t="shared" si="1"/>
        <v>Fehler</v>
      </c>
    </row>
    <row r="30" spans="1:13" x14ac:dyDescent="0.2">
      <c r="A30" s="76" t="str">
        <f t="shared" si="0"/>
        <v>DEU</v>
      </c>
      <c r="B30" s="83">
        <v>0.37734257197283511</v>
      </c>
      <c r="C30" s="83">
        <v>0.33672502571094337</v>
      </c>
      <c r="D30" s="83">
        <v>0.33747912577206413</v>
      </c>
      <c r="E30" s="83">
        <v>0.33822941291415076</v>
      </c>
      <c r="F30" s="83">
        <v>0.34094857396475681</v>
      </c>
      <c r="G30" s="83">
        <v>0.33569338033901519</v>
      </c>
      <c r="H30" s="83">
        <v>0.32617941455173244</v>
      </c>
      <c r="I30" s="83">
        <v>0.30895747717418653</v>
      </c>
      <c r="J30" s="83">
        <v>0.28920120764682922</v>
      </c>
      <c r="K30" s="83">
        <v>0.28212938357371842</v>
      </c>
      <c r="L30" s="86" t="str">
        <v>FRA</v>
      </c>
      <c r="M30" s="74" t="str">
        <f t="shared" si="1"/>
        <v>Fehler</v>
      </c>
    </row>
    <row r="31" spans="1:13" x14ac:dyDescent="0.2">
      <c r="A31" s="76" t="str">
        <f t="shared" si="0"/>
        <v>BRZ</v>
      </c>
      <c r="B31" s="83">
        <v>1.0963173064942606</v>
      </c>
      <c r="C31" s="83">
        <v>1.2447763360089736</v>
      </c>
      <c r="D31" s="83">
        <v>1.447757401523474</v>
      </c>
      <c r="E31" s="83">
        <v>1.6167600044998505</v>
      </c>
      <c r="F31" s="83">
        <v>1.837540016927186</v>
      </c>
      <c r="G31" s="83">
        <v>2.0503881386547667</v>
      </c>
      <c r="H31" s="83">
        <v>2.2470005360969463</v>
      </c>
      <c r="I31" s="83">
        <v>2.4428288795421107</v>
      </c>
      <c r="J31" s="83">
        <v>2.6065895162209953</v>
      </c>
      <c r="K31" s="83">
        <v>2.8728698057191355</v>
      </c>
      <c r="L31" s="86" t="str">
        <v>IND</v>
      </c>
      <c r="M31" s="74" t="str">
        <f t="shared" si="1"/>
        <v>Fehler</v>
      </c>
    </row>
    <row r="32" spans="1:13" x14ac:dyDescent="0.2">
      <c r="A32" s="76" t="str">
        <f t="shared" si="0"/>
        <v>USA</v>
      </c>
      <c r="B32" s="83">
        <v>4.7940856832191017</v>
      </c>
      <c r="C32" s="83">
        <v>4.7166156606943463</v>
      </c>
      <c r="D32" s="83">
        <v>4.7834407893060344</v>
      </c>
      <c r="E32" s="83">
        <v>4.793778957858617</v>
      </c>
      <c r="F32" s="83">
        <v>4.9068689784570552</v>
      </c>
      <c r="G32" s="83">
        <v>4.9659839807281783</v>
      </c>
      <c r="H32" s="83">
        <v>5.0134377138891377</v>
      </c>
      <c r="I32" s="83">
        <v>5.0646637131045127</v>
      </c>
      <c r="J32" s="83">
        <v>5.0756276826414819</v>
      </c>
      <c r="K32" s="83">
        <v>5.2492402612634805</v>
      </c>
      <c r="L32" s="86" t="str">
        <v>USA</v>
      </c>
      <c r="M32" s="74">
        <f t="shared" si="1"/>
        <v>0</v>
      </c>
    </row>
    <row r="33" spans="1:13" x14ac:dyDescent="0.2">
      <c r="A33" s="76" t="str">
        <f t="shared" si="0"/>
        <v>OEC</v>
      </c>
      <c r="B33" s="83">
        <v>1.3266039660288789</v>
      </c>
      <c r="C33" s="83">
        <v>1.4065568092897718</v>
      </c>
      <c r="D33" s="83">
        <v>1.6142116179597825</v>
      </c>
      <c r="E33" s="83">
        <v>1.7358078676319688</v>
      </c>
      <c r="F33" s="83">
        <v>2.0360330312235484</v>
      </c>
      <c r="G33" s="83">
        <v>2.3024088571080457</v>
      </c>
      <c r="H33" s="83">
        <v>2.6272162611424377</v>
      </c>
      <c r="I33" s="83">
        <v>2.9380133249369718</v>
      </c>
      <c r="J33" s="83">
        <v>3.2598815198181037</v>
      </c>
      <c r="K33" s="83">
        <v>3.8016887123885126</v>
      </c>
      <c r="L33" s="86" t="str">
        <v>RUS</v>
      </c>
      <c r="M33" s="74" t="str">
        <f t="shared" si="1"/>
        <v>Fehler</v>
      </c>
    </row>
    <row r="34" spans="1:13" x14ac:dyDescent="0.2">
      <c r="A34" s="76" t="str">
        <f t="shared" si="0"/>
        <v>IND</v>
      </c>
      <c r="B34" s="83">
        <v>3.4262024729983923E-2</v>
      </c>
      <c r="C34" s="83">
        <v>3.3693352167365416E-2</v>
      </c>
      <c r="D34" s="83">
        <v>3.4912650032582794E-2</v>
      </c>
      <c r="E34" s="83">
        <v>3.5299052418673656E-2</v>
      </c>
      <c r="F34" s="83">
        <v>3.6041665734831106E-2</v>
      </c>
      <c r="G34" s="83">
        <v>3.6698420296098364E-2</v>
      </c>
      <c r="H34" s="83">
        <v>3.731336062282662E-2</v>
      </c>
      <c r="I34" s="83">
        <v>3.8136644914399033E-2</v>
      </c>
      <c r="J34" s="83">
        <v>3.8892509104168652E-2</v>
      </c>
      <c r="K34" s="83">
        <v>4.1914414205157471E-2</v>
      </c>
      <c r="L34" s="86" t="str">
        <v>SWZ</v>
      </c>
      <c r="M34" s="74" t="str">
        <f t="shared" si="1"/>
        <v>Fehler</v>
      </c>
    </row>
    <row r="35" spans="1:13" x14ac:dyDescent="0.2">
      <c r="A35" s="76" t="str">
        <f t="shared" si="0"/>
        <v>RUS</v>
      </c>
      <c r="B35" s="83">
        <v>2.9133459256740326</v>
      </c>
      <c r="C35" s="83">
        <v>2.9365834331460183</v>
      </c>
      <c r="D35" s="83">
        <v>3.0543526792333493</v>
      </c>
      <c r="E35" s="83">
        <v>3.0662735203449794</v>
      </c>
      <c r="F35" s="83">
        <v>3.2347975956357007</v>
      </c>
      <c r="G35" s="83">
        <v>3.3926302749451418</v>
      </c>
      <c r="H35" s="83">
        <v>3.5497921878204406</v>
      </c>
      <c r="I35" s="83">
        <v>3.7042343161819029</v>
      </c>
      <c r="J35" s="83">
        <v>3.8243915473940469</v>
      </c>
      <c r="K35" s="83">
        <v>4.1135539199583988</v>
      </c>
      <c r="L35" s="86" t="str">
        <v>OEC</v>
      </c>
      <c r="M35" s="74" t="str">
        <f t="shared" si="1"/>
        <v>Fehler</v>
      </c>
    </row>
    <row r="36" spans="1:13" x14ac:dyDescent="0.2">
      <c r="A36" s="76" t="str">
        <f t="shared" si="0"/>
        <v>SWZ</v>
      </c>
      <c r="B36" s="83">
        <v>0.32380339607597497</v>
      </c>
      <c r="C36" s="83">
        <v>0.31187474694885736</v>
      </c>
      <c r="D36" s="83">
        <v>0.31129462987058837</v>
      </c>
      <c r="E36" s="83">
        <v>0.31995050436896577</v>
      </c>
      <c r="F36" s="83">
        <v>0.34367086773072231</v>
      </c>
      <c r="G36" s="83">
        <v>0.36426653311048168</v>
      </c>
      <c r="H36" s="83">
        <v>0.38645893898787426</v>
      </c>
      <c r="I36" s="83">
        <v>0.40831380129760603</v>
      </c>
      <c r="J36" s="83">
        <v>0.42814643825532295</v>
      </c>
      <c r="K36" s="83">
        <v>0.47530193236474683</v>
      </c>
      <c r="L36" s="86" t="str">
        <v>BRZ</v>
      </c>
      <c r="M36" s="74" t="str">
        <f t="shared" si="1"/>
        <v>Fehler</v>
      </c>
    </row>
    <row r="37" spans="1:13" x14ac:dyDescent="0.2">
      <c r="A37" s="76" t="str">
        <f t="shared" si="0"/>
        <v>CHI</v>
      </c>
      <c r="B37" s="83">
        <v>5.2532006919148575</v>
      </c>
      <c r="C37" s="83">
        <v>6.2160929744385065</v>
      </c>
      <c r="D37" s="83">
        <v>6.7870084323981343</v>
      </c>
      <c r="E37" s="83">
        <v>7.0952533163375309</v>
      </c>
      <c r="F37" s="83">
        <v>7.4915620456104612</v>
      </c>
      <c r="G37" s="83">
        <v>7.7897812263408772</v>
      </c>
      <c r="H37" s="83">
        <v>7.9653340428746331</v>
      </c>
      <c r="I37" s="83">
        <v>8.0971841753926714</v>
      </c>
      <c r="J37" s="83">
        <v>8.0995987807786332</v>
      </c>
      <c r="K37" s="83">
        <v>8.1521850764300154</v>
      </c>
      <c r="L37" s="86" t="str">
        <v>CHI</v>
      </c>
      <c r="M37" s="74">
        <f t="shared" si="1"/>
        <v>0</v>
      </c>
    </row>
    <row r="38" spans="1:13" x14ac:dyDescent="0.2">
      <c r="A38" s="76" t="str">
        <f t="shared" si="0"/>
        <v>RSA</v>
      </c>
      <c r="B38" s="83">
        <v>0.33473741629501452</v>
      </c>
      <c r="C38" s="83">
        <v>0.32960304775325744</v>
      </c>
      <c r="D38" s="83">
        <v>0.31725563661402434</v>
      </c>
      <c r="E38" s="83">
        <v>0.31832612327166304</v>
      </c>
      <c r="F38" s="83">
        <v>0.32252732684056795</v>
      </c>
      <c r="G38" s="83">
        <v>0.32728690465555832</v>
      </c>
      <c r="H38" s="83">
        <v>0.33322939175234467</v>
      </c>
      <c r="I38" s="83">
        <v>0.33839706018536181</v>
      </c>
      <c r="J38" s="83">
        <v>0.34279358482059935</v>
      </c>
      <c r="K38" s="83">
        <v>0.35525817527185866</v>
      </c>
      <c r="L38" s="86" t="str">
        <v>RSA</v>
      </c>
      <c r="M38" s="74">
        <f t="shared" si="1"/>
        <v>0</v>
      </c>
    </row>
    <row r="39" spans="1:13" x14ac:dyDescent="0.2">
      <c r="A39" s="76" t="str">
        <f t="shared" si="0"/>
        <v>OPE</v>
      </c>
      <c r="B39" s="83">
        <v>1.4461858874602038</v>
      </c>
      <c r="C39" s="83">
        <v>1.6086348876867718</v>
      </c>
      <c r="D39" s="83">
        <v>1.8091019824579115</v>
      </c>
      <c r="E39" s="83">
        <v>1.9073525014895631</v>
      </c>
      <c r="F39" s="83">
        <v>2.1353283524461046</v>
      </c>
      <c r="G39" s="83">
        <v>2.3886244451187806</v>
      </c>
      <c r="H39" s="83">
        <v>2.6187268907419243</v>
      </c>
      <c r="I39" s="83">
        <v>2.8629440827397485</v>
      </c>
      <c r="J39" s="83">
        <v>3.0368638042679406</v>
      </c>
      <c r="K39" s="83">
        <v>3.3753030639145689</v>
      </c>
      <c r="L39" s="86" t="str">
        <v>ARB</v>
      </c>
      <c r="M39" s="74" t="str">
        <f t="shared" si="1"/>
        <v>Fehler</v>
      </c>
    </row>
    <row r="40" spans="1:13" x14ac:dyDescent="0.2">
      <c r="A40" s="76" t="str">
        <f t="shared" si="0"/>
        <v>ARB</v>
      </c>
      <c r="B40" s="83">
        <v>0.47331133746461213</v>
      </c>
      <c r="C40" s="83">
        <v>0.51134262028294808</v>
      </c>
      <c r="D40" s="83">
        <v>0.57707432343420995</v>
      </c>
      <c r="E40" s="83">
        <v>0.62164065578511118</v>
      </c>
      <c r="F40" s="83">
        <v>0.70738445083734069</v>
      </c>
      <c r="G40" s="83">
        <v>0.78999582920258393</v>
      </c>
      <c r="H40" s="83">
        <v>0.88103617107847465</v>
      </c>
      <c r="I40" s="83">
        <v>0.96572765358461754</v>
      </c>
      <c r="J40" s="83">
        <v>1.0402583757145356</v>
      </c>
      <c r="K40" s="83">
        <v>1.1454325573741673</v>
      </c>
      <c r="L40" s="86" t="str">
        <v>OPE</v>
      </c>
      <c r="M40" s="74" t="str">
        <f t="shared" si="1"/>
        <v>Fehler</v>
      </c>
    </row>
    <row r="41" spans="1:13" x14ac:dyDescent="0.2">
      <c r="A41" s="76" t="str">
        <f t="shared" si="0"/>
        <v>ROW</v>
      </c>
      <c r="B41" s="83">
        <v>2.6325823276053875</v>
      </c>
      <c r="C41" s="83">
        <v>2.6837735780019001</v>
      </c>
      <c r="D41" s="83">
        <v>2.9311436866720246</v>
      </c>
      <c r="E41" s="83">
        <v>3.2078351567982422</v>
      </c>
      <c r="F41" s="83">
        <v>3.5313527542507215</v>
      </c>
      <c r="G41" s="83">
        <v>3.8934748498107519</v>
      </c>
      <c r="H41" s="83">
        <v>4.3000452415981982</v>
      </c>
      <c r="I41" s="83">
        <v>4.7074778766645524</v>
      </c>
      <c r="J41" s="83">
        <v>5.1105325351695088</v>
      </c>
      <c r="K41" s="83">
        <v>5.7355701200155211</v>
      </c>
      <c r="L41" s="86" t="str">
        <v>ROW</v>
      </c>
      <c r="M41" s="74">
        <f t="shared" si="1"/>
        <v>0</v>
      </c>
    </row>
    <row r="43" spans="1:13" ht="15.75" x14ac:dyDescent="0.25">
      <c r="A43" s="79" t="s">
        <v>94</v>
      </c>
      <c r="B43" s="79"/>
      <c r="C43" s="79"/>
      <c r="D43" s="79"/>
      <c r="E43" s="78"/>
      <c r="F43" s="78"/>
    </row>
    <row r="44" spans="1:13" ht="15.75" x14ac:dyDescent="0.25">
      <c r="B44" s="77" t="str">
        <f t="shared" ref="B44:K44" si="2">B23</f>
        <v>2007</v>
      </c>
      <c r="C44" s="77" t="str">
        <f t="shared" si="2"/>
        <v>2010</v>
      </c>
      <c r="D44" s="77" t="str">
        <f t="shared" si="2"/>
        <v>2015</v>
      </c>
      <c r="E44" s="77" t="str">
        <f t="shared" si="2"/>
        <v>2020</v>
      </c>
      <c r="F44" s="77" t="str">
        <f t="shared" si="2"/>
        <v>2025</v>
      </c>
      <c r="G44" s="77" t="str">
        <f t="shared" si="2"/>
        <v>2030</v>
      </c>
      <c r="H44" s="77" t="str">
        <f t="shared" si="2"/>
        <v>2035</v>
      </c>
      <c r="I44" s="77" t="str">
        <f t="shared" si="2"/>
        <v>2040</v>
      </c>
      <c r="J44" s="77" t="str">
        <f t="shared" si="2"/>
        <v>2045</v>
      </c>
      <c r="K44" s="77" t="str">
        <f t="shared" si="2"/>
        <v>2050</v>
      </c>
    </row>
    <row r="45" spans="1:13" x14ac:dyDescent="0.2">
      <c r="A45" s="74" t="str">
        <f t="shared" ref="A45:A62" si="3">A24</f>
        <v>EUE</v>
      </c>
      <c r="B45" s="75">
        <f t="array" ref="B45:K62">(B3:K20)*(B24:K41)</f>
        <v>6.2956271082412668E-2</v>
      </c>
      <c r="C45" s="75">
        <v>5.6968908785350311E-2</v>
      </c>
      <c r="D45" s="75">
        <v>5.6635783992776974E-2</v>
      </c>
      <c r="E45" s="75">
        <v>5.3526786491116078E-2</v>
      </c>
      <c r="F45" s="75">
        <v>4.6008413705695313E-2</v>
      </c>
      <c r="G45" s="75">
        <v>3.81688807378254E-2</v>
      </c>
      <c r="H45" s="75">
        <v>3.0782536661292381E-2</v>
      </c>
      <c r="I45" s="75">
        <v>2.64798458854895E-2</v>
      </c>
      <c r="J45" s="75">
        <v>2.1779443566956738E-2</v>
      </c>
      <c r="K45" s="75">
        <v>1.9040705064681602E-2</v>
      </c>
    </row>
    <row r="46" spans="1:13" x14ac:dyDescent="0.2">
      <c r="A46" s="74" t="str">
        <f t="shared" si="3"/>
        <v>AUT</v>
      </c>
      <c r="B46" s="75">
        <v>8.054005424502253E-2</v>
      </c>
      <c r="C46" s="75">
        <v>7.782968677123521E-2</v>
      </c>
      <c r="D46" s="75">
        <v>8.0592287349726024E-2</v>
      </c>
      <c r="E46" s="75">
        <v>8.5357336071195888E-2</v>
      </c>
      <c r="F46" s="75">
        <v>7.2897055017824994E-2</v>
      </c>
      <c r="G46" s="75">
        <v>5.5255422142908357E-2</v>
      </c>
      <c r="H46" s="75">
        <v>4.3642176556221261E-2</v>
      </c>
      <c r="I46" s="75">
        <v>3.7417287514630103E-2</v>
      </c>
      <c r="J46" s="75">
        <v>3.1047477800688339E-2</v>
      </c>
      <c r="K46" s="75">
        <v>2.5849031455312508E-2</v>
      </c>
    </row>
    <row r="47" spans="1:13" x14ac:dyDescent="0.2">
      <c r="A47" s="74" t="str">
        <f t="shared" si="3"/>
        <v>BAW</v>
      </c>
      <c r="B47" s="75">
        <v>0.67418884999872031</v>
      </c>
      <c r="C47" s="75">
        <v>0.599303732146517</v>
      </c>
      <c r="D47" s="75">
        <v>0.57430390470011661</v>
      </c>
      <c r="E47" s="75">
        <v>0.5519768318862851</v>
      </c>
      <c r="F47" s="75">
        <v>0.45868044036626543</v>
      </c>
      <c r="G47" s="75">
        <v>0.34648638985686597</v>
      </c>
      <c r="H47" s="75">
        <v>0.27138860259258257</v>
      </c>
      <c r="I47" s="75">
        <v>0.22721854077423667</v>
      </c>
      <c r="J47" s="75">
        <v>0.18398701702108905</v>
      </c>
      <c r="K47" s="75">
        <v>0.15392429634630814</v>
      </c>
    </row>
    <row r="48" spans="1:13" x14ac:dyDescent="0.2">
      <c r="A48" s="74" t="str">
        <f t="shared" si="3"/>
        <v>EUN</v>
      </c>
      <c r="B48" s="75">
        <v>0.60806400771633917</v>
      </c>
      <c r="C48" s="75">
        <v>0.58297778324047966</v>
      </c>
      <c r="D48" s="75">
        <v>0.51550621612645731</v>
      </c>
      <c r="E48" s="75">
        <v>0.44685120293201314</v>
      </c>
      <c r="F48" s="75">
        <v>0.36183644540327226</v>
      </c>
      <c r="G48" s="75">
        <v>0.2821672562907287</v>
      </c>
      <c r="H48" s="75">
        <v>0.21368262257962956</v>
      </c>
      <c r="I48" s="75">
        <v>0.17603837606331013</v>
      </c>
      <c r="J48" s="75">
        <v>0.14413095967971296</v>
      </c>
      <c r="K48" s="75">
        <v>0.12367596014617269</v>
      </c>
    </row>
    <row r="49" spans="1:11" x14ac:dyDescent="0.2">
      <c r="A49" s="74" t="str">
        <f t="shared" si="3"/>
        <v>EUS</v>
      </c>
      <c r="B49" s="75">
        <v>1.0878955793859701</v>
      </c>
      <c r="C49" s="75">
        <v>1.0300365284622193</v>
      </c>
      <c r="D49" s="75">
        <v>0.97047495250981941</v>
      </c>
      <c r="E49" s="75">
        <v>0.90608002248708452</v>
      </c>
      <c r="F49" s="75">
        <v>0.74345423330031313</v>
      </c>
      <c r="G49" s="75">
        <v>0.61031748029147714</v>
      </c>
      <c r="H49" s="75">
        <v>0.49048366465054782</v>
      </c>
      <c r="I49" s="75">
        <v>0.42545325798241329</v>
      </c>
      <c r="J49" s="75">
        <v>0.35986127932224493</v>
      </c>
      <c r="K49" s="75">
        <v>0.32505829533126673</v>
      </c>
    </row>
    <row r="50" spans="1:11" x14ac:dyDescent="0.2">
      <c r="A50" s="74" t="str">
        <f t="shared" si="3"/>
        <v>FRA</v>
      </c>
      <c r="B50" s="75">
        <v>1.0016159855708973</v>
      </c>
      <c r="C50" s="75">
        <v>0.88572670575571766</v>
      </c>
      <c r="D50" s="75">
        <v>0.8629616232496542</v>
      </c>
      <c r="E50" s="75">
        <v>0.8292464979250922</v>
      </c>
      <c r="F50" s="75">
        <v>0.70917502880454897</v>
      </c>
      <c r="G50" s="75">
        <v>0.59581218313948436</v>
      </c>
      <c r="H50" s="75">
        <v>0.49251046139154186</v>
      </c>
      <c r="I50" s="75">
        <v>0.43000555218892439</v>
      </c>
      <c r="J50" s="75">
        <v>0.35825230117586654</v>
      </c>
      <c r="K50" s="75">
        <v>0.31649447176559653</v>
      </c>
    </row>
    <row r="51" spans="1:11" x14ac:dyDescent="0.2">
      <c r="A51" s="74" t="str">
        <f t="shared" si="3"/>
        <v>DEU</v>
      </c>
      <c r="B51" s="75">
        <v>0.37734257197283511</v>
      </c>
      <c r="C51" s="75">
        <v>0.33672502571094337</v>
      </c>
      <c r="D51" s="75">
        <v>0.33228713922172465</v>
      </c>
      <c r="E51" s="75">
        <v>0.31954270501834131</v>
      </c>
      <c r="F51" s="75">
        <v>0.28295732091503278</v>
      </c>
      <c r="G51" s="75">
        <v>0.23860052571788465</v>
      </c>
      <c r="H51" s="75">
        <v>0.19634100681754771</v>
      </c>
      <c r="I51" s="75">
        <v>0.17024187517761299</v>
      </c>
      <c r="J51" s="75">
        <v>0.14358228971198211</v>
      </c>
      <c r="K51" s="75">
        <v>0.13013347950817272</v>
      </c>
    </row>
    <row r="52" spans="1:11" x14ac:dyDescent="0.2">
      <c r="A52" s="74" t="str">
        <f t="shared" si="3"/>
        <v>BRZ</v>
      </c>
      <c r="B52" s="75">
        <v>1.0963173064942606</v>
      </c>
      <c r="C52" s="75">
        <v>1.2447763360089736</v>
      </c>
      <c r="D52" s="75">
        <v>1.3443461585575114</v>
      </c>
      <c r="E52" s="75">
        <v>1.3517173808113505</v>
      </c>
      <c r="F52" s="75">
        <v>1.4068665754598768</v>
      </c>
      <c r="G52" s="75">
        <v>1.4194994806071461</v>
      </c>
      <c r="H52" s="75">
        <v>1.3750301788055936</v>
      </c>
      <c r="I52" s="75">
        <v>1.380729366697715</v>
      </c>
      <c r="J52" s="75">
        <v>1.3777687442882405</v>
      </c>
      <c r="K52" s="75">
        <v>1.3965339333356908</v>
      </c>
    </row>
    <row r="53" spans="1:11" x14ac:dyDescent="0.2">
      <c r="A53" s="74" t="str">
        <f t="shared" si="3"/>
        <v>USA</v>
      </c>
      <c r="B53" s="75">
        <v>4.7940856832191017</v>
      </c>
      <c r="C53" s="75">
        <v>4.7166156606943463</v>
      </c>
      <c r="D53" s="75">
        <v>4.7144902914421642</v>
      </c>
      <c r="E53" s="75">
        <v>4.4277085647130505</v>
      </c>
      <c r="F53" s="75">
        <v>3.9403644827003621</v>
      </c>
      <c r="G53" s="75">
        <v>3.2730348963890266</v>
      </c>
      <c r="H53" s="75">
        <v>2.7215804732541038</v>
      </c>
      <c r="I53" s="75">
        <v>2.2100350748092414</v>
      </c>
      <c r="J53" s="75">
        <v>1.5715819659555046</v>
      </c>
      <c r="K53" s="75">
        <v>1.364071715223921</v>
      </c>
    </row>
    <row r="54" spans="1:11" x14ac:dyDescent="0.2">
      <c r="A54" s="74" t="str">
        <f t="shared" si="3"/>
        <v>OEC</v>
      </c>
      <c r="B54" s="75">
        <v>1.3266039660288789</v>
      </c>
      <c r="C54" s="75">
        <v>1.4065568092897718</v>
      </c>
      <c r="D54" s="75">
        <v>1.5909437027459479</v>
      </c>
      <c r="E54" s="75">
        <v>1.6032552668309823</v>
      </c>
      <c r="F54" s="75">
        <v>1.6349962220431524</v>
      </c>
      <c r="G54" s="75">
        <v>1.5174967467303027</v>
      </c>
      <c r="H54" s="75">
        <v>1.4262031131916093</v>
      </c>
      <c r="I54" s="75">
        <v>1.2820421781543148</v>
      </c>
      <c r="J54" s="75">
        <v>1.0093669843473485</v>
      </c>
      <c r="K54" s="75">
        <v>0.98790982781325631</v>
      </c>
    </row>
    <row r="55" spans="1:11" x14ac:dyDescent="0.2">
      <c r="A55" s="74" t="str">
        <f t="shared" si="3"/>
        <v>IND</v>
      </c>
      <c r="B55" s="75">
        <v>3.4262024729983923E-2</v>
      </c>
      <c r="C55" s="75">
        <v>3.3693352167365416E-2</v>
      </c>
      <c r="D55" s="75">
        <v>3.4315852596128384E-2</v>
      </c>
      <c r="E55" s="75">
        <v>3.1993897697824063E-2</v>
      </c>
      <c r="F55" s="75">
        <v>2.7427934301349457E-2</v>
      </c>
      <c r="G55" s="75">
        <v>2.3698979864237909E-2</v>
      </c>
      <c r="H55" s="75">
        <v>1.947575408118268E-2</v>
      </c>
      <c r="I55" s="75">
        <v>1.6610627562716022E-2</v>
      </c>
      <c r="J55" s="75">
        <v>1.4891632813816101E-2</v>
      </c>
      <c r="K55" s="75">
        <v>1.4505753290886237E-2</v>
      </c>
    </row>
    <row r="56" spans="1:11" x14ac:dyDescent="0.2">
      <c r="A56" s="74" t="str">
        <f t="shared" si="3"/>
        <v>RUS</v>
      </c>
      <c r="B56" s="75">
        <v>2.9133459256740326</v>
      </c>
      <c r="C56" s="75">
        <v>2.9365834331460183</v>
      </c>
      <c r="D56" s="75">
        <v>3.0034468012461266</v>
      </c>
      <c r="E56" s="75">
        <v>2.8223653994084472</v>
      </c>
      <c r="F56" s="75">
        <v>2.533924783247965</v>
      </c>
      <c r="G56" s="75">
        <v>2.1518969172509186</v>
      </c>
      <c r="H56" s="75">
        <v>1.6024776162160848</v>
      </c>
      <c r="I56" s="75">
        <v>1.3509560447251645</v>
      </c>
      <c r="J56" s="75">
        <v>1.1382117700577521</v>
      </c>
      <c r="K56" s="75">
        <v>1.0798079039890796</v>
      </c>
    </row>
    <row r="57" spans="1:11" x14ac:dyDescent="0.2">
      <c r="A57" s="74" t="str">
        <f t="shared" si="3"/>
        <v>SWZ</v>
      </c>
      <c r="B57" s="75">
        <v>0.32380339607597497</v>
      </c>
      <c r="C57" s="75">
        <v>0.31187474694885736</v>
      </c>
      <c r="D57" s="75">
        <v>0.30650548171873315</v>
      </c>
      <c r="E57" s="75">
        <v>0.30227368092316653</v>
      </c>
      <c r="F57" s="75">
        <v>0.28521658524279886</v>
      </c>
      <c r="G57" s="75">
        <v>0.2589094435339116</v>
      </c>
      <c r="H57" s="75">
        <v>0.23262576909949714</v>
      </c>
      <c r="I57" s="75">
        <v>0.22498923744970131</v>
      </c>
      <c r="J57" s="75">
        <v>0.21256566124648077</v>
      </c>
      <c r="K57" s="75">
        <v>0.21923520865532603</v>
      </c>
    </row>
    <row r="58" spans="1:11" x14ac:dyDescent="0.2">
      <c r="A58" s="74" t="str">
        <f t="shared" si="3"/>
        <v>CHI</v>
      </c>
      <c r="B58" s="75">
        <v>5.2532006919148575</v>
      </c>
      <c r="C58" s="75">
        <v>6.2160929744385065</v>
      </c>
      <c r="D58" s="75">
        <v>6.7870084323981343</v>
      </c>
      <c r="E58" s="75">
        <v>7.0952533163375309</v>
      </c>
      <c r="F58" s="75">
        <v>6.2429683713420516</v>
      </c>
      <c r="G58" s="75">
        <v>5.8683018571767942</v>
      </c>
      <c r="H58" s="75">
        <v>4.9318693282132102</v>
      </c>
      <c r="I58" s="75">
        <v>3.9676202459424088</v>
      </c>
      <c r="J58" s="75">
        <v>3.6669092662070542</v>
      </c>
      <c r="K58" s="75">
        <v>3.5543526933234872</v>
      </c>
    </row>
    <row r="59" spans="1:11" x14ac:dyDescent="0.2">
      <c r="A59" s="74" t="str">
        <f t="shared" si="3"/>
        <v>RSA</v>
      </c>
      <c r="B59" s="75">
        <v>0.33473741629501452</v>
      </c>
      <c r="C59" s="75">
        <v>0.32960304775325744</v>
      </c>
      <c r="D59" s="75">
        <v>0.31064614418456549</v>
      </c>
      <c r="E59" s="75">
        <v>0.29922655587536323</v>
      </c>
      <c r="F59" s="75">
        <v>0.27092295454607707</v>
      </c>
      <c r="G59" s="75">
        <v>0.20946361897955734</v>
      </c>
      <c r="H59" s="75">
        <v>0.13995634453598477</v>
      </c>
      <c r="I59" s="75">
        <v>9.475117685190132E-2</v>
      </c>
      <c r="J59" s="75">
        <v>8.0657314075435138E-2</v>
      </c>
      <c r="K59" s="75">
        <v>6.8318879859972828E-2</v>
      </c>
    </row>
    <row r="60" spans="1:11" x14ac:dyDescent="0.2">
      <c r="A60" s="74" t="str">
        <f t="shared" si="3"/>
        <v>OPE</v>
      </c>
      <c r="B60" s="75">
        <v>1.4461858874602038</v>
      </c>
      <c r="C60" s="75">
        <v>1.6086348876867718</v>
      </c>
      <c r="D60" s="75">
        <v>1.7588491496118583</v>
      </c>
      <c r="E60" s="75">
        <v>1.7567720408456502</v>
      </c>
      <c r="F60" s="75">
        <v>1.7520642891865474</v>
      </c>
      <c r="G60" s="75">
        <v>1.7149098580339963</v>
      </c>
      <c r="H60" s="75">
        <v>1.5057679621766065</v>
      </c>
      <c r="I60" s="75">
        <v>1.3965580891413407</v>
      </c>
      <c r="J60" s="75">
        <v>1.2591874310379265</v>
      </c>
      <c r="K60" s="75">
        <v>1.2348669746028911</v>
      </c>
    </row>
    <row r="61" spans="1:11" x14ac:dyDescent="0.2">
      <c r="A61" s="74" t="str">
        <f t="shared" si="3"/>
        <v>ARB</v>
      </c>
      <c r="B61" s="75">
        <v>0.47331133746461213</v>
      </c>
      <c r="C61" s="75">
        <v>0.51134262028294808</v>
      </c>
      <c r="D61" s="75">
        <v>0.561044481116593</v>
      </c>
      <c r="E61" s="75">
        <v>0.57256376190733926</v>
      </c>
      <c r="F61" s="75">
        <v>0.58041801094345902</v>
      </c>
      <c r="G61" s="75">
        <v>0.56717649276082949</v>
      </c>
      <c r="H61" s="75">
        <v>0.50659579837012292</v>
      </c>
      <c r="I61" s="75">
        <v>0.47108666028517926</v>
      </c>
      <c r="J61" s="75">
        <v>0.43132664358895378</v>
      </c>
      <c r="K61" s="75">
        <v>0.4190606917222563</v>
      </c>
    </row>
    <row r="62" spans="1:11" x14ac:dyDescent="0.2">
      <c r="A62" s="74" t="str">
        <f t="shared" si="3"/>
        <v>ROW</v>
      </c>
      <c r="B62" s="75">
        <v>2.6325823276053875</v>
      </c>
      <c r="C62" s="75">
        <v>2.6837735780019001</v>
      </c>
      <c r="D62" s="75">
        <v>2.8958287024952529</v>
      </c>
      <c r="E62" s="75">
        <v>2.8719361874999971</v>
      </c>
      <c r="F62" s="75">
        <v>2.8217818737237073</v>
      </c>
      <c r="G62" s="75">
        <v>2.6879638084467534</v>
      </c>
      <c r="H62" s="75">
        <v>2.5733861484467981</v>
      </c>
      <c r="I62" s="75">
        <v>2.3196267798057217</v>
      </c>
      <c r="J62" s="75">
        <v>2.16547988778369</v>
      </c>
      <c r="K62" s="75">
        <v>2.0275423035723659</v>
      </c>
    </row>
    <row r="65" spans="1:11" ht="15.75" x14ac:dyDescent="0.25">
      <c r="A65" s="79" t="s">
        <v>86</v>
      </c>
      <c r="B65" s="79"/>
      <c r="C65" s="79"/>
      <c r="D65" s="79"/>
      <c r="E65" s="78"/>
      <c r="F65" s="78"/>
      <c r="G65" s="78"/>
      <c r="H65" s="74" t="s">
        <v>85</v>
      </c>
    </row>
    <row r="66" spans="1:11" ht="15.75" x14ac:dyDescent="0.25">
      <c r="B66" s="77" t="str">
        <f t="shared" ref="B66:K66" si="4">B44</f>
        <v>2007</v>
      </c>
      <c r="C66" s="77" t="str">
        <f t="shared" si="4"/>
        <v>2010</v>
      </c>
      <c r="D66" s="77" t="str">
        <f t="shared" si="4"/>
        <v>2015</v>
      </c>
      <c r="E66" s="77" t="str">
        <f t="shared" si="4"/>
        <v>2020</v>
      </c>
      <c r="F66" s="77" t="str">
        <f t="shared" si="4"/>
        <v>2025</v>
      </c>
      <c r="G66" s="77" t="str">
        <f t="shared" si="4"/>
        <v>2030</v>
      </c>
      <c r="H66" s="77" t="str">
        <f t="shared" si="4"/>
        <v>2035</v>
      </c>
      <c r="I66" s="77" t="str">
        <f t="shared" si="4"/>
        <v>2040</v>
      </c>
      <c r="J66" s="77" t="str">
        <f t="shared" si="4"/>
        <v>2045</v>
      </c>
      <c r="K66" s="77" t="str">
        <f t="shared" si="4"/>
        <v>2050</v>
      </c>
    </row>
    <row r="67" spans="1:11" x14ac:dyDescent="0.2">
      <c r="A67" s="74" t="str">
        <f t="shared" ref="A67:A84" si="5">A45</f>
        <v>EUE</v>
      </c>
      <c r="B67" s="74">
        <f t="shared" ref="B67:K67" si="6">B45/$B45</f>
        <v>1</v>
      </c>
      <c r="C67" s="75">
        <f t="shared" si="6"/>
        <v>0.90489649094329905</v>
      </c>
      <c r="D67" s="75">
        <f t="shared" si="6"/>
        <v>0.89960512303274942</v>
      </c>
      <c r="E67" s="75">
        <f t="shared" si="6"/>
        <v>0.85022167880697763</v>
      </c>
      <c r="F67" s="75">
        <f t="shared" si="6"/>
        <v>0.73079953616484328</v>
      </c>
      <c r="G67" s="75">
        <f t="shared" si="6"/>
        <v>0.60627607197161615</v>
      </c>
      <c r="H67" s="75">
        <f t="shared" si="6"/>
        <v>0.48895107877333804</v>
      </c>
      <c r="I67" s="75">
        <f t="shared" si="6"/>
        <v>0.42060696147054449</v>
      </c>
      <c r="J67" s="75">
        <f t="shared" si="6"/>
        <v>0.34594557766050721</v>
      </c>
      <c r="K67" s="75">
        <f t="shared" si="6"/>
        <v>0.30244334261405731</v>
      </c>
    </row>
    <row r="68" spans="1:11" x14ac:dyDescent="0.2">
      <c r="A68" s="74" t="str">
        <f t="shared" si="5"/>
        <v>AUT</v>
      </c>
      <c r="B68" s="74">
        <f t="shared" ref="B68:K68" si="7">B46/$B46</f>
        <v>1</v>
      </c>
      <c r="C68" s="75">
        <f t="shared" si="7"/>
        <v>0.96634758320944603</v>
      </c>
      <c r="D68" s="75">
        <f t="shared" si="7"/>
        <v>1.0006485357527148</v>
      </c>
      <c r="E68" s="75">
        <f t="shared" si="7"/>
        <v>1.0598122495860012</v>
      </c>
      <c r="F68" s="75">
        <f t="shared" si="7"/>
        <v>0.90510312789279157</v>
      </c>
      <c r="G68" s="75">
        <f t="shared" si="7"/>
        <v>0.68606139716280623</v>
      </c>
      <c r="H68" s="75">
        <f t="shared" si="7"/>
        <v>0.54186922228101675</v>
      </c>
      <c r="I68" s="75">
        <f t="shared" si="7"/>
        <v>0.46457986483095193</v>
      </c>
      <c r="J68" s="75">
        <f t="shared" si="7"/>
        <v>0.38549114588667055</v>
      </c>
      <c r="K68" s="75">
        <f t="shared" si="7"/>
        <v>0.32094628812483084</v>
      </c>
    </row>
    <row r="69" spans="1:11" x14ac:dyDescent="0.2">
      <c r="A69" s="74" t="str">
        <f t="shared" si="5"/>
        <v>BAW</v>
      </c>
      <c r="B69" s="74">
        <f t="shared" ref="B69:K69" si="8">B47/$B47</f>
        <v>1</v>
      </c>
      <c r="C69" s="75">
        <f t="shared" si="8"/>
        <v>0.88892560615271898</v>
      </c>
      <c r="D69" s="75">
        <f t="shared" si="8"/>
        <v>0.851844263964328</v>
      </c>
      <c r="E69" s="75">
        <f t="shared" si="8"/>
        <v>0.81872732230343592</v>
      </c>
      <c r="F69" s="75">
        <f t="shared" si="8"/>
        <v>0.68034415040702034</v>
      </c>
      <c r="G69" s="75">
        <f t="shared" si="8"/>
        <v>0.51393076266023041</v>
      </c>
      <c r="H69" s="75">
        <f t="shared" si="8"/>
        <v>0.40254092394600965</v>
      </c>
      <c r="I69" s="75">
        <f t="shared" si="8"/>
        <v>0.33702506467537685</v>
      </c>
      <c r="J69" s="75">
        <f t="shared" si="8"/>
        <v>0.27290130505931426</v>
      </c>
      <c r="K69" s="75">
        <f t="shared" si="8"/>
        <v>0.22831035598794064</v>
      </c>
    </row>
    <row r="70" spans="1:11" x14ac:dyDescent="0.2">
      <c r="A70" s="74" t="str">
        <f t="shared" si="5"/>
        <v>EUN</v>
      </c>
      <c r="B70" s="74">
        <f t="shared" ref="B70:K70" si="9">B48/$B48</f>
        <v>1</v>
      </c>
      <c r="C70" s="75">
        <f t="shared" si="9"/>
        <v>0.9587441056245477</v>
      </c>
      <c r="D70" s="75">
        <f t="shared" si="9"/>
        <v>0.84778281494164687</v>
      </c>
      <c r="E70" s="75">
        <f t="shared" si="9"/>
        <v>0.73487527178301348</v>
      </c>
      <c r="F70" s="75">
        <f t="shared" si="9"/>
        <v>0.59506308679935604</v>
      </c>
      <c r="G70" s="75">
        <f t="shared" si="9"/>
        <v>0.46404202963836538</v>
      </c>
      <c r="H70" s="75">
        <f t="shared" si="9"/>
        <v>0.35141468639484436</v>
      </c>
      <c r="I70" s="75">
        <f t="shared" si="9"/>
        <v>0.2895063247115125</v>
      </c>
      <c r="J70" s="75">
        <f t="shared" si="9"/>
        <v>0.23703254567066862</v>
      </c>
      <c r="K70" s="75">
        <f t="shared" si="9"/>
        <v>0.20339299576479342</v>
      </c>
    </row>
    <row r="71" spans="1:11" x14ac:dyDescent="0.2">
      <c r="A71" s="74" t="str">
        <f t="shared" si="5"/>
        <v>EUS</v>
      </c>
      <c r="B71" s="74">
        <f t="shared" ref="B71:K71" si="10">B49/$B49</f>
        <v>1</v>
      </c>
      <c r="C71" s="75">
        <f t="shared" si="10"/>
        <v>0.94681562089221127</v>
      </c>
      <c r="D71" s="75">
        <f t="shared" si="10"/>
        <v>0.8920662707882081</v>
      </c>
      <c r="E71" s="75">
        <f t="shared" si="10"/>
        <v>0.83287407326215446</v>
      </c>
      <c r="F71" s="75">
        <f t="shared" si="10"/>
        <v>0.68338749360479378</v>
      </c>
      <c r="G71" s="75">
        <f t="shared" si="10"/>
        <v>0.56100740903456237</v>
      </c>
      <c r="H71" s="75">
        <f t="shared" si="10"/>
        <v>0.4508554625503548</v>
      </c>
      <c r="I71" s="75">
        <f t="shared" si="10"/>
        <v>0.39107913116307313</v>
      </c>
      <c r="J71" s="75">
        <f t="shared" si="10"/>
        <v>0.33078659950558653</v>
      </c>
      <c r="K71" s="75">
        <f t="shared" si="10"/>
        <v>0.29879549240813724</v>
      </c>
    </row>
    <row r="72" spans="1:11" x14ac:dyDescent="0.2">
      <c r="A72" s="74" t="str">
        <f t="shared" si="5"/>
        <v>FRA</v>
      </c>
      <c r="B72" s="74">
        <f t="shared" ref="B72:K72" si="11">B50/$B50</f>
        <v>1</v>
      </c>
      <c r="C72" s="75">
        <f t="shared" si="11"/>
        <v>0.88429769344273645</v>
      </c>
      <c r="D72" s="75">
        <f t="shared" si="11"/>
        <v>0.86156933962848703</v>
      </c>
      <c r="E72" s="75">
        <f t="shared" si="11"/>
        <v>0.82790860955802481</v>
      </c>
      <c r="F72" s="75">
        <f t="shared" si="11"/>
        <v>0.7080308611491819</v>
      </c>
      <c r="G72" s="75">
        <f t="shared" si="11"/>
        <v>0.59485091264781043</v>
      </c>
      <c r="H72" s="75">
        <f t="shared" si="11"/>
        <v>0.49171585566380777</v>
      </c>
      <c r="I72" s="75">
        <f t="shared" si="11"/>
        <v>0.42931179053001184</v>
      </c>
      <c r="J72" s="75">
        <f t="shared" si="11"/>
        <v>0.35767430466045452</v>
      </c>
      <c r="K72" s="75">
        <f t="shared" si="11"/>
        <v>0.31598384642913047</v>
      </c>
    </row>
    <row r="73" spans="1:11" x14ac:dyDescent="0.2">
      <c r="A73" s="74" t="str">
        <f t="shared" si="5"/>
        <v>DEU</v>
      </c>
      <c r="B73" s="74">
        <f t="shared" ref="B73:K73" si="12">B51/$B51</f>
        <v>1</v>
      </c>
      <c r="C73" s="75">
        <f t="shared" si="12"/>
        <v>0.89235896164714812</v>
      </c>
      <c r="D73" s="75">
        <f t="shared" si="12"/>
        <v>0.88059806632591142</v>
      </c>
      <c r="E73" s="75">
        <f t="shared" si="12"/>
        <v>0.8468238909479453</v>
      </c>
      <c r="F73" s="75">
        <f t="shared" si="12"/>
        <v>0.74986853308299095</v>
      </c>
      <c r="G73" s="75">
        <f t="shared" si="12"/>
        <v>0.63231806702971616</v>
      </c>
      <c r="H73" s="75">
        <f t="shared" si="12"/>
        <v>0.52032561762387708</v>
      </c>
      <c r="I73" s="75">
        <f t="shared" si="12"/>
        <v>0.45116000107686949</v>
      </c>
      <c r="J73" s="75">
        <f t="shared" si="12"/>
        <v>0.38050911923693204</v>
      </c>
      <c r="K73" s="75">
        <f t="shared" si="12"/>
        <v>0.34486826871350479</v>
      </c>
    </row>
    <row r="74" spans="1:11" x14ac:dyDescent="0.2">
      <c r="A74" s="74" t="str">
        <f t="shared" si="5"/>
        <v>BRZ</v>
      </c>
      <c r="B74" s="74">
        <f t="shared" ref="B74:K74" si="13">B52/$B52</f>
        <v>1</v>
      </c>
      <c r="C74" s="75">
        <f t="shared" si="13"/>
        <v>1.1354161141444046</v>
      </c>
      <c r="D74" s="75">
        <f t="shared" si="13"/>
        <v>1.2262381981876971</v>
      </c>
      <c r="E74" s="75">
        <f t="shared" si="13"/>
        <v>1.2329618193603029</v>
      </c>
      <c r="F74" s="75">
        <f t="shared" si="13"/>
        <v>1.2832658639300993</v>
      </c>
      <c r="G74" s="75">
        <f t="shared" si="13"/>
        <v>1.2947889011679827</v>
      </c>
      <c r="H74" s="75">
        <f t="shared" si="13"/>
        <v>1.2542264640540837</v>
      </c>
      <c r="I74" s="75">
        <f t="shared" si="13"/>
        <v>1.2594249479769051</v>
      </c>
      <c r="J74" s="75">
        <f t="shared" si="13"/>
        <v>1.2567244319931323</v>
      </c>
      <c r="K74" s="75">
        <f t="shared" si="13"/>
        <v>1.2738409993740274</v>
      </c>
    </row>
    <row r="75" spans="1:11" x14ac:dyDescent="0.2">
      <c r="A75" s="74" t="str">
        <f t="shared" si="5"/>
        <v>USA</v>
      </c>
      <c r="B75" s="74">
        <f t="shared" ref="B75:K75" si="14">B53/$B53</f>
        <v>1</v>
      </c>
      <c r="C75" s="75">
        <f t="shared" si="14"/>
        <v>0.98384050105822551</v>
      </c>
      <c r="D75" s="75">
        <f t="shared" si="14"/>
        <v>0.98339716954672962</v>
      </c>
      <c r="E75" s="75">
        <f t="shared" si="14"/>
        <v>0.92357726942835139</v>
      </c>
      <c r="F75" s="75">
        <f t="shared" si="14"/>
        <v>0.82192199786769593</v>
      </c>
      <c r="G75" s="75">
        <f t="shared" si="14"/>
        <v>0.68272348736814192</v>
      </c>
      <c r="H75" s="75">
        <f t="shared" si="14"/>
        <v>0.56769541745583374</v>
      </c>
      <c r="I75" s="75">
        <f t="shared" si="14"/>
        <v>0.46099198488360377</v>
      </c>
      <c r="J75" s="75">
        <f t="shared" si="14"/>
        <v>0.32781682885989405</v>
      </c>
      <c r="K75" s="75">
        <f t="shared" si="14"/>
        <v>0.28453219348970477</v>
      </c>
    </row>
    <row r="76" spans="1:11" x14ac:dyDescent="0.2">
      <c r="A76" s="74" t="str">
        <f t="shared" si="5"/>
        <v>OEC</v>
      </c>
      <c r="B76" s="74">
        <f t="shared" ref="B76:K76" si="15">B54/$B54</f>
        <v>1</v>
      </c>
      <c r="C76" s="75">
        <f t="shared" si="15"/>
        <v>1.0602688106686637</v>
      </c>
      <c r="D76" s="75">
        <f t="shared" si="15"/>
        <v>1.1992604752331297</v>
      </c>
      <c r="E76" s="75">
        <f t="shared" si="15"/>
        <v>1.2085409872776463</v>
      </c>
      <c r="F76" s="75">
        <f t="shared" si="15"/>
        <v>1.2324674612103188</v>
      </c>
      <c r="G76" s="75">
        <f t="shared" si="15"/>
        <v>1.1438958314536414</v>
      </c>
      <c r="H76" s="75">
        <f t="shared" si="15"/>
        <v>1.0750782823760698</v>
      </c>
      <c r="I76" s="75">
        <f t="shared" si="15"/>
        <v>0.96640912509257937</v>
      </c>
      <c r="J76" s="75">
        <f t="shared" si="15"/>
        <v>0.76086534504252756</v>
      </c>
      <c r="K76" s="75">
        <f t="shared" si="15"/>
        <v>0.74469084452575085</v>
      </c>
    </row>
    <row r="77" spans="1:11" x14ac:dyDescent="0.2">
      <c r="A77" s="74" t="str">
        <f t="shared" si="5"/>
        <v>IND</v>
      </c>
      <c r="B77" s="74">
        <f t="shared" ref="B77:K77" si="16">B55/$B55</f>
        <v>1</v>
      </c>
      <c r="C77" s="75">
        <f t="shared" si="16"/>
        <v>0.98340224878418114</v>
      </c>
      <c r="D77" s="75">
        <f t="shared" si="16"/>
        <v>1.0015710649492746</v>
      </c>
      <c r="E77" s="75">
        <f t="shared" si="16"/>
        <v>0.9338005546947451</v>
      </c>
      <c r="F77" s="75">
        <f t="shared" si="16"/>
        <v>0.80053454276291769</v>
      </c>
      <c r="G77" s="75">
        <f t="shared" si="16"/>
        <v>0.69169817169322412</v>
      </c>
      <c r="H77" s="75">
        <f t="shared" si="16"/>
        <v>0.56843558530674787</v>
      </c>
      <c r="I77" s="75">
        <f t="shared" si="16"/>
        <v>0.48481161558964925</v>
      </c>
      <c r="J77" s="75">
        <f t="shared" si="16"/>
        <v>0.4346396026264</v>
      </c>
      <c r="K77" s="75">
        <f t="shared" si="16"/>
        <v>0.42337700136535522</v>
      </c>
    </row>
    <row r="78" spans="1:11" x14ac:dyDescent="0.2">
      <c r="A78" s="74" t="str">
        <f t="shared" si="5"/>
        <v>RUS</v>
      </c>
      <c r="B78" s="74">
        <f t="shared" ref="B78:K78" si="17">B56/$B56</f>
        <v>1</v>
      </c>
      <c r="C78" s="75">
        <f t="shared" si="17"/>
        <v>1.0079762266702363</v>
      </c>
      <c r="D78" s="75">
        <f t="shared" si="17"/>
        <v>1.0309269403190588</v>
      </c>
      <c r="E78" s="75">
        <f t="shared" si="17"/>
        <v>0.96877112138870491</v>
      </c>
      <c r="F78" s="75">
        <f t="shared" si="17"/>
        <v>0.86976447284121106</v>
      </c>
      <c r="G78" s="75">
        <f t="shared" si="17"/>
        <v>0.73863419317534529</v>
      </c>
      <c r="H78" s="75">
        <f t="shared" si="17"/>
        <v>0.55004714754061867</v>
      </c>
      <c r="I78" s="75">
        <f t="shared" si="17"/>
        <v>0.46371288518118797</v>
      </c>
      <c r="J78" s="75">
        <f t="shared" si="17"/>
        <v>0.3906888502416393</v>
      </c>
      <c r="K78" s="75">
        <f t="shared" si="17"/>
        <v>0.37064184327484379</v>
      </c>
    </row>
    <row r="79" spans="1:11" x14ac:dyDescent="0.2">
      <c r="A79" s="74" t="str">
        <f t="shared" si="5"/>
        <v>SWZ</v>
      </c>
      <c r="B79" s="74">
        <f t="shared" ref="B79:K79" si="18">B57/$B57</f>
        <v>1</v>
      </c>
      <c r="C79" s="75">
        <f t="shared" si="18"/>
        <v>0.963160827614301</v>
      </c>
      <c r="D79" s="75">
        <f t="shared" si="18"/>
        <v>0.94657895943381909</v>
      </c>
      <c r="E79" s="75">
        <f t="shared" si="18"/>
        <v>0.93350991554221729</v>
      </c>
      <c r="F79" s="75">
        <f t="shared" si="18"/>
        <v>0.88083259378748957</v>
      </c>
      <c r="G79" s="75">
        <f t="shared" si="18"/>
        <v>0.79958841281937298</v>
      </c>
      <c r="H79" s="75">
        <f t="shared" si="18"/>
        <v>0.7184167056880264</v>
      </c>
      <c r="I79" s="75">
        <f t="shared" si="18"/>
        <v>0.69483285282440765</v>
      </c>
      <c r="J79" s="75">
        <f t="shared" si="18"/>
        <v>0.65646520024949284</v>
      </c>
      <c r="K79" s="75">
        <f t="shared" si="18"/>
        <v>0.6770627217383669</v>
      </c>
    </row>
    <row r="80" spans="1:11" x14ac:dyDescent="0.2">
      <c r="A80" s="74" t="str">
        <f t="shared" si="5"/>
        <v>CHI</v>
      </c>
      <c r="B80" s="74">
        <f t="shared" ref="B80:K80" si="19">B58/$B58</f>
        <v>1</v>
      </c>
      <c r="C80" s="75">
        <f t="shared" si="19"/>
        <v>1.1832963061939792</v>
      </c>
      <c r="D80" s="75">
        <f t="shared" si="19"/>
        <v>1.2919758506169283</v>
      </c>
      <c r="E80" s="75">
        <f t="shared" si="19"/>
        <v>1.3506533887535948</v>
      </c>
      <c r="F80" s="75">
        <f t="shared" si="19"/>
        <v>1.1884123104130657</v>
      </c>
      <c r="G80" s="75">
        <f t="shared" si="19"/>
        <v>1.1170907416898486</v>
      </c>
      <c r="H80" s="75">
        <f t="shared" si="19"/>
        <v>0.93883131779141715</v>
      </c>
      <c r="I80" s="75">
        <f t="shared" si="19"/>
        <v>0.75527673101256698</v>
      </c>
      <c r="J80" s="75">
        <f t="shared" si="19"/>
        <v>0.69803334790744875</v>
      </c>
      <c r="K80" s="75">
        <f t="shared" si="19"/>
        <v>0.67660706334596199</v>
      </c>
    </row>
    <row r="81" spans="1:11" x14ac:dyDescent="0.2">
      <c r="A81" s="74" t="str">
        <f t="shared" si="5"/>
        <v>RSA</v>
      </c>
      <c r="B81" s="74">
        <f t="shared" ref="B81:K81" si="20">B59/$B59</f>
        <v>1</v>
      </c>
      <c r="C81" s="75">
        <f t="shared" si="20"/>
        <v>0.98466150393766561</v>
      </c>
      <c r="D81" s="75">
        <f t="shared" si="20"/>
        <v>0.92802934199260045</v>
      </c>
      <c r="E81" s="75">
        <f t="shared" si="20"/>
        <v>0.89391427820439873</v>
      </c>
      <c r="F81" s="75">
        <f t="shared" si="20"/>
        <v>0.80935963939957112</v>
      </c>
      <c r="G81" s="75">
        <f t="shared" si="20"/>
        <v>0.6257550210489482</v>
      </c>
      <c r="H81" s="75">
        <f t="shared" si="20"/>
        <v>0.41810785924402571</v>
      </c>
      <c r="I81" s="75">
        <f t="shared" si="20"/>
        <v>0.28306120630504644</v>
      </c>
      <c r="J81" s="75">
        <f t="shared" si="20"/>
        <v>0.24095697149179562</v>
      </c>
      <c r="K81" s="75">
        <f t="shared" si="20"/>
        <v>0.20409693250353964</v>
      </c>
    </row>
    <row r="82" spans="1:11" x14ac:dyDescent="0.2">
      <c r="A82" s="74" t="str">
        <f t="shared" si="5"/>
        <v>OPE</v>
      </c>
      <c r="B82" s="74">
        <f t="shared" ref="B82:K82" si="21">B60/$B60</f>
        <v>1</v>
      </c>
      <c r="C82" s="75">
        <f t="shared" si="21"/>
        <v>1.1123292666835944</v>
      </c>
      <c r="D82" s="75">
        <f t="shared" si="21"/>
        <v>1.2161985294302344</v>
      </c>
      <c r="E82" s="75">
        <f t="shared" si="21"/>
        <v>1.2147622626375498</v>
      </c>
      <c r="F82" s="75">
        <f t="shared" si="21"/>
        <v>1.2115069745726312</v>
      </c>
      <c r="G82" s="75">
        <f t="shared" si="21"/>
        <v>1.1858156499132531</v>
      </c>
      <c r="H82" s="75">
        <f t="shared" si="21"/>
        <v>1.0411994579901764</v>
      </c>
      <c r="I82" s="75">
        <f t="shared" si="21"/>
        <v>0.96568366573814413</v>
      </c>
      <c r="J82" s="75">
        <f t="shared" si="21"/>
        <v>0.87069542163028257</v>
      </c>
      <c r="K82" s="75">
        <f t="shared" si="21"/>
        <v>0.85387845733411794</v>
      </c>
    </row>
    <row r="83" spans="1:11" x14ac:dyDescent="0.2">
      <c r="A83" s="74" t="str">
        <f t="shared" si="5"/>
        <v>ARB</v>
      </c>
      <c r="B83" s="74">
        <f t="shared" ref="B83:K83" si="22">B61/$B61</f>
        <v>1</v>
      </c>
      <c r="C83" s="75">
        <f t="shared" si="22"/>
        <v>1.0803515145486651</v>
      </c>
      <c r="D83" s="75">
        <f t="shared" si="22"/>
        <v>1.1853603256620497</v>
      </c>
      <c r="E83" s="75">
        <f t="shared" si="22"/>
        <v>1.2096979653485438</v>
      </c>
      <c r="F83" s="75">
        <f t="shared" si="22"/>
        <v>1.2262922203651099</v>
      </c>
      <c r="G83" s="75">
        <f t="shared" si="22"/>
        <v>1.1983158818865929</v>
      </c>
      <c r="H83" s="75">
        <f t="shared" si="22"/>
        <v>1.07032255150237</v>
      </c>
      <c r="I83" s="75">
        <f t="shared" si="22"/>
        <v>0.99529975936906601</v>
      </c>
      <c r="J83" s="75">
        <f t="shared" si="22"/>
        <v>0.91129582042011115</v>
      </c>
      <c r="K83" s="75">
        <f t="shared" si="22"/>
        <v>0.88538063332063754</v>
      </c>
    </row>
    <row r="84" spans="1:11" x14ac:dyDescent="0.2">
      <c r="A84" s="74" t="str">
        <f t="shared" si="5"/>
        <v>ROW</v>
      </c>
      <c r="B84" s="74">
        <f t="shared" ref="B84:K84" si="23">B62/$B62</f>
        <v>1</v>
      </c>
      <c r="C84" s="75">
        <f t="shared" si="23"/>
        <v>1.0194452609742604</v>
      </c>
      <c r="D84" s="75">
        <f t="shared" si="23"/>
        <v>1.0999954957265539</v>
      </c>
      <c r="E84" s="75">
        <f t="shared" si="23"/>
        <v>1.0909198004502019</v>
      </c>
      <c r="F84" s="75">
        <f t="shared" si="23"/>
        <v>1.0718684252091051</v>
      </c>
      <c r="G84" s="75">
        <f t="shared" si="23"/>
        <v>1.0210369416601459</v>
      </c>
      <c r="H84" s="75">
        <f t="shared" si="23"/>
        <v>0.97751402547306676</v>
      </c>
      <c r="I84" s="75">
        <f t="shared" si="23"/>
        <v>0.88112221809058033</v>
      </c>
      <c r="J84" s="75">
        <f t="shared" si="23"/>
        <v>0.82256872466109099</v>
      </c>
      <c r="K84" s="75">
        <f t="shared" si="23"/>
        <v>0.7701724205588778</v>
      </c>
    </row>
    <row r="85" spans="1:11" x14ac:dyDescent="0.2">
      <c r="C85" s="75"/>
      <c r="D85" s="75"/>
      <c r="E85" s="75"/>
      <c r="F85" s="75"/>
      <c r="G85" s="75"/>
      <c r="H85" s="75"/>
      <c r="I85" s="75"/>
      <c r="J85" s="75"/>
      <c r="K85" s="75"/>
    </row>
  </sheetData>
  <conditionalFormatting sqref="M24:M41">
    <cfRule type="cellIs" dxfId="0" priority="1" operator="equal">
      <formula>0</formula>
    </cfRule>
  </conditionalFormatting>
  <pageMargins left="0.7" right="0.7" top="0.78740157499999996" bottom="0.78740157499999996"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7"/>
  <sheetViews>
    <sheetView zoomScaleNormal="100" workbookViewId="0">
      <pane xSplit="4" ySplit="1" topLeftCell="E2" activePane="bottomRight" state="frozen"/>
      <selection activeCell="A10" sqref="A10"/>
      <selection pane="topRight" activeCell="A10" sqref="A10"/>
      <selection pane="bottomLeft" activeCell="A10" sqref="A10"/>
      <selection pane="bottomRight" activeCell="F23" sqref="F23"/>
    </sheetView>
  </sheetViews>
  <sheetFormatPr baseColWidth="10" defaultColWidth="9" defaultRowHeight="15.75" x14ac:dyDescent="0.25"/>
  <cols>
    <col min="1" max="1" width="13.875" style="9" bestFit="1" customWidth="1"/>
    <col min="2" max="2" width="18.25" style="9" bestFit="1" customWidth="1"/>
    <col min="3" max="3" width="17.75" style="9" bestFit="1" customWidth="1"/>
    <col min="4" max="4" width="14.375" style="9" bestFit="1" customWidth="1"/>
    <col min="5" max="7" width="9.25" style="9" customWidth="1"/>
    <col min="8" max="9" width="9.125" style="9" customWidth="1"/>
    <col min="10" max="12" width="9.25" style="9" customWidth="1"/>
    <col min="13" max="16384" width="9" style="9"/>
  </cols>
  <sheetData>
    <row r="1" spans="1:13" s="1" customFormat="1" x14ac:dyDescent="0.25">
      <c r="A1" s="3" t="s">
        <v>11</v>
      </c>
      <c r="B1" s="1" t="s">
        <v>25</v>
      </c>
      <c r="C1" s="7" t="s">
        <v>26</v>
      </c>
      <c r="D1" s="7" t="s">
        <v>27</v>
      </c>
      <c r="E1" s="1">
        <v>2015</v>
      </c>
      <c r="F1" s="1">
        <v>2020</v>
      </c>
      <c r="G1" s="1">
        <v>2025</v>
      </c>
      <c r="H1" s="8">
        <v>2030</v>
      </c>
      <c r="I1" s="8">
        <v>2035</v>
      </c>
      <c r="J1" s="8">
        <v>2040</v>
      </c>
      <c r="K1" s="1">
        <v>2045</v>
      </c>
      <c r="L1" s="1">
        <v>2050</v>
      </c>
    </row>
    <row r="2" spans="1:13" x14ac:dyDescent="0.25">
      <c r="A2" s="9" t="s">
        <v>12</v>
      </c>
      <c r="B2" s="9" t="s">
        <v>28</v>
      </c>
      <c r="C2" s="9" t="str">
        <f>[1]EmissionsSector.pull!C2</f>
        <v>2DS</v>
      </c>
      <c r="D2" s="9" t="str">
        <f>[1]EmissionsSector.pull!D2</f>
        <v>4DS</v>
      </c>
      <c r="E2" s="10">
        <f>IF([1]EmissionsSector.csv!F2&gt;10,ROUND([1]EmissionsSector.csv!F2,0),ROUND([1]EmissionsSector.csv!F2,2))</f>
        <v>0.02</v>
      </c>
      <c r="F2" s="10">
        <f>IF([1]EmissionsSector.csv!G2&gt;10,ROUND([1]EmissionsSector.csv!G2,0),ROUND([1]EmissionsSector.csv!G2,2))</f>
        <v>0</v>
      </c>
      <c r="G2" s="10">
        <f>IF([1]EmissionsSector.csv!H2&gt;10,ROUND([1]EmissionsSector.csv!H2,0),ROUND([1]EmissionsSector.csv!H2,2))</f>
        <v>0</v>
      </c>
      <c r="H2" s="10">
        <f>IF([1]EmissionsSector.csv!I2&gt;10,ROUND([1]EmissionsSector.csv!I2,0),ROUND([1]EmissionsSector.csv!I2,2))</f>
        <v>0.01</v>
      </c>
      <c r="I2" s="10">
        <f>IF([1]EmissionsSector.csv!J2&gt;10,ROUND([1]EmissionsSector.csv!J2,0),ROUND([1]EmissionsSector.csv!J2,2))</f>
        <v>0.03</v>
      </c>
      <c r="J2" s="10">
        <f>IF([1]EmissionsSector.csv!K2&gt;10,ROUND([1]EmissionsSector.csv!K2,0),ROUND([1]EmissionsSector.csv!K2,2))</f>
        <v>0.04</v>
      </c>
      <c r="K2" s="10">
        <f>IF([1]EmissionsSector.csv!L2&gt;10,ROUND([1]EmissionsSector.csv!L2,0),ROUND([1]EmissionsSector.csv!L2,2))</f>
        <v>0.06</v>
      </c>
      <c r="L2" s="10">
        <f>IF([1]EmissionsSector.csv!M2&gt;10,ROUND([1]EmissionsSector.csv!M2,0),ROUND([1]EmissionsSector.csv!M2,2))</f>
        <v>7.0000000000000007E-2</v>
      </c>
      <c r="M2" s="10"/>
    </row>
    <row r="3" spans="1:13" x14ac:dyDescent="0.25">
      <c r="A3" s="9" t="s">
        <v>12</v>
      </c>
      <c r="B3" s="9" t="s">
        <v>29</v>
      </c>
      <c r="C3" s="9" t="str">
        <f>[1]EmissionsSector.pull!C3</f>
        <v>2DS</v>
      </c>
      <c r="D3" s="9" t="str">
        <f>[1]EmissionsSector.pull!D3</f>
        <v>4DS</v>
      </c>
      <c r="E3" s="10">
        <f>IF([1]EmissionsSector.csv!F3&gt;10,ROUND([1]EmissionsSector.csv!F3,0),ROUND([1]EmissionsSector.csv!F3,2))</f>
        <v>0</v>
      </c>
      <c r="F3" s="10">
        <f>IF([1]EmissionsSector.csv!G3&gt;10,ROUND([1]EmissionsSector.csv!G3,0),ROUND([1]EmissionsSector.csv!G3,2))</f>
        <v>0.06</v>
      </c>
      <c r="G3" s="10">
        <f>IF([1]EmissionsSector.csv!H3&gt;10,ROUND([1]EmissionsSector.csv!H3,0),ROUND([1]EmissionsSector.csv!H3,2))</f>
        <v>0.14000000000000001</v>
      </c>
      <c r="H3" s="10">
        <f>IF([1]EmissionsSector.csv!I3&gt;10,ROUND([1]EmissionsSector.csv!I3,0),ROUND([1]EmissionsSector.csv!I3,2))</f>
        <v>0.23</v>
      </c>
      <c r="I3" s="10">
        <f>IF([1]EmissionsSector.csv!J3&gt;10,ROUND([1]EmissionsSector.csv!J3,0),ROUND([1]EmissionsSector.csv!J3,2))</f>
        <v>0.27</v>
      </c>
      <c r="J3" s="10">
        <f>IF([1]EmissionsSector.csv!K3&gt;10,ROUND([1]EmissionsSector.csv!K3,0),ROUND([1]EmissionsSector.csv!K3,2))</f>
        <v>0.32</v>
      </c>
      <c r="K3" s="10">
        <f>IF([1]EmissionsSector.csv!L3&gt;10,ROUND([1]EmissionsSector.csv!L3,0),ROUND([1]EmissionsSector.csv!L3,2))</f>
        <v>0.36</v>
      </c>
      <c r="L3" s="10">
        <f>IF([1]EmissionsSector.csv!M3&gt;10,ROUND([1]EmissionsSector.csv!M3,0),ROUND([1]EmissionsSector.csv!M3,2))</f>
        <v>0.4</v>
      </c>
    </row>
    <row r="4" spans="1:13" x14ac:dyDescent="0.25">
      <c r="A4" s="9" t="s">
        <v>12</v>
      </c>
      <c r="B4" s="9" t="s">
        <v>30</v>
      </c>
      <c r="C4" s="9" t="str">
        <f>[1]EmissionsSector.pull!C4</f>
        <v>2DS</v>
      </c>
      <c r="D4" s="9" t="str">
        <f>[1]EmissionsSector.pull!D4</f>
        <v>4DS</v>
      </c>
      <c r="E4" s="10">
        <f>IF([1]EmissionsSector.csv!F4&gt;10,ROUND([1]EmissionsSector.csv!F4,0),ROUND([1]EmissionsSector.csv!F4,2))</f>
        <v>0.03</v>
      </c>
      <c r="F4" s="10">
        <f>IF([1]EmissionsSector.csv!G4&gt;10,ROUND([1]EmissionsSector.csv!G4,0),ROUND([1]EmissionsSector.csv!G4,2))</f>
        <v>0.18</v>
      </c>
      <c r="G4" s="10">
        <f>IF([1]EmissionsSector.csv!H4&gt;10,ROUND([1]EmissionsSector.csv!H4,0),ROUND([1]EmissionsSector.csv!H4,2))</f>
        <v>0.34</v>
      </c>
      <c r="H4" s="10">
        <f>IF([1]EmissionsSector.csv!I4&gt;10,ROUND([1]EmissionsSector.csv!I4,0),ROUND([1]EmissionsSector.csv!I4,2))</f>
        <v>0.5</v>
      </c>
      <c r="I4" s="10">
        <f>IF([1]EmissionsSector.csv!J4&gt;10,ROUND([1]EmissionsSector.csv!J4,0),ROUND([1]EmissionsSector.csv!J4,2))</f>
        <v>0.57999999999999996</v>
      </c>
      <c r="J4" s="10">
        <f>IF([1]EmissionsSector.csv!K4&gt;10,ROUND([1]EmissionsSector.csv!K4,0),ROUND([1]EmissionsSector.csv!K4,2))</f>
        <v>0.66</v>
      </c>
      <c r="K4" s="10">
        <f>IF([1]EmissionsSector.csv!L4&gt;10,ROUND([1]EmissionsSector.csv!L4,0),ROUND([1]EmissionsSector.csv!L4,2))</f>
        <v>0.74</v>
      </c>
      <c r="L4" s="10">
        <f>IF([1]EmissionsSector.csv!M4&gt;10,ROUND([1]EmissionsSector.csv!M4,0),ROUND([1]EmissionsSector.csv!M4,2))</f>
        <v>0.81</v>
      </c>
    </row>
    <row r="5" spans="1:13" x14ac:dyDescent="0.25">
      <c r="A5" s="9" t="s">
        <v>12</v>
      </c>
      <c r="B5" s="9" t="s">
        <v>31</v>
      </c>
      <c r="C5" s="9" t="str">
        <f>[1]EmissionsSector.pull!C5</f>
        <v>2DS</v>
      </c>
      <c r="D5" s="9" t="str">
        <f>[1]EmissionsSector.pull!D5</f>
        <v>4DS</v>
      </c>
      <c r="E5" s="10">
        <f>IF([1]EmissionsSector.csv!F5&gt;10,ROUND([1]EmissionsSector.csv!F5,0),ROUND([1]EmissionsSector.csv!F5,2))</f>
        <v>0.28000000000000003</v>
      </c>
      <c r="F5" s="10">
        <f>IF([1]EmissionsSector.csv!G5&gt;10,ROUND([1]EmissionsSector.csv!G5,0),ROUND([1]EmissionsSector.csv!G5,2))</f>
        <v>0.87</v>
      </c>
      <c r="G5" s="10">
        <f>IF([1]EmissionsSector.csv!H5&gt;10,ROUND([1]EmissionsSector.csv!H5,0),ROUND([1]EmissionsSector.csv!H5,2))</f>
        <v>1.69</v>
      </c>
      <c r="H5" s="10">
        <f>IF([1]EmissionsSector.csv!I5&gt;10,ROUND([1]EmissionsSector.csv!I5,0),ROUND([1]EmissionsSector.csv!I5,2))</f>
        <v>2.56</v>
      </c>
      <c r="I5" s="10">
        <f>IF([1]EmissionsSector.csv!J5&gt;10,ROUND([1]EmissionsSector.csv!J5,0),ROUND([1]EmissionsSector.csv!J5,2))</f>
        <v>3.53</v>
      </c>
      <c r="J5" s="10">
        <f>IF([1]EmissionsSector.csv!K5&gt;10,ROUND([1]EmissionsSector.csv!K5,0),ROUND([1]EmissionsSector.csv!K5,2))</f>
        <v>4.5</v>
      </c>
      <c r="K5" s="10">
        <f>IF([1]EmissionsSector.csv!L5&gt;10,ROUND([1]EmissionsSector.csv!L5,0),ROUND([1]EmissionsSector.csv!L5,2))</f>
        <v>5.64</v>
      </c>
      <c r="L5" s="10">
        <f>IF([1]EmissionsSector.csv!M5&gt;10,ROUND([1]EmissionsSector.csv!M5,0),ROUND([1]EmissionsSector.csv!M5,2))</f>
        <v>6.74</v>
      </c>
    </row>
    <row r="6" spans="1:13" x14ac:dyDescent="0.25">
      <c r="A6" s="9" t="s">
        <v>12</v>
      </c>
      <c r="B6" s="9" t="s">
        <v>32</v>
      </c>
      <c r="C6" s="9" t="str">
        <f>[1]EmissionsSector.pull!C6</f>
        <v>2DS</v>
      </c>
      <c r="D6" s="9" t="str">
        <f>[1]EmissionsSector.pull!D6</f>
        <v>4DS</v>
      </c>
      <c r="E6" s="10">
        <f>IF([1]EmissionsSector.csv!F6&gt;10,ROUND([1]EmissionsSector.csv!F6,0),ROUND([1]EmissionsSector.csv!F6,2))</f>
        <v>0</v>
      </c>
      <c r="F6" s="10">
        <f>IF([1]EmissionsSector.csv!G6&gt;10,ROUND([1]EmissionsSector.csv!G6,0),ROUND([1]EmissionsSector.csv!G6,2))</f>
        <v>0.43</v>
      </c>
      <c r="G6" s="10">
        <f>IF([1]EmissionsSector.csv!H6&gt;10,ROUND([1]EmissionsSector.csv!H6,0),ROUND([1]EmissionsSector.csv!H6,2))</f>
        <v>1.02</v>
      </c>
      <c r="H6" s="10">
        <f>IF([1]EmissionsSector.csv!I6&gt;10,ROUND([1]EmissionsSector.csv!I6,0),ROUND([1]EmissionsSector.csv!I6,2))</f>
        <v>1.69</v>
      </c>
      <c r="I6" s="10">
        <f>IF([1]EmissionsSector.csv!J6&gt;10,ROUND([1]EmissionsSector.csv!J6,0),ROUND([1]EmissionsSector.csv!J6,2))</f>
        <v>2.25</v>
      </c>
      <c r="J6" s="10">
        <f>IF([1]EmissionsSector.csv!K6&gt;10,ROUND([1]EmissionsSector.csv!K6,0),ROUND([1]EmissionsSector.csv!K6,2))</f>
        <v>2.83</v>
      </c>
      <c r="K6" s="10">
        <f>IF([1]EmissionsSector.csv!L6&gt;10,ROUND([1]EmissionsSector.csv!L6,0),ROUND([1]EmissionsSector.csv!L6,2))</f>
        <v>3.46</v>
      </c>
      <c r="L6" s="10">
        <f>IF([1]EmissionsSector.csv!M6&gt;10,ROUND([1]EmissionsSector.csv!M6,0),ROUND([1]EmissionsSector.csv!M6,2))</f>
        <v>4.0999999999999996</v>
      </c>
    </row>
    <row r="7" spans="1:13" x14ac:dyDescent="0.25">
      <c r="A7" s="9" t="s">
        <v>12</v>
      </c>
      <c r="B7" s="9" t="s">
        <v>33</v>
      </c>
      <c r="C7" s="9" t="str">
        <f>[1]EmissionsSector.pull!C7</f>
        <v>2DS</v>
      </c>
      <c r="D7" s="9" t="str">
        <f>[1]EmissionsSector.pull!D7</f>
        <v>4DS</v>
      </c>
      <c r="E7" s="10">
        <f>IF([1]EmissionsSector.csv!F7&gt;10,ROUND([1]EmissionsSector.csv!F7,0),ROUND([1]EmissionsSector.csv!F7,2))</f>
        <v>0.02</v>
      </c>
      <c r="F7" s="10">
        <f>IF([1]EmissionsSector.csv!G7&gt;10,ROUND([1]EmissionsSector.csv!G7,0),ROUND([1]EmissionsSector.csv!G7,2))</f>
        <v>0.08</v>
      </c>
      <c r="G7" s="10">
        <f>IF([1]EmissionsSector.csv!H7&gt;10,ROUND([1]EmissionsSector.csv!H7,0),ROUND([1]EmissionsSector.csv!H7,2))</f>
        <v>0.09</v>
      </c>
      <c r="H7" s="10">
        <f>IF([1]EmissionsSector.csv!I7&gt;10,ROUND([1]EmissionsSector.csv!I7,0),ROUND([1]EmissionsSector.csv!I7,2))</f>
        <v>0.45</v>
      </c>
      <c r="I7" s="10">
        <f>IF([1]EmissionsSector.csv!J7&gt;10,ROUND([1]EmissionsSector.csv!J7,0),ROUND([1]EmissionsSector.csv!J7,2))</f>
        <v>0.92</v>
      </c>
      <c r="J7" s="10">
        <f>IF([1]EmissionsSector.csv!K7&gt;10,ROUND([1]EmissionsSector.csv!K7,0),ROUND([1]EmissionsSector.csv!K7,2))</f>
        <v>1.36</v>
      </c>
      <c r="K7" s="10">
        <f>IF([1]EmissionsSector.csv!L7&gt;10,ROUND([1]EmissionsSector.csv!L7,0),ROUND([1]EmissionsSector.csv!L7,2))</f>
        <v>1.85</v>
      </c>
      <c r="L7" s="10">
        <f>IF([1]EmissionsSector.csv!M7&gt;10,ROUND([1]EmissionsSector.csv!M7,0),ROUND([1]EmissionsSector.csv!M7,2))</f>
        <v>2.08</v>
      </c>
    </row>
    <row r="8" spans="1:13" x14ac:dyDescent="0.25">
      <c r="A8" s="9" t="s">
        <v>12</v>
      </c>
      <c r="B8" s="9" t="s">
        <v>34</v>
      </c>
      <c r="C8" s="9" t="str">
        <f>[1]EmissionsSector.pull!C8</f>
        <v>2DS</v>
      </c>
      <c r="D8" s="9" t="str">
        <f>[1]EmissionsSector.pull!D8</f>
        <v>4DS</v>
      </c>
      <c r="E8" s="10">
        <f>IF([1]EmissionsSector.csv!F8&gt;10,ROUND([1]EmissionsSector.csv!F8,0),ROUND([1]EmissionsSector.csv!F8,2))</f>
        <v>0.23</v>
      </c>
      <c r="F8" s="10">
        <f>IF([1]EmissionsSector.csv!G8&gt;10,ROUND([1]EmissionsSector.csv!G8,0),ROUND([1]EmissionsSector.csv!G8,2))</f>
        <v>1.42</v>
      </c>
      <c r="G8" s="10">
        <f>IF([1]EmissionsSector.csv!H8&gt;10,ROUND([1]EmissionsSector.csv!H8,0),ROUND([1]EmissionsSector.csv!H8,2))</f>
        <v>3.49</v>
      </c>
      <c r="H8" s="10">
        <f>IF([1]EmissionsSector.csv!I8&gt;10,ROUND([1]EmissionsSector.csv!I8,0),ROUND([1]EmissionsSector.csv!I8,2))</f>
        <v>6.14</v>
      </c>
      <c r="I8" s="10">
        <f>IF([1]EmissionsSector.csv!J8&gt;10,ROUND([1]EmissionsSector.csv!J8,0),ROUND([1]EmissionsSector.csv!J8,2))</f>
        <v>9.1</v>
      </c>
      <c r="J8" s="10">
        <f>IF([1]EmissionsSector.csv!K8&gt;10,ROUND([1]EmissionsSector.csv!K8,0),ROUND([1]EmissionsSector.csv!K8,2))</f>
        <v>11</v>
      </c>
      <c r="K8" s="10">
        <f>IF([1]EmissionsSector.csv!L8&gt;10,ROUND([1]EmissionsSector.csv!L8,0),ROUND([1]EmissionsSector.csv!L8,2))</f>
        <v>12</v>
      </c>
      <c r="L8" s="10">
        <f>IF([1]EmissionsSector.csv!M8&gt;10,ROUND([1]EmissionsSector.csv!M8,0),ROUND([1]EmissionsSector.csv!M8,2))</f>
        <v>12</v>
      </c>
    </row>
    <row r="9" spans="1:13" x14ac:dyDescent="0.25">
      <c r="A9" s="9" t="s">
        <v>12</v>
      </c>
      <c r="B9" s="9" t="s">
        <v>28</v>
      </c>
      <c r="C9" s="9" t="str">
        <f>[1]EmissionsSector.pull!C9</f>
        <v>4DS</v>
      </c>
      <c r="D9" s="9" t="str">
        <f>[1]EmissionsSector.pull!D9</f>
        <v>6DS</v>
      </c>
      <c r="E9" s="10">
        <f>IF([1]EmissionsSector.csv!F9&gt;10,ROUND([1]EmissionsSector.csv!F9,0),ROUND([1]EmissionsSector.csv!F9,2))</f>
        <v>0.02</v>
      </c>
      <c r="F9" s="10">
        <f>IF([1]EmissionsSector.csv!G9&gt;10,ROUND([1]EmissionsSector.csv!G9,0),ROUND([1]EmissionsSector.csv!G9,2))</f>
        <v>0.03</v>
      </c>
      <c r="G9" s="10">
        <f>IF([1]EmissionsSector.csv!H9&gt;10,ROUND([1]EmissionsSector.csv!H9,0),ROUND([1]EmissionsSector.csv!H9,2))</f>
        <v>0.04</v>
      </c>
      <c r="H9" s="10">
        <f>IF([1]EmissionsSector.csv!I9&gt;10,ROUND([1]EmissionsSector.csv!I9,0),ROUND([1]EmissionsSector.csv!I9,2))</f>
        <v>0.04</v>
      </c>
      <c r="I9" s="10">
        <f>IF([1]EmissionsSector.csv!J9&gt;10,ROUND([1]EmissionsSector.csv!J9,0),ROUND([1]EmissionsSector.csv!J9,2))</f>
        <v>0.04</v>
      </c>
      <c r="J9" s="10">
        <f>IF([1]EmissionsSector.csv!K9&gt;10,ROUND([1]EmissionsSector.csv!K9,0),ROUND([1]EmissionsSector.csv!K9,2))</f>
        <v>0.04</v>
      </c>
      <c r="K9" s="10">
        <f>IF([1]EmissionsSector.csv!L9&gt;10,ROUND([1]EmissionsSector.csv!L9,0),ROUND([1]EmissionsSector.csv!L9,2))</f>
        <v>0.04</v>
      </c>
      <c r="L9" s="10">
        <f>IF([1]EmissionsSector.csv!M9&gt;10,ROUND([1]EmissionsSector.csv!M9,0),ROUND([1]EmissionsSector.csv!M9,2))</f>
        <v>0.04</v>
      </c>
    </row>
    <row r="10" spans="1:13" x14ac:dyDescent="0.25">
      <c r="A10" s="9" t="s">
        <v>12</v>
      </c>
      <c r="B10" s="9" t="s">
        <v>29</v>
      </c>
      <c r="C10" s="9" t="str">
        <f>[1]EmissionsSector.pull!C10</f>
        <v>4DS</v>
      </c>
      <c r="D10" s="9" t="str">
        <f>[1]EmissionsSector.pull!D10</f>
        <v>6DS</v>
      </c>
      <c r="E10" s="10">
        <f>IF([1]EmissionsSector.csv!F10&gt;10,ROUND([1]EmissionsSector.csv!F10,0),ROUND([1]EmissionsSector.csv!F10,2))</f>
        <v>0</v>
      </c>
      <c r="F10" s="10">
        <f>IF([1]EmissionsSector.csv!G10&gt;10,ROUND([1]EmissionsSector.csv!G10,0),ROUND([1]EmissionsSector.csv!G10,2))</f>
        <v>0.02</v>
      </c>
      <c r="G10" s="10">
        <f>IF([1]EmissionsSector.csv!H10&gt;10,ROUND([1]EmissionsSector.csv!H10,0),ROUND([1]EmissionsSector.csv!H10,2))</f>
        <v>0.04</v>
      </c>
      <c r="H10" s="10">
        <f>IF([1]EmissionsSector.csv!I10&gt;10,ROUND([1]EmissionsSector.csv!I10,0),ROUND([1]EmissionsSector.csv!I10,2))</f>
        <v>7.0000000000000007E-2</v>
      </c>
      <c r="I10" s="10">
        <f>IF([1]EmissionsSector.csv!J10&gt;10,ROUND([1]EmissionsSector.csv!J10,0),ROUND([1]EmissionsSector.csv!J10,2))</f>
        <v>0.1</v>
      </c>
      <c r="J10" s="10">
        <f>IF([1]EmissionsSector.csv!K10&gt;10,ROUND([1]EmissionsSector.csv!K10,0),ROUND([1]EmissionsSector.csv!K10,2))</f>
        <v>0.12</v>
      </c>
      <c r="K10" s="10">
        <f>IF([1]EmissionsSector.csv!L10&gt;10,ROUND([1]EmissionsSector.csv!L10,0),ROUND([1]EmissionsSector.csv!L10,2))</f>
        <v>0.15</v>
      </c>
      <c r="L10" s="10">
        <f>IF([1]EmissionsSector.csv!M10&gt;10,ROUND([1]EmissionsSector.csv!M10,0),ROUND([1]EmissionsSector.csv!M10,2))</f>
        <v>0.17</v>
      </c>
    </row>
    <row r="11" spans="1:13" x14ac:dyDescent="0.25">
      <c r="A11" s="9" t="s">
        <v>12</v>
      </c>
      <c r="B11" s="9" t="s">
        <v>30</v>
      </c>
      <c r="C11" s="9" t="str">
        <f>[1]EmissionsSector.pull!C11</f>
        <v>4DS</v>
      </c>
      <c r="D11" s="9" t="str">
        <f>[1]EmissionsSector.pull!D11</f>
        <v>6DS</v>
      </c>
      <c r="E11" s="10">
        <f>IF([1]EmissionsSector.csv!F11&gt;10,ROUND([1]EmissionsSector.csv!F11,0),ROUND([1]EmissionsSector.csv!F11,2))</f>
        <v>0</v>
      </c>
      <c r="F11" s="10">
        <f>IF([1]EmissionsSector.csv!G11&gt;10,ROUND([1]EmissionsSector.csv!G11,0),ROUND([1]EmissionsSector.csv!G11,2))</f>
        <v>0.05</v>
      </c>
      <c r="G11" s="10">
        <f>IF([1]EmissionsSector.csv!H11&gt;10,ROUND([1]EmissionsSector.csv!H11,0),ROUND([1]EmissionsSector.csv!H11,2))</f>
        <v>0.1</v>
      </c>
      <c r="H11" s="10">
        <f>IF([1]EmissionsSector.csv!I11&gt;10,ROUND([1]EmissionsSector.csv!I11,0),ROUND([1]EmissionsSector.csv!I11,2))</f>
        <v>0.16</v>
      </c>
      <c r="I11" s="10">
        <f>IF([1]EmissionsSector.csv!J11&gt;10,ROUND([1]EmissionsSector.csv!J11,0),ROUND([1]EmissionsSector.csv!J11,2))</f>
        <v>0.21</v>
      </c>
      <c r="J11" s="10">
        <f>IF([1]EmissionsSector.csv!K11&gt;10,ROUND([1]EmissionsSector.csv!K11,0),ROUND([1]EmissionsSector.csv!K11,2))</f>
        <v>0.26</v>
      </c>
      <c r="K11" s="10">
        <f>IF([1]EmissionsSector.csv!L11&gt;10,ROUND([1]EmissionsSector.csv!L11,0),ROUND([1]EmissionsSector.csv!L11,2))</f>
        <v>0.31</v>
      </c>
      <c r="L11" s="10">
        <f>IF([1]EmissionsSector.csv!M11&gt;10,ROUND([1]EmissionsSector.csv!M11,0),ROUND([1]EmissionsSector.csv!M11,2))</f>
        <v>0.36</v>
      </c>
    </row>
    <row r="12" spans="1:13" x14ac:dyDescent="0.25">
      <c r="A12" s="9" t="s">
        <v>12</v>
      </c>
      <c r="B12" s="9" t="s">
        <v>31</v>
      </c>
      <c r="C12" s="9" t="str">
        <f>[1]EmissionsSector.pull!C12</f>
        <v>4DS</v>
      </c>
      <c r="D12" s="9" t="str">
        <f>[1]EmissionsSector.pull!D12</f>
        <v>6DS</v>
      </c>
      <c r="E12" s="10">
        <f>IF([1]EmissionsSector.csv!F12&gt;10,ROUND([1]EmissionsSector.csv!F12,0),ROUND([1]EmissionsSector.csv!F12,2))</f>
        <v>0.04</v>
      </c>
      <c r="F12" s="10">
        <f>IF([1]EmissionsSector.csv!G12&gt;10,ROUND([1]EmissionsSector.csv!G12,0),ROUND([1]EmissionsSector.csv!G12,2))</f>
        <v>0.21</v>
      </c>
      <c r="G12" s="10">
        <f>IF([1]EmissionsSector.csv!H12&gt;10,ROUND([1]EmissionsSector.csv!H12,0),ROUND([1]EmissionsSector.csv!H12,2))</f>
        <v>0.47</v>
      </c>
      <c r="H12" s="10">
        <f>IF([1]EmissionsSector.csv!I12&gt;10,ROUND([1]EmissionsSector.csv!I12,0),ROUND([1]EmissionsSector.csv!I12,2))</f>
        <v>0.75</v>
      </c>
      <c r="I12" s="10">
        <f>IF([1]EmissionsSector.csv!J12&gt;10,ROUND([1]EmissionsSector.csv!J12,0),ROUND([1]EmissionsSector.csv!J12,2))</f>
        <v>0.98</v>
      </c>
      <c r="J12" s="10">
        <f>IF([1]EmissionsSector.csv!K12&gt;10,ROUND([1]EmissionsSector.csv!K12,0),ROUND([1]EmissionsSector.csv!K12,2))</f>
        <v>1.1100000000000001</v>
      </c>
      <c r="K12" s="10">
        <f>IF([1]EmissionsSector.csv!L12&gt;10,ROUND([1]EmissionsSector.csv!L12,0),ROUND([1]EmissionsSector.csv!L12,2))</f>
        <v>1.1499999999999999</v>
      </c>
      <c r="L12" s="10">
        <f>IF([1]EmissionsSector.csv!M12&gt;10,ROUND([1]EmissionsSector.csv!M12,0),ROUND([1]EmissionsSector.csv!M12,2))</f>
        <v>1.23</v>
      </c>
    </row>
    <row r="13" spans="1:13" x14ac:dyDescent="0.25">
      <c r="A13" s="9" t="s">
        <v>12</v>
      </c>
      <c r="B13" s="9" t="s">
        <v>32</v>
      </c>
      <c r="C13" s="9" t="str">
        <f>[1]EmissionsSector.pull!C13</f>
        <v>4DS</v>
      </c>
      <c r="D13" s="9" t="str">
        <f>[1]EmissionsSector.pull!D13</f>
        <v>6DS</v>
      </c>
      <c r="E13" s="10">
        <f>IF([1]EmissionsSector.csv!F13&gt;10,ROUND([1]EmissionsSector.csv!F13,0),ROUND([1]EmissionsSector.csv!F13,2))</f>
        <v>0</v>
      </c>
      <c r="F13" s="10">
        <f>IF([1]EmissionsSector.csv!G13&gt;10,ROUND([1]EmissionsSector.csv!G13,0),ROUND([1]EmissionsSector.csv!G13,2))</f>
        <v>0.25</v>
      </c>
      <c r="G13" s="10">
        <f>IF([1]EmissionsSector.csv!H13&gt;10,ROUND([1]EmissionsSector.csv!H13,0),ROUND([1]EmissionsSector.csv!H13,2))</f>
        <v>0.5</v>
      </c>
      <c r="H13" s="10">
        <f>IF([1]EmissionsSector.csv!I13&gt;10,ROUND([1]EmissionsSector.csv!I13,0),ROUND([1]EmissionsSector.csv!I13,2))</f>
        <v>0.81</v>
      </c>
      <c r="I13" s="10">
        <f>IF([1]EmissionsSector.csv!J13&gt;10,ROUND([1]EmissionsSector.csv!J13,0),ROUND([1]EmissionsSector.csv!J13,2))</f>
        <v>1.1200000000000001</v>
      </c>
      <c r="J13" s="10">
        <f>IF([1]EmissionsSector.csv!K13&gt;10,ROUND([1]EmissionsSector.csv!K13,0),ROUND([1]EmissionsSector.csv!K13,2))</f>
        <v>1.36</v>
      </c>
      <c r="K13" s="10">
        <f>IF([1]EmissionsSector.csv!L13&gt;10,ROUND([1]EmissionsSector.csv!L13,0),ROUND([1]EmissionsSector.csv!L13,2))</f>
        <v>1.59</v>
      </c>
      <c r="L13" s="10">
        <f>IF([1]EmissionsSector.csv!M13&gt;10,ROUND([1]EmissionsSector.csv!M13,0),ROUND([1]EmissionsSector.csv!M13,2))</f>
        <v>1.81</v>
      </c>
    </row>
    <row r="14" spans="1:13" x14ac:dyDescent="0.25">
      <c r="A14" s="9" t="s">
        <v>12</v>
      </c>
      <c r="B14" s="9" t="s">
        <v>33</v>
      </c>
      <c r="C14" s="9" t="str">
        <f>[1]EmissionsSector.pull!C14</f>
        <v>4DS</v>
      </c>
      <c r="D14" s="9" t="str">
        <f>[1]EmissionsSector.pull!D14</f>
        <v>6DS</v>
      </c>
      <c r="E14" s="10">
        <f>IF([1]EmissionsSector.csv!F14&gt;10,ROUND([1]EmissionsSector.csv!F14,0),ROUND([1]EmissionsSector.csv!F14,2))</f>
        <v>0.03</v>
      </c>
      <c r="F14" s="10">
        <f>IF([1]EmissionsSector.csv!G14&gt;10,ROUND([1]EmissionsSector.csv!G14,0),ROUND([1]EmissionsSector.csv!G14,2))</f>
        <v>0.17</v>
      </c>
      <c r="G14" s="10">
        <f>IF([1]EmissionsSector.csv!H14&gt;10,ROUND([1]EmissionsSector.csv!H14,0),ROUND([1]EmissionsSector.csv!H14,2))</f>
        <v>0.49</v>
      </c>
      <c r="H14" s="10">
        <f>IF([1]EmissionsSector.csv!I14&gt;10,ROUND([1]EmissionsSector.csv!I14,0),ROUND([1]EmissionsSector.csv!I14,2))</f>
        <v>0.56999999999999995</v>
      </c>
      <c r="I14" s="10">
        <f>IF([1]EmissionsSector.csv!J14&gt;10,ROUND([1]EmissionsSector.csv!J14,0),ROUND([1]EmissionsSector.csv!J14,2))</f>
        <v>0.75</v>
      </c>
      <c r="J14" s="10">
        <f>IF([1]EmissionsSector.csv!K14&gt;10,ROUND([1]EmissionsSector.csv!K14,0),ROUND([1]EmissionsSector.csv!K14,2))</f>
        <v>0.95</v>
      </c>
      <c r="K14" s="10">
        <f>IF([1]EmissionsSector.csv!L14&gt;10,ROUND([1]EmissionsSector.csv!L14,0),ROUND([1]EmissionsSector.csv!L14,2))</f>
        <v>1.23</v>
      </c>
      <c r="L14" s="10">
        <f>IF([1]EmissionsSector.csv!M14&gt;10,ROUND([1]EmissionsSector.csv!M14,0),ROUND([1]EmissionsSector.csv!M14,2))</f>
        <v>1.55</v>
      </c>
    </row>
    <row r="15" spans="1:13" x14ac:dyDescent="0.25">
      <c r="A15" s="9" t="s">
        <v>12</v>
      </c>
      <c r="B15" s="9" t="s">
        <v>34</v>
      </c>
      <c r="C15" s="9" t="str">
        <f>[1]EmissionsSector.pull!C15</f>
        <v>4DS</v>
      </c>
      <c r="D15" s="9" t="str">
        <f>[1]EmissionsSector.pull!D15</f>
        <v>6DS</v>
      </c>
      <c r="E15" s="10">
        <f>IF([1]EmissionsSector.csv!F15&gt;10,ROUND([1]EmissionsSector.csv!F15,0),ROUND([1]EmissionsSector.csv!F15,2))</f>
        <v>0.15</v>
      </c>
      <c r="F15" s="10">
        <f>IF([1]EmissionsSector.csv!G15&gt;10,ROUND([1]EmissionsSector.csv!G15,0),ROUND([1]EmissionsSector.csv!G15,2))</f>
        <v>1.17</v>
      </c>
      <c r="G15" s="10">
        <f>IF([1]EmissionsSector.csv!H15&gt;10,ROUND([1]EmissionsSector.csv!H15,0),ROUND([1]EmissionsSector.csv!H15,2))</f>
        <v>2.17</v>
      </c>
      <c r="H15" s="10">
        <f>IF([1]EmissionsSector.csv!I15&gt;10,ROUND([1]EmissionsSector.csv!I15,0),ROUND([1]EmissionsSector.csv!I15,2))</f>
        <v>3.33</v>
      </c>
      <c r="I15" s="10">
        <f>IF([1]EmissionsSector.csv!J15&gt;10,ROUND([1]EmissionsSector.csv!J15,0),ROUND([1]EmissionsSector.csv!J15,2))</f>
        <v>4.45</v>
      </c>
      <c r="J15" s="10">
        <f>IF([1]EmissionsSector.csv!K15&gt;10,ROUND([1]EmissionsSector.csv!K15,0),ROUND([1]EmissionsSector.csv!K15,2))</f>
        <v>5.6</v>
      </c>
      <c r="K15" s="10">
        <f>IF([1]EmissionsSector.csv!L15&gt;10,ROUND([1]EmissionsSector.csv!L15,0),ROUND([1]EmissionsSector.csv!L15,2))</f>
        <v>6.95</v>
      </c>
      <c r="L15" s="10">
        <f>IF([1]EmissionsSector.csv!M15&gt;10,ROUND([1]EmissionsSector.csv!M15,0),ROUND([1]EmissionsSector.csv!M15,2))</f>
        <v>8.68</v>
      </c>
    </row>
    <row r="16" spans="1:13" x14ac:dyDescent="0.25">
      <c r="A16" s="9" t="s">
        <v>13</v>
      </c>
      <c r="B16" s="9" t="s">
        <v>28</v>
      </c>
      <c r="C16" s="9" t="str">
        <f>[1]EmissionsSector.pull!C16</f>
        <v>2DS</v>
      </c>
      <c r="D16" s="9" t="str">
        <f>[1]EmissionsSector.pull!D16</f>
        <v>4DS</v>
      </c>
      <c r="E16" s="10">
        <f>IF([1]EmissionsSector.csv!F16&gt;10,ROUND([1]EmissionsSector.csv!F16,0),ROUND([1]EmissionsSector.csv!F16,2))</f>
        <v>0</v>
      </c>
      <c r="F16" s="10">
        <f>IF([1]EmissionsSector.csv!G16&gt;10,ROUND([1]EmissionsSector.csv!G16,0),ROUND([1]EmissionsSector.csv!G16,2))</f>
        <v>0</v>
      </c>
      <c r="G16" s="10">
        <f>IF([1]EmissionsSector.csv!H16&gt;10,ROUND([1]EmissionsSector.csv!H16,0),ROUND([1]EmissionsSector.csv!H16,2))</f>
        <v>0</v>
      </c>
      <c r="H16" s="10">
        <f>IF([1]EmissionsSector.csv!I16&gt;10,ROUND([1]EmissionsSector.csv!I16,0),ROUND([1]EmissionsSector.csv!I16,2))</f>
        <v>0</v>
      </c>
      <c r="I16" s="10">
        <f>IF([1]EmissionsSector.csv!J16&gt;10,ROUND([1]EmissionsSector.csv!J16,0),ROUND([1]EmissionsSector.csv!J16,2))</f>
        <v>0</v>
      </c>
      <c r="J16" s="10">
        <f>IF([1]EmissionsSector.csv!K16&gt;10,ROUND([1]EmissionsSector.csv!K16,0),ROUND([1]EmissionsSector.csv!K16,2))</f>
        <v>0</v>
      </c>
      <c r="K16" s="10">
        <f>IF([1]EmissionsSector.csv!L16&gt;10,ROUND([1]EmissionsSector.csv!L16,0),ROUND([1]EmissionsSector.csv!L16,2))</f>
        <v>0</v>
      </c>
      <c r="L16" s="10">
        <f>IF([1]EmissionsSector.csv!M16&gt;10,ROUND([1]EmissionsSector.csv!M16,0),ROUND([1]EmissionsSector.csv!M16,2))</f>
        <v>0</v>
      </c>
    </row>
    <row r="17" spans="1:12" x14ac:dyDescent="0.25">
      <c r="A17" s="9" t="s">
        <v>13</v>
      </c>
      <c r="B17" s="9" t="s">
        <v>29</v>
      </c>
      <c r="C17" s="9" t="str">
        <f>[1]EmissionsSector.pull!C17</f>
        <v>2DS</v>
      </c>
      <c r="D17" s="9" t="str">
        <f>[1]EmissionsSector.pull!D17</f>
        <v>4DS</v>
      </c>
      <c r="E17" s="10">
        <f>IF([1]EmissionsSector.csv!F17&gt;10,ROUND([1]EmissionsSector.csv!F17,0),ROUND([1]EmissionsSector.csv!F17,2))</f>
        <v>0</v>
      </c>
      <c r="F17" s="10">
        <f>IF([1]EmissionsSector.csv!G17&gt;10,ROUND([1]EmissionsSector.csv!G17,0),ROUND([1]EmissionsSector.csv!G17,2))</f>
        <v>0</v>
      </c>
      <c r="G17" s="10">
        <f>IF([1]EmissionsSector.csv!H17&gt;10,ROUND([1]EmissionsSector.csv!H17,0),ROUND([1]EmissionsSector.csv!H17,2))</f>
        <v>0</v>
      </c>
      <c r="H17" s="10">
        <f>IF([1]EmissionsSector.csv!I17&gt;10,ROUND([1]EmissionsSector.csv!I17,0),ROUND([1]EmissionsSector.csv!I17,2))</f>
        <v>0.01</v>
      </c>
      <c r="I17" s="10">
        <f>IF([1]EmissionsSector.csv!J17&gt;10,ROUND([1]EmissionsSector.csv!J17,0),ROUND([1]EmissionsSector.csv!J17,2))</f>
        <v>0.01</v>
      </c>
      <c r="J17" s="10">
        <f>IF([1]EmissionsSector.csv!K17&gt;10,ROUND([1]EmissionsSector.csv!K17,0),ROUND([1]EmissionsSector.csv!K17,2))</f>
        <v>0.01</v>
      </c>
      <c r="K17" s="10">
        <f>IF([1]EmissionsSector.csv!L17&gt;10,ROUND([1]EmissionsSector.csv!L17,0),ROUND([1]EmissionsSector.csv!L17,2))</f>
        <v>0.01</v>
      </c>
      <c r="L17" s="10">
        <f>IF([1]EmissionsSector.csv!M17&gt;10,ROUND([1]EmissionsSector.csv!M17,0),ROUND([1]EmissionsSector.csv!M17,2))</f>
        <v>0.02</v>
      </c>
    </row>
    <row r="18" spans="1:12" x14ac:dyDescent="0.25">
      <c r="A18" s="9" t="s">
        <v>13</v>
      </c>
      <c r="B18" s="9" t="s">
        <v>30</v>
      </c>
      <c r="C18" s="9" t="str">
        <f>[1]EmissionsSector.pull!C18</f>
        <v>2DS</v>
      </c>
      <c r="D18" s="9" t="str">
        <f>[1]EmissionsSector.pull!D18</f>
        <v>4DS</v>
      </c>
      <c r="E18" s="10">
        <f>IF([1]EmissionsSector.csv!F18&gt;10,ROUND([1]EmissionsSector.csv!F18,0),ROUND([1]EmissionsSector.csv!F18,2))</f>
        <v>0</v>
      </c>
      <c r="F18" s="10">
        <f>IF([1]EmissionsSector.csv!G18&gt;10,ROUND([1]EmissionsSector.csv!G18,0),ROUND([1]EmissionsSector.csv!G18,2))</f>
        <v>0</v>
      </c>
      <c r="G18" s="10">
        <f>IF([1]EmissionsSector.csv!H18&gt;10,ROUND([1]EmissionsSector.csv!H18,0),ROUND([1]EmissionsSector.csv!H18,2))</f>
        <v>0.01</v>
      </c>
      <c r="H18" s="10">
        <f>IF([1]EmissionsSector.csv!I18&gt;10,ROUND([1]EmissionsSector.csv!I18,0),ROUND([1]EmissionsSector.csv!I18,2))</f>
        <v>0.01</v>
      </c>
      <c r="I18" s="10">
        <f>IF([1]EmissionsSector.csv!J18&gt;10,ROUND([1]EmissionsSector.csv!J18,0),ROUND([1]EmissionsSector.csv!J18,2))</f>
        <v>0.02</v>
      </c>
      <c r="J18" s="10">
        <f>IF([1]EmissionsSector.csv!K18&gt;10,ROUND([1]EmissionsSector.csv!K18,0),ROUND([1]EmissionsSector.csv!K18,2))</f>
        <v>0.02</v>
      </c>
      <c r="K18" s="10">
        <f>IF([1]EmissionsSector.csv!L18&gt;10,ROUND([1]EmissionsSector.csv!L18,0),ROUND([1]EmissionsSector.csv!L18,2))</f>
        <v>0.03</v>
      </c>
      <c r="L18" s="10">
        <f>IF([1]EmissionsSector.csv!M18&gt;10,ROUND([1]EmissionsSector.csv!M18,0),ROUND([1]EmissionsSector.csv!M18,2))</f>
        <v>0.03</v>
      </c>
    </row>
    <row r="19" spans="1:12" x14ac:dyDescent="0.25">
      <c r="A19" s="9" t="s">
        <v>13</v>
      </c>
      <c r="B19" s="9" t="s">
        <v>31</v>
      </c>
      <c r="C19" s="9" t="str">
        <f>[1]EmissionsSector.pull!C19</f>
        <v>2DS</v>
      </c>
      <c r="D19" s="9" t="str">
        <f>[1]EmissionsSector.pull!D19</f>
        <v>4DS</v>
      </c>
      <c r="E19" s="10">
        <f>IF([1]EmissionsSector.csv!F19&gt;10,ROUND([1]EmissionsSector.csv!F19,0),ROUND([1]EmissionsSector.csv!F19,2))</f>
        <v>0.02</v>
      </c>
      <c r="F19" s="10">
        <f>IF([1]EmissionsSector.csv!G19&gt;10,ROUND([1]EmissionsSector.csv!G19,0),ROUND([1]EmissionsSector.csv!G19,2))</f>
        <v>0.06</v>
      </c>
      <c r="G19" s="10">
        <f>IF([1]EmissionsSector.csv!H19&gt;10,ROUND([1]EmissionsSector.csv!H19,0),ROUND([1]EmissionsSector.csv!H19,2))</f>
        <v>0.11</v>
      </c>
      <c r="H19" s="10">
        <f>IF([1]EmissionsSector.csv!I19&gt;10,ROUND([1]EmissionsSector.csv!I19,0),ROUND([1]EmissionsSector.csv!I19,2))</f>
        <v>0.17</v>
      </c>
      <c r="I19" s="10">
        <f>IF([1]EmissionsSector.csv!J19&gt;10,ROUND([1]EmissionsSector.csv!J19,0),ROUND([1]EmissionsSector.csv!J19,2))</f>
        <v>0.24</v>
      </c>
      <c r="J19" s="10">
        <f>IF([1]EmissionsSector.csv!K19&gt;10,ROUND([1]EmissionsSector.csv!K19,0),ROUND([1]EmissionsSector.csv!K19,2))</f>
        <v>0.31</v>
      </c>
      <c r="K19" s="10">
        <f>IF([1]EmissionsSector.csv!L19&gt;10,ROUND([1]EmissionsSector.csv!L19,0),ROUND([1]EmissionsSector.csv!L19,2))</f>
        <v>0.41</v>
      </c>
      <c r="L19" s="10">
        <f>IF([1]EmissionsSector.csv!M19&gt;10,ROUND([1]EmissionsSector.csv!M19,0),ROUND([1]EmissionsSector.csv!M19,2))</f>
        <v>0.53</v>
      </c>
    </row>
    <row r="20" spans="1:12" x14ac:dyDescent="0.25">
      <c r="A20" s="9" t="s">
        <v>13</v>
      </c>
      <c r="B20" s="9" t="s">
        <v>32</v>
      </c>
      <c r="C20" s="9" t="str">
        <f>[1]EmissionsSector.pull!C20</f>
        <v>2DS</v>
      </c>
      <c r="D20" s="9" t="str">
        <f>[1]EmissionsSector.pull!D20</f>
        <v>4DS</v>
      </c>
      <c r="E20" s="10">
        <f>IF([1]EmissionsSector.csv!F20&gt;10,ROUND([1]EmissionsSector.csv!F20,0),ROUND([1]EmissionsSector.csv!F20,2))</f>
        <v>0</v>
      </c>
      <c r="F20" s="10">
        <f>IF([1]EmissionsSector.csv!G20&gt;10,ROUND([1]EmissionsSector.csv!G20,0),ROUND([1]EmissionsSector.csv!G20,2))</f>
        <v>0.02</v>
      </c>
      <c r="G20" s="10">
        <f>IF([1]EmissionsSector.csv!H20&gt;10,ROUND([1]EmissionsSector.csv!H20,0),ROUND([1]EmissionsSector.csv!H20,2))</f>
        <v>0.05</v>
      </c>
      <c r="H20" s="10">
        <f>IF([1]EmissionsSector.csv!I20&gt;10,ROUND([1]EmissionsSector.csv!I20,0),ROUND([1]EmissionsSector.csv!I20,2))</f>
        <v>0.09</v>
      </c>
      <c r="I20" s="10">
        <f>IF([1]EmissionsSector.csv!J20&gt;10,ROUND([1]EmissionsSector.csv!J20,0),ROUND([1]EmissionsSector.csv!J20,2))</f>
        <v>0.12</v>
      </c>
      <c r="J20" s="10">
        <f>IF([1]EmissionsSector.csv!K20&gt;10,ROUND([1]EmissionsSector.csv!K20,0),ROUND([1]EmissionsSector.csv!K20,2))</f>
        <v>0.15</v>
      </c>
      <c r="K20" s="10">
        <f>IF([1]EmissionsSector.csv!L20&gt;10,ROUND([1]EmissionsSector.csv!L20,0),ROUND([1]EmissionsSector.csv!L20,2))</f>
        <v>0.17</v>
      </c>
      <c r="L20" s="10">
        <f>IF([1]EmissionsSector.csv!M20&gt;10,ROUND([1]EmissionsSector.csv!M20,0),ROUND([1]EmissionsSector.csv!M20,2))</f>
        <v>0.21</v>
      </c>
    </row>
    <row r="21" spans="1:12" x14ac:dyDescent="0.25">
      <c r="A21" s="9" t="s">
        <v>13</v>
      </c>
      <c r="B21" s="9" t="s">
        <v>33</v>
      </c>
      <c r="C21" s="9" t="str">
        <f>[1]EmissionsSector.pull!C21</f>
        <v>2DS</v>
      </c>
      <c r="D21" s="9" t="str">
        <f>[1]EmissionsSector.pull!D21</f>
        <v>4DS</v>
      </c>
      <c r="E21" s="10">
        <f>IF([1]EmissionsSector.csv!F21&gt;10,ROUND([1]EmissionsSector.csv!F21,0),ROUND([1]EmissionsSector.csv!F21,2))</f>
        <v>0</v>
      </c>
      <c r="F21" s="10">
        <f>IF([1]EmissionsSector.csv!G21&gt;10,ROUND([1]EmissionsSector.csv!G21,0),ROUND([1]EmissionsSector.csv!G21,2))</f>
        <v>0</v>
      </c>
      <c r="G21" s="10">
        <f>IF([1]EmissionsSector.csv!H21&gt;10,ROUND([1]EmissionsSector.csv!H21,0),ROUND([1]EmissionsSector.csv!H21,2))</f>
        <v>0</v>
      </c>
      <c r="H21" s="10">
        <f>IF([1]EmissionsSector.csv!I21&gt;10,ROUND([1]EmissionsSector.csv!I21,0),ROUND([1]EmissionsSector.csv!I21,2))</f>
        <v>0.01</v>
      </c>
      <c r="I21" s="10">
        <f>IF([1]EmissionsSector.csv!J21&gt;10,ROUND([1]EmissionsSector.csv!J21,0),ROUND([1]EmissionsSector.csv!J21,2))</f>
        <v>0.03</v>
      </c>
      <c r="J21" s="10">
        <f>IF([1]EmissionsSector.csv!K21&gt;10,ROUND([1]EmissionsSector.csv!K21,0),ROUND([1]EmissionsSector.csv!K21,2))</f>
        <v>0.04</v>
      </c>
      <c r="K21" s="10">
        <f>IF([1]EmissionsSector.csv!L21&gt;10,ROUND([1]EmissionsSector.csv!L21,0),ROUND([1]EmissionsSector.csv!L21,2))</f>
        <v>0.05</v>
      </c>
      <c r="L21" s="10">
        <f>IF([1]EmissionsSector.csv!M21&gt;10,ROUND([1]EmissionsSector.csv!M21,0),ROUND([1]EmissionsSector.csv!M21,2))</f>
        <v>0.04</v>
      </c>
    </row>
    <row r="22" spans="1:12" x14ac:dyDescent="0.25">
      <c r="A22" s="9" t="s">
        <v>13</v>
      </c>
      <c r="B22" s="9" t="s">
        <v>34</v>
      </c>
      <c r="C22" s="9" t="str">
        <f>[1]EmissionsSector.pull!C22</f>
        <v>2DS</v>
      </c>
      <c r="D22" s="9" t="str">
        <f>[1]EmissionsSector.pull!D22</f>
        <v>4DS</v>
      </c>
      <c r="E22" s="10">
        <f>IF([1]EmissionsSector.csv!F22&gt;10,ROUND([1]EmissionsSector.csv!F22,0),ROUND([1]EmissionsSector.csv!F22,2))</f>
        <v>0.01</v>
      </c>
      <c r="F22" s="10">
        <f>IF([1]EmissionsSector.csv!G22&gt;10,ROUND([1]EmissionsSector.csv!G22,0),ROUND([1]EmissionsSector.csv!G22,2))</f>
        <v>0.11</v>
      </c>
      <c r="G22" s="10">
        <f>IF([1]EmissionsSector.csv!H22&gt;10,ROUND([1]EmissionsSector.csv!H22,0),ROUND([1]EmissionsSector.csv!H22,2))</f>
        <v>0.26</v>
      </c>
      <c r="H22" s="10">
        <f>IF([1]EmissionsSector.csv!I22&gt;10,ROUND([1]EmissionsSector.csv!I22,0),ROUND([1]EmissionsSector.csv!I22,2))</f>
        <v>0.44</v>
      </c>
      <c r="I22" s="10">
        <f>IF([1]EmissionsSector.csv!J22&gt;10,ROUND([1]EmissionsSector.csv!J22,0),ROUND([1]EmissionsSector.csv!J22,2))</f>
        <v>0.62</v>
      </c>
      <c r="J22" s="10">
        <f>IF([1]EmissionsSector.csv!K22&gt;10,ROUND([1]EmissionsSector.csv!K22,0),ROUND([1]EmissionsSector.csv!K22,2))</f>
        <v>0.86</v>
      </c>
      <c r="K22" s="10">
        <f>IF([1]EmissionsSector.csv!L22&gt;10,ROUND([1]EmissionsSector.csv!L22,0),ROUND([1]EmissionsSector.csv!L22,2))</f>
        <v>1.03</v>
      </c>
      <c r="L22" s="10">
        <f>IF([1]EmissionsSector.csv!M22&gt;10,ROUND([1]EmissionsSector.csv!M22,0),ROUND([1]EmissionsSector.csv!M22,2))</f>
        <v>1.19</v>
      </c>
    </row>
    <row r="23" spans="1:12" x14ac:dyDescent="0.25">
      <c r="A23" s="9" t="s">
        <v>13</v>
      </c>
      <c r="B23" s="9" t="s">
        <v>28</v>
      </c>
      <c r="C23" s="9" t="str">
        <f>[1]EmissionsSector.pull!C23</f>
        <v>4DS</v>
      </c>
      <c r="D23" s="9" t="str">
        <f>[1]EmissionsSector.pull!D23</f>
        <v>6DS</v>
      </c>
      <c r="E23" s="10">
        <f>IF([1]EmissionsSector.csv!F23&gt;10,ROUND([1]EmissionsSector.csv!F23,0),ROUND([1]EmissionsSector.csv!F23,2))</f>
        <v>0</v>
      </c>
      <c r="F23" s="10">
        <f>IF([1]EmissionsSector.csv!G23&gt;10,ROUND([1]EmissionsSector.csv!G23,0),ROUND([1]EmissionsSector.csv!G23,2))</f>
        <v>0</v>
      </c>
      <c r="G23" s="10">
        <f>IF([1]EmissionsSector.csv!H23&gt;10,ROUND([1]EmissionsSector.csv!H23,0),ROUND([1]EmissionsSector.csv!H23,2))</f>
        <v>0</v>
      </c>
      <c r="H23" s="10">
        <f>IF([1]EmissionsSector.csv!I23&gt;10,ROUND([1]EmissionsSector.csv!I23,0),ROUND([1]EmissionsSector.csv!I23,2))</f>
        <v>0</v>
      </c>
      <c r="I23" s="10">
        <f>IF([1]EmissionsSector.csv!J23&gt;10,ROUND([1]EmissionsSector.csv!J23,0),ROUND([1]EmissionsSector.csv!J23,2))</f>
        <v>0</v>
      </c>
      <c r="J23" s="10">
        <f>IF([1]EmissionsSector.csv!K23&gt;10,ROUND([1]EmissionsSector.csv!K23,0),ROUND([1]EmissionsSector.csv!K23,2))</f>
        <v>0</v>
      </c>
      <c r="K23" s="10">
        <f>IF([1]EmissionsSector.csv!L23&gt;10,ROUND([1]EmissionsSector.csv!L23,0),ROUND([1]EmissionsSector.csv!L23,2))</f>
        <v>0</v>
      </c>
      <c r="L23" s="10">
        <f>IF([1]EmissionsSector.csv!M23&gt;10,ROUND([1]EmissionsSector.csv!M23,0),ROUND([1]EmissionsSector.csv!M23,2))</f>
        <v>0</v>
      </c>
    </row>
    <row r="24" spans="1:12" x14ac:dyDescent="0.25">
      <c r="A24" s="9" t="s">
        <v>13</v>
      </c>
      <c r="B24" s="9" t="s">
        <v>29</v>
      </c>
      <c r="C24" s="9" t="str">
        <f>[1]EmissionsSector.pull!C24</f>
        <v>4DS</v>
      </c>
      <c r="D24" s="9" t="str">
        <f>[1]EmissionsSector.pull!D24</f>
        <v>6DS</v>
      </c>
      <c r="E24" s="10">
        <f>IF([1]EmissionsSector.csv!F24&gt;10,ROUND([1]EmissionsSector.csv!F24,0),ROUND([1]EmissionsSector.csv!F24,2))</f>
        <v>0</v>
      </c>
      <c r="F24" s="10">
        <f>IF([1]EmissionsSector.csv!G24&gt;10,ROUND([1]EmissionsSector.csv!G24,0),ROUND([1]EmissionsSector.csv!G24,2))</f>
        <v>0</v>
      </c>
      <c r="G24" s="10">
        <f>IF([1]EmissionsSector.csv!H24&gt;10,ROUND([1]EmissionsSector.csv!H24,0),ROUND([1]EmissionsSector.csv!H24,2))</f>
        <v>0</v>
      </c>
      <c r="H24" s="10">
        <f>IF([1]EmissionsSector.csv!I24&gt;10,ROUND([1]EmissionsSector.csv!I24,0),ROUND([1]EmissionsSector.csv!I24,2))</f>
        <v>0</v>
      </c>
      <c r="I24" s="10">
        <f>IF([1]EmissionsSector.csv!J24&gt;10,ROUND([1]EmissionsSector.csv!J24,0),ROUND([1]EmissionsSector.csv!J24,2))</f>
        <v>0</v>
      </c>
      <c r="J24" s="10">
        <f>IF([1]EmissionsSector.csv!K24&gt;10,ROUND([1]EmissionsSector.csv!K24,0),ROUND([1]EmissionsSector.csv!K24,2))</f>
        <v>0.01</v>
      </c>
      <c r="K24" s="10">
        <f>IF([1]EmissionsSector.csv!L24&gt;10,ROUND([1]EmissionsSector.csv!L24,0),ROUND([1]EmissionsSector.csv!L24,2))</f>
        <v>0.01</v>
      </c>
      <c r="L24" s="10">
        <f>IF([1]EmissionsSector.csv!M24&gt;10,ROUND([1]EmissionsSector.csv!M24,0),ROUND([1]EmissionsSector.csv!M24,2))</f>
        <v>0.01</v>
      </c>
    </row>
    <row r="25" spans="1:12" x14ac:dyDescent="0.25">
      <c r="A25" s="9" t="s">
        <v>13</v>
      </c>
      <c r="B25" s="9" t="s">
        <v>30</v>
      </c>
      <c r="C25" s="9" t="str">
        <f>[1]EmissionsSector.pull!C25</f>
        <v>4DS</v>
      </c>
      <c r="D25" s="9" t="str">
        <f>[1]EmissionsSector.pull!D25</f>
        <v>6DS</v>
      </c>
      <c r="E25" s="10">
        <f>IF([1]EmissionsSector.csv!F25&gt;10,ROUND([1]EmissionsSector.csv!F25,0),ROUND([1]EmissionsSector.csv!F25,2))</f>
        <v>0</v>
      </c>
      <c r="F25" s="10">
        <f>IF([1]EmissionsSector.csv!G25&gt;10,ROUND([1]EmissionsSector.csv!G25,0),ROUND([1]EmissionsSector.csv!G25,2))</f>
        <v>0</v>
      </c>
      <c r="G25" s="10">
        <f>IF([1]EmissionsSector.csv!H25&gt;10,ROUND([1]EmissionsSector.csv!H25,0),ROUND([1]EmissionsSector.csv!H25,2))</f>
        <v>0</v>
      </c>
      <c r="H25" s="10">
        <f>IF([1]EmissionsSector.csv!I25&gt;10,ROUND([1]EmissionsSector.csv!I25,0),ROUND([1]EmissionsSector.csv!I25,2))</f>
        <v>0</v>
      </c>
      <c r="I25" s="10">
        <f>IF([1]EmissionsSector.csv!J25&gt;10,ROUND([1]EmissionsSector.csv!J25,0),ROUND([1]EmissionsSector.csv!J25,2))</f>
        <v>0.01</v>
      </c>
      <c r="J25" s="10">
        <f>IF([1]EmissionsSector.csv!K25&gt;10,ROUND([1]EmissionsSector.csv!K25,0),ROUND([1]EmissionsSector.csv!K25,2))</f>
        <v>0.01</v>
      </c>
      <c r="K25" s="10">
        <f>IF([1]EmissionsSector.csv!L25&gt;10,ROUND([1]EmissionsSector.csv!L25,0),ROUND([1]EmissionsSector.csv!L25,2))</f>
        <v>0.01</v>
      </c>
      <c r="L25" s="10">
        <f>IF([1]EmissionsSector.csv!M25&gt;10,ROUND([1]EmissionsSector.csv!M25,0),ROUND([1]EmissionsSector.csv!M25,2))</f>
        <v>0.01</v>
      </c>
    </row>
    <row r="26" spans="1:12" x14ac:dyDescent="0.25">
      <c r="A26" s="9" t="s">
        <v>13</v>
      </c>
      <c r="B26" s="9" t="s">
        <v>31</v>
      </c>
      <c r="C26" s="9" t="str">
        <f>[1]EmissionsSector.pull!C26</f>
        <v>4DS</v>
      </c>
      <c r="D26" s="9" t="str">
        <f>[1]EmissionsSector.pull!D26</f>
        <v>6DS</v>
      </c>
      <c r="E26" s="10">
        <f>IF([1]EmissionsSector.csv!F26&gt;10,ROUND([1]EmissionsSector.csv!F26,0),ROUND([1]EmissionsSector.csv!F26,2))</f>
        <v>0</v>
      </c>
      <c r="F26" s="10">
        <f>IF([1]EmissionsSector.csv!G26&gt;10,ROUND([1]EmissionsSector.csv!G26,0),ROUND([1]EmissionsSector.csv!G26,2))</f>
        <v>0.01</v>
      </c>
      <c r="G26" s="10">
        <f>IF([1]EmissionsSector.csv!H26&gt;10,ROUND([1]EmissionsSector.csv!H26,0),ROUND([1]EmissionsSector.csv!H26,2))</f>
        <v>0.02</v>
      </c>
      <c r="H26" s="10">
        <f>IF([1]EmissionsSector.csv!I26&gt;10,ROUND([1]EmissionsSector.csv!I26,0),ROUND([1]EmissionsSector.csv!I26,2))</f>
        <v>0.03</v>
      </c>
      <c r="I26" s="10">
        <f>IF([1]EmissionsSector.csv!J26&gt;10,ROUND([1]EmissionsSector.csv!J26,0),ROUND([1]EmissionsSector.csv!J26,2))</f>
        <v>0.04</v>
      </c>
      <c r="J26" s="10">
        <f>IF([1]EmissionsSector.csv!K26&gt;10,ROUND([1]EmissionsSector.csv!K26,0),ROUND([1]EmissionsSector.csv!K26,2))</f>
        <v>0.05</v>
      </c>
      <c r="K26" s="10">
        <f>IF([1]EmissionsSector.csv!L26&gt;10,ROUND([1]EmissionsSector.csv!L26,0),ROUND([1]EmissionsSector.csv!L26,2))</f>
        <v>0.06</v>
      </c>
      <c r="L26" s="10">
        <f>IF([1]EmissionsSector.csv!M26&gt;10,ROUND([1]EmissionsSector.csv!M26,0),ROUND([1]EmissionsSector.csv!M26,2))</f>
        <v>7.0000000000000007E-2</v>
      </c>
    </row>
    <row r="27" spans="1:12" x14ac:dyDescent="0.25">
      <c r="A27" s="9" t="s">
        <v>13</v>
      </c>
      <c r="B27" s="9" t="s">
        <v>32</v>
      </c>
      <c r="C27" s="9" t="str">
        <f>[1]EmissionsSector.pull!C27</f>
        <v>4DS</v>
      </c>
      <c r="D27" s="9" t="str">
        <f>[1]EmissionsSector.pull!D27</f>
        <v>6DS</v>
      </c>
      <c r="E27" s="10">
        <f>IF([1]EmissionsSector.csv!F27&gt;10,ROUND([1]EmissionsSector.csv!F27,0),ROUND([1]EmissionsSector.csv!F27,2))</f>
        <v>0</v>
      </c>
      <c r="F27" s="10">
        <f>IF([1]EmissionsSector.csv!G27&gt;10,ROUND([1]EmissionsSector.csv!G27,0),ROUND([1]EmissionsSector.csv!G27,2))</f>
        <v>0.02</v>
      </c>
      <c r="G27" s="10">
        <f>IF([1]EmissionsSector.csv!H27&gt;10,ROUND([1]EmissionsSector.csv!H27,0),ROUND([1]EmissionsSector.csv!H27,2))</f>
        <v>0.04</v>
      </c>
      <c r="H27" s="10">
        <f>IF([1]EmissionsSector.csv!I27&gt;10,ROUND([1]EmissionsSector.csv!I27,0),ROUND([1]EmissionsSector.csv!I27,2))</f>
        <v>0.06</v>
      </c>
      <c r="I27" s="10">
        <f>IF([1]EmissionsSector.csv!J27&gt;10,ROUND([1]EmissionsSector.csv!J27,0),ROUND([1]EmissionsSector.csv!J27,2))</f>
        <v>7.0000000000000007E-2</v>
      </c>
      <c r="J27" s="10">
        <f>IF([1]EmissionsSector.csv!K27&gt;10,ROUND([1]EmissionsSector.csv!K27,0),ROUND([1]EmissionsSector.csv!K27,2))</f>
        <v>0.08</v>
      </c>
      <c r="K27" s="10">
        <f>IF([1]EmissionsSector.csv!L27&gt;10,ROUND([1]EmissionsSector.csv!L27,0),ROUND([1]EmissionsSector.csv!L27,2))</f>
        <v>0.09</v>
      </c>
      <c r="L27" s="10">
        <f>IF([1]EmissionsSector.csv!M27&gt;10,ROUND([1]EmissionsSector.csv!M27,0),ROUND([1]EmissionsSector.csv!M27,2))</f>
        <v>0.1</v>
      </c>
    </row>
    <row r="28" spans="1:12" x14ac:dyDescent="0.25">
      <c r="A28" s="9" t="s">
        <v>13</v>
      </c>
      <c r="B28" s="9" t="s">
        <v>33</v>
      </c>
      <c r="C28" s="9" t="str">
        <f>[1]EmissionsSector.pull!C28</f>
        <v>4DS</v>
      </c>
      <c r="D28" s="9" t="str">
        <f>[1]EmissionsSector.pull!D28</f>
        <v>6DS</v>
      </c>
      <c r="E28" s="10">
        <f>IF([1]EmissionsSector.csv!F28&gt;10,ROUND([1]EmissionsSector.csv!F28,0),ROUND([1]EmissionsSector.csv!F28,2))</f>
        <v>0</v>
      </c>
      <c r="F28" s="10">
        <f>IF([1]EmissionsSector.csv!G28&gt;10,ROUND([1]EmissionsSector.csv!G28,0),ROUND([1]EmissionsSector.csv!G28,2))</f>
        <v>0.01</v>
      </c>
      <c r="G28" s="10">
        <f>IF([1]EmissionsSector.csv!H28&gt;10,ROUND([1]EmissionsSector.csv!H28,0),ROUND([1]EmissionsSector.csv!H28,2))</f>
        <v>0.02</v>
      </c>
      <c r="H28" s="10">
        <f>IF([1]EmissionsSector.csv!I28&gt;10,ROUND([1]EmissionsSector.csv!I28,0),ROUND([1]EmissionsSector.csv!I28,2))</f>
        <v>0.03</v>
      </c>
      <c r="I28" s="10">
        <f>IF([1]EmissionsSector.csv!J28&gt;10,ROUND([1]EmissionsSector.csv!J28,0),ROUND([1]EmissionsSector.csv!J28,2))</f>
        <v>0.04</v>
      </c>
      <c r="J28" s="10">
        <f>IF([1]EmissionsSector.csv!K28&gt;10,ROUND([1]EmissionsSector.csv!K28,0),ROUND([1]EmissionsSector.csv!K28,2))</f>
        <v>0.06</v>
      </c>
      <c r="K28" s="10">
        <f>IF([1]EmissionsSector.csv!L28&gt;10,ROUND([1]EmissionsSector.csv!L28,0),ROUND([1]EmissionsSector.csv!L28,2))</f>
        <v>7.0000000000000007E-2</v>
      </c>
      <c r="L28" s="10">
        <f>IF([1]EmissionsSector.csv!M28&gt;10,ROUND([1]EmissionsSector.csv!M28,0),ROUND([1]EmissionsSector.csv!M28,2))</f>
        <v>0.08</v>
      </c>
    </row>
    <row r="29" spans="1:12" x14ac:dyDescent="0.25">
      <c r="A29" s="9" t="s">
        <v>13</v>
      </c>
      <c r="B29" s="9" t="s">
        <v>34</v>
      </c>
      <c r="C29" s="9" t="str">
        <f>[1]EmissionsSector.pull!C29</f>
        <v>4DS</v>
      </c>
      <c r="D29" s="9" t="str">
        <f>[1]EmissionsSector.pull!D29</f>
        <v>6DS</v>
      </c>
      <c r="E29" s="10">
        <f>IF([1]EmissionsSector.csv!F29&gt;10,ROUND([1]EmissionsSector.csv!F29,0),ROUND([1]EmissionsSector.csv!F29,2))</f>
        <v>0.01</v>
      </c>
      <c r="F29" s="10">
        <f>IF([1]EmissionsSector.csv!G29&gt;10,ROUND([1]EmissionsSector.csv!G29,0),ROUND([1]EmissionsSector.csv!G29,2))</f>
        <v>0.04</v>
      </c>
      <c r="G29" s="10">
        <f>IF([1]EmissionsSector.csv!H29&gt;10,ROUND([1]EmissionsSector.csv!H29,0),ROUND([1]EmissionsSector.csv!H29,2))</f>
        <v>0.09</v>
      </c>
      <c r="H29" s="10">
        <f>IF([1]EmissionsSector.csv!I29&gt;10,ROUND([1]EmissionsSector.csv!I29,0),ROUND([1]EmissionsSector.csv!I29,2))</f>
        <v>0.17</v>
      </c>
      <c r="I29" s="10">
        <f>IF([1]EmissionsSector.csv!J29&gt;10,ROUND([1]EmissionsSector.csv!J29,0),ROUND([1]EmissionsSector.csv!J29,2))</f>
        <v>0.26</v>
      </c>
      <c r="J29" s="10">
        <f>IF([1]EmissionsSector.csv!K29&gt;10,ROUND([1]EmissionsSector.csv!K29,0),ROUND([1]EmissionsSector.csv!K29,2))</f>
        <v>0.37</v>
      </c>
      <c r="K29" s="10">
        <f>IF([1]EmissionsSector.csv!L29&gt;10,ROUND([1]EmissionsSector.csv!L29,0),ROUND([1]EmissionsSector.csv!L29,2))</f>
        <v>0.48</v>
      </c>
      <c r="L29" s="10">
        <f>IF([1]EmissionsSector.csv!M29&gt;10,ROUND([1]EmissionsSector.csv!M29,0),ROUND([1]EmissionsSector.csv!M29,2))</f>
        <v>0.61</v>
      </c>
    </row>
    <row r="30" spans="1:12" x14ac:dyDescent="0.25">
      <c r="A30" s="9" t="s">
        <v>14</v>
      </c>
      <c r="B30" s="9" t="s">
        <v>28</v>
      </c>
      <c r="C30" s="9" t="str">
        <f>[1]EmissionsSector.pull!C30</f>
        <v>2DS</v>
      </c>
      <c r="D30" s="9" t="str">
        <f>[1]EmissionsSector.pull!D30</f>
        <v>4DS</v>
      </c>
      <c r="E30" s="10">
        <f>IF([1]EmissionsSector.csv!F30&gt;10,ROUND([1]EmissionsSector.csv!F30,0),ROUND([1]EmissionsSector.csv!F30,2))</f>
        <v>0</v>
      </c>
      <c r="F30" s="10">
        <f>IF([1]EmissionsSector.csv!G30&gt;10,ROUND([1]EmissionsSector.csv!G30,0),ROUND([1]EmissionsSector.csv!G30,2))</f>
        <v>0</v>
      </c>
      <c r="G30" s="10">
        <f>IF([1]EmissionsSector.csv!H30&gt;10,ROUND([1]EmissionsSector.csv!H30,0),ROUND([1]EmissionsSector.csv!H30,2))</f>
        <v>0</v>
      </c>
      <c r="H30" s="10">
        <f>IF([1]EmissionsSector.csv!I30&gt;10,ROUND([1]EmissionsSector.csv!I30,0),ROUND([1]EmissionsSector.csv!I30,2))</f>
        <v>0</v>
      </c>
      <c r="I30" s="10">
        <f>IF([1]EmissionsSector.csv!J30&gt;10,ROUND([1]EmissionsSector.csv!J30,0),ROUND([1]EmissionsSector.csv!J30,2))</f>
        <v>0</v>
      </c>
      <c r="J30" s="10">
        <f>IF([1]EmissionsSector.csv!K30&gt;10,ROUND([1]EmissionsSector.csv!K30,0),ROUND([1]EmissionsSector.csv!K30,2))</f>
        <v>0.01</v>
      </c>
      <c r="K30" s="10">
        <f>IF([1]EmissionsSector.csv!L30&gt;10,ROUND([1]EmissionsSector.csv!L30,0),ROUND([1]EmissionsSector.csv!L30,2))</f>
        <v>0.01</v>
      </c>
      <c r="L30" s="10">
        <f>IF([1]EmissionsSector.csv!M30&gt;10,ROUND([1]EmissionsSector.csv!M30,0),ROUND([1]EmissionsSector.csv!M30,2))</f>
        <v>0.01</v>
      </c>
    </row>
    <row r="31" spans="1:12" x14ac:dyDescent="0.25">
      <c r="A31" s="9" t="s">
        <v>14</v>
      </c>
      <c r="B31" s="9" t="s">
        <v>29</v>
      </c>
      <c r="C31" s="9" t="str">
        <f>[1]EmissionsSector.pull!C31</f>
        <v>2DS</v>
      </c>
      <c r="D31" s="9" t="str">
        <f>[1]EmissionsSector.pull!D31</f>
        <v>4DS</v>
      </c>
      <c r="E31" s="10">
        <f>IF([1]EmissionsSector.csv!F31&gt;10,ROUND([1]EmissionsSector.csv!F31,0),ROUND([1]EmissionsSector.csv!F31,2))</f>
        <v>0</v>
      </c>
      <c r="F31" s="10">
        <f>IF([1]EmissionsSector.csv!G31&gt;10,ROUND([1]EmissionsSector.csv!G31,0),ROUND([1]EmissionsSector.csv!G31,2))</f>
        <v>0</v>
      </c>
      <c r="G31" s="10">
        <f>IF([1]EmissionsSector.csv!H31&gt;10,ROUND([1]EmissionsSector.csv!H31,0),ROUND([1]EmissionsSector.csv!H31,2))</f>
        <v>0</v>
      </c>
      <c r="H31" s="10">
        <f>IF([1]EmissionsSector.csv!I31&gt;10,ROUND([1]EmissionsSector.csv!I31,0),ROUND([1]EmissionsSector.csv!I31,2))</f>
        <v>0</v>
      </c>
      <c r="I31" s="10">
        <f>IF([1]EmissionsSector.csv!J31&gt;10,ROUND([1]EmissionsSector.csv!J31,0),ROUND([1]EmissionsSector.csv!J31,2))</f>
        <v>0</v>
      </c>
      <c r="J31" s="10">
        <f>IF([1]EmissionsSector.csv!K31&gt;10,ROUND([1]EmissionsSector.csv!K31,0),ROUND([1]EmissionsSector.csv!K31,2))</f>
        <v>0</v>
      </c>
      <c r="K31" s="10">
        <f>IF([1]EmissionsSector.csv!L31&gt;10,ROUND([1]EmissionsSector.csv!L31,0),ROUND([1]EmissionsSector.csv!L31,2))</f>
        <v>0</v>
      </c>
      <c r="L31" s="10">
        <f>IF([1]EmissionsSector.csv!M31&gt;10,ROUND([1]EmissionsSector.csv!M31,0),ROUND([1]EmissionsSector.csv!M31,2))</f>
        <v>0</v>
      </c>
    </row>
    <row r="32" spans="1:12" x14ac:dyDescent="0.25">
      <c r="A32" s="9" t="s">
        <v>14</v>
      </c>
      <c r="B32" s="9" t="s">
        <v>30</v>
      </c>
      <c r="C32" s="9" t="str">
        <f>[1]EmissionsSector.pull!C32</f>
        <v>2DS</v>
      </c>
      <c r="D32" s="9" t="str">
        <f>[1]EmissionsSector.pull!D32</f>
        <v>4DS</v>
      </c>
      <c r="E32" s="10">
        <f>IF([1]EmissionsSector.csv!F32&gt;10,ROUND([1]EmissionsSector.csv!F32,0),ROUND([1]EmissionsSector.csv!F32,2))</f>
        <v>0</v>
      </c>
      <c r="F32" s="10">
        <f>IF([1]EmissionsSector.csv!G32&gt;10,ROUND([1]EmissionsSector.csv!G32,0),ROUND([1]EmissionsSector.csv!G32,2))</f>
        <v>0</v>
      </c>
      <c r="G32" s="10">
        <f>IF([1]EmissionsSector.csv!H32&gt;10,ROUND([1]EmissionsSector.csv!H32,0),ROUND([1]EmissionsSector.csv!H32,2))</f>
        <v>0</v>
      </c>
      <c r="H32" s="10">
        <f>IF([1]EmissionsSector.csv!I32&gt;10,ROUND([1]EmissionsSector.csv!I32,0),ROUND([1]EmissionsSector.csv!I32,2))</f>
        <v>0</v>
      </c>
      <c r="I32" s="10">
        <f>IF([1]EmissionsSector.csv!J32&gt;10,ROUND([1]EmissionsSector.csv!J32,0),ROUND([1]EmissionsSector.csv!J32,2))</f>
        <v>0</v>
      </c>
      <c r="J32" s="10">
        <f>IF([1]EmissionsSector.csv!K32&gt;10,ROUND([1]EmissionsSector.csv!K32,0),ROUND([1]EmissionsSector.csv!K32,2))</f>
        <v>0.01</v>
      </c>
      <c r="K32" s="10">
        <f>IF([1]EmissionsSector.csv!L32&gt;10,ROUND([1]EmissionsSector.csv!L32,0),ROUND([1]EmissionsSector.csv!L32,2))</f>
        <v>0.01</v>
      </c>
      <c r="L32" s="10">
        <f>IF([1]EmissionsSector.csv!M32&gt;10,ROUND([1]EmissionsSector.csv!M32,0),ROUND([1]EmissionsSector.csv!M32,2))</f>
        <v>0.01</v>
      </c>
    </row>
    <row r="33" spans="1:12" x14ac:dyDescent="0.25">
      <c r="A33" s="9" t="s">
        <v>14</v>
      </c>
      <c r="B33" s="9" t="s">
        <v>31</v>
      </c>
      <c r="C33" s="9" t="str">
        <f>[1]EmissionsSector.pull!C33</f>
        <v>2DS</v>
      </c>
      <c r="D33" s="9" t="str">
        <f>[1]EmissionsSector.pull!D33</f>
        <v>4DS</v>
      </c>
      <c r="E33" s="10">
        <f>IF([1]EmissionsSector.csv!F33&gt;10,ROUND([1]EmissionsSector.csv!F33,0),ROUND([1]EmissionsSector.csv!F33,2))</f>
        <v>0.03</v>
      </c>
      <c r="F33" s="10">
        <f>IF([1]EmissionsSector.csv!G33&gt;10,ROUND([1]EmissionsSector.csv!G33,0),ROUND([1]EmissionsSector.csv!G33,2))</f>
        <v>0.06</v>
      </c>
      <c r="G33" s="10">
        <f>IF([1]EmissionsSector.csv!H33&gt;10,ROUND([1]EmissionsSector.csv!H33,0),ROUND([1]EmissionsSector.csv!H33,2))</f>
        <v>0.09</v>
      </c>
      <c r="H33" s="10">
        <f>IF([1]EmissionsSector.csv!I33&gt;10,ROUND([1]EmissionsSector.csv!I33,0),ROUND([1]EmissionsSector.csv!I33,2))</f>
        <v>0.11</v>
      </c>
      <c r="I33" s="10">
        <f>IF([1]EmissionsSector.csv!J33&gt;10,ROUND([1]EmissionsSector.csv!J33,0),ROUND([1]EmissionsSector.csv!J33,2))</f>
        <v>0.13</v>
      </c>
      <c r="J33" s="10">
        <f>IF([1]EmissionsSector.csv!K33&gt;10,ROUND([1]EmissionsSector.csv!K33,0),ROUND([1]EmissionsSector.csv!K33,2))</f>
        <v>0.15</v>
      </c>
      <c r="K33" s="10">
        <f>IF([1]EmissionsSector.csv!L33&gt;10,ROUND([1]EmissionsSector.csv!L33,0),ROUND([1]EmissionsSector.csv!L33,2))</f>
        <v>0.17</v>
      </c>
      <c r="L33" s="10">
        <f>IF([1]EmissionsSector.csv!M33&gt;10,ROUND([1]EmissionsSector.csv!M33,0),ROUND([1]EmissionsSector.csv!M33,2))</f>
        <v>0.19</v>
      </c>
    </row>
    <row r="34" spans="1:12" x14ac:dyDescent="0.25">
      <c r="A34" s="9" t="s">
        <v>14</v>
      </c>
      <c r="B34" s="9" t="s">
        <v>32</v>
      </c>
      <c r="C34" s="9" t="str">
        <f>[1]EmissionsSector.pull!C34</f>
        <v>2DS</v>
      </c>
      <c r="D34" s="9" t="str">
        <f>[1]EmissionsSector.pull!D34</f>
        <v>4DS</v>
      </c>
      <c r="E34" s="10">
        <f>IF([1]EmissionsSector.csv!F34&gt;10,ROUND([1]EmissionsSector.csv!F34,0),ROUND([1]EmissionsSector.csv!F34,2))</f>
        <v>0</v>
      </c>
      <c r="F34" s="10">
        <f>IF([1]EmissionsSector.csv!G34&gt;10,ROUND([1]EmissionsSector.csv!G34,0),ROUND([1]EmissionsSector.csv!G34,2))</f>
        <v>0.01</v>
      </c>
      <c r="G34" s="10">
        <f>IF([1]EmissionsSector.csv!H34&gt;10,ROUND([1]EmissionsSector.csv!H34,0),ROUND([1]EmissionsSector.csv!H34,2))</f>
        <v>0.03</v>
      </c>
      <c r="H34" s="10">
        <f>IF([1]EmissionsSector.csv!I34&gt;10,ROUND([1]EmissionsSector.csv!I34,0),ROUND([1]EmissionsSector.csv!I34,2))</f>
        <v>0.04</v>
      </c>
      <c r="I34" s="10">
        <f>IF([1]EmissionsSector.csv!J34&gt;10,ROUND([1]EmissionsSector.csv!J34,0),ROUND([1]EmissionsSector.csv!J34,2))</f>
        <v>0.05</v>
      </c>
      <c r="J34" s="10">
        <f>IF([1]EmissionsSector.csv!K34&gt;10,ROUND([1]EmissionsSector.csv!K34,0),ROUND([1]EmissionsSector.csv!K34,2))</f>
        <v>0.06</v>
      </c>
      <c r="K34" s="10">
        <f>IF([1]EmissionsSector.csv!L34&gt;10,ROUND([1]EmissionsSector.csv!L34,0),ROUND([1]EmissionsSector.csv!L34,2))</f>
        <v>7.0000000000000007E-2</v>
      </c>
      <c r="L34" s="10">
        <f>IF([1]EmissionsSector.csv!M34&gt;10,ROUND([1]EmissionsSector.csv!M34,0),ROUND([1]EmissionsSector.csv!M34,2))</f>
        <v>0.09</v>
      </c>
    </row>
    <row r="35" spans="1:12" x14ac:dyDescent="0.25">
      <c r="A35" s="9" t="s">
        <v>14</v>
      </c>
      <c r="B35" s="9" t="s">
        <v>33</v>
      </c>
      <c r="C35" s="9" t="str">
        <f>[1]EmissionsSector.pull!C35</f>
        <v>2DS</v>
      </c>
      <c r="D35" s="9" t="str">
        <f>[1]EmissionsSector.pull!D35</f>
        <v>4DS</v>
      </c>
      <c r="E35" s="10">
        <f>IF([1]EmissionsSector.csv!F35&gt;10,ROUND([1]EmissionsSector.csv!F35,0),ROUND([1]EmissionsSector.csv!F35,2))</f>
        <v>0</v>
      </c>
      <c r="F35" s="10">
        <f>IF([1]EmissionsSector.csv!G35&gt;10,ROUND([1]EmissionsSector.csv!G35,0),ROUND([1]EmissionsSector.csv!G35,2))</f>
        <v>0.01</v>
      </c>
      <c r="G35" s="10">
        <f>IF([1]EmissionsSector.csv!H35&gt;10,ROUND([1]EmissionsSector.csv!H35,0),ROUND([1]EmissionsSector.csv!H35,2))</f>
        <v>0.01</v>
      </c>
      <c r="H35" s="10">
        <f>IF([1]EmissionsSector.csv!I35&gt;10,ROUND([1]EmissionsSector.csv!I35,0),ROUND([1]EmissionsSector.csv!I35,2))</f>
        <v>0.02</v>
      </c>
      <c r="I35" s="10">
        <f>IF([1]EmissionsSector.csv!J35&gt;10,ROUND([1]EmissionsSector.csv!J35,0),ROUND([1]EmissionsSector.csv!J35,2))</f>
        <v>0.03</v>
      </c>
      <c r="J35" s="10">
        <f>IF([1]EmissionsSector.csv!K35&gt;10,ROUND([1]EmissionsSector.csv!K35,0),ROUND([1]EmissionsSector.csv!K35,2))</f>
        <v>0.03</v>
      </c>
      <c r="K35" s="10">
        <f>IF([1]EmissionsSector.csv!L35&gt;10,ROUND([1]EmissionsSector.csv!L35,0),ROUND([1]EmissionsSector.csv!L35,2))</f>
        <v>0.02</v>
      </c>
      <c r="L35" s="10">
        <f>IF([1]EmissionsSector.csv!M35&gt;10,ROUND([1]EmissionsSector.csv!M35,0),ROUND([1]EmissionsSector.csv!M35,2))</f>
        <v>0.02</v>
      </c>
    </row>
    <row r="36" spans="1:12" x14ac:dyDescent="0.25">
      <c r="A36" s="9" t="s">
        <v>14</v>
      </c>
      <c r="B36" s="9" t="s">
        <v>34</v>
      </c>
      <c r="C36" s="9" t="str">
        <f>[1]EmissionsSector.pull!C36</f>
        <v>2DS</v>
      </c>
      <c r="D36" s="9" t="str">
        <f>[1]EmissionsSector.pull!D36</f>
        <v>4DS</v>
      </c>
      <c r="E36" s="10">
        <f>IF([1]EmissionsSector.csv!F36&gt;10,ROUND([1]EmissionsSector.csv!F36,0),ROUND([1]EmissionsSector.csv!F36,2))</f>
        <v>0.01</v>
      </c>
      <c r="F36" s="10">
        <f>IF([1]EmissionsSector.csv!G36&gt;10,ROUND([1]EmissionsSector.csv!G36,0),ROUND([1]EmissionsSector.csv!G36,2))</f>
        <v>0.02</v>
      </c>
      <c r="G36" s="10">
        <f>IF([1]EmissionsSector.csv!H36&gt;10,ROUND([1]EmissionsSector.csv!H36,0),ROUND([1]EmissionsSector.csv!H36,2))</f>
        <v>0.03</v>
      </c>
      <c r="H36" s="10">
        <f>IF([1]EmissionsSector.csv!I36&gt;10,ROUND([1]EmissionsSector.csv!I36,0),ROUND([1]EmissionsSector.csv!I36,2))</f>
        <v>0.03</v>
      </c>
      <c r="I36" s="10">
        <f>IF([1]EmissionsSector.csv!J36&gt;10,ROUND([1]EmissionsSector.csv!J36,0),ROUND([1]EmissionsSector.csv!J36,2))</f>
        <v>0.04</v>
      </c>
      <c r="J36" s="10">
        <f>IF([1]EmissionsSector.csv!K36&gt;10,ROUND([1]EmissionsSector.csv!K36,0),ROUND([1]EmissionsSector.csv!K36,2))</f>
        <v>0.05</v>
      </c>
      <c r="K36" s="10">
        <f>IF([1]EmissionsSector.csv!L36&gt;10,ROUND([1]EmissionsSector.csv!L36,0),ROUND([1]EmissionsSector.csv!L36,2))</f>
        <v>0.05</v>
      </c>
      <c r="L36" s="10">
        <f>IF([1]EmissionsSector.csv!M36&gt;10,ROUND([1]EmissionsSector.csv!M36,0),ROUND([1]EmissionsSector.csv!M36,2))</f>
        <v>0.05</v>
      </c>
    </row>
    <row r="37" spans="1:12" x14ac:dyDescent="0.25">
      <c r="A37" s="9" t="s">
        <v>14</v>
      </c>
      <c r="B37" s="9" t="s">
        <v>28</v>
      </c>
      <c r="C37" s="9" t="str">
        <f>[1]EmissionsSector.pull!C37</f>
        <v>4DS</v>
      </c>
      <c r="D37" s="9" t="str">
        <f>[1]EmissionsSector.pull!D37</f>
        <v>6DS</v>
      </c>
      <c r="E37" s="10">
        <f>IF([1]EmissionsSector.csv!F37&gt;10,ROUND([1]EmissionsSector.csv!F37,0),ROUND([1]EmissionsSector.csv!F37,2))</f>
        <v>0</v>
      </c>
      <c r="F37" s="10">
        <f>IF([1]EmissionsSector.csv!G37&gt;10,ROUND([1]EmissionsSector.csv!G37,0),ROUND([1]EmissionsSector.csv!G37,2))</f>
        <v>0</v>
      </c>
      <c r="G37" s="10">
        <f>IF([1]EmissionsSector.csv!H37&gt;10,ROUND([1]EmissionsSector.csv!H37,0),ROUND([1]EmissionsSector.csv!H37,2))</f>
        <v>0</v>
      </c>
      <c r="H37" s="10">
        <f>IF([1]EmissionsSector.csv!I37&gt;10,ROUND([1]EmissionsSector.csv!I37,0),ROUND([1]EmissionsSector.csv!I37,2))</f>
        <v>0</v>
      </c>
      <c r="I37" s="10">
        <f>IF([1]EmissionsSector.csv!J37&gt;10,ROUND([1]EmissionsSector.csv!J37,0),ROUND([1]EmissionsSector.csv!J37,2))</f>
        <v>0</v>
      </c>
      <c r="J37" s="10">
        <f>IF([1]EmissionsSector.csv!K37&gt;10,ROUND([1]EmissionsSector.csv!K37,0),ROUND([1]EmissionsSector.csv!K37,2))</f>
        <v>0</v>
      </c>
      <c r="K37" s="10">
        <f>IF([1]EmissionsSector.csv!L37&gt;10,ROUND([1]EmissionsSector.csv!L37,0),ROUND([1]EmissionsSector.csv!L37,2))</f>
        <v>0</v>
      </c>
      <c r="L37" s="10">
        <f>IF([1]EmissionsSector.csv!M37&gt;10,ROUND([1]EmissionsSector.csv!M37,0),ROUND([1]EmissionsSector.csv!M37,2))</f>
        <v>0</v>
      </c>
    </row>
    <row r="38" spans="1:12" x14ac:dyDescent="0.25">
      <c r="A38" s="9" t="s">
        <v>14</v>
      </c>
      <c r="B38" s="9" t="s">
        <v>29</v>
      </c>
      <c r="C38" s="9" t="str">
        <f>[1]EmissionsSector.pull!C38</f>
        <v>4DS</v>
      </c>
      <c r="D38" s="9" t="str">
        <f>[1]EmissionsSector.pull!D38</f>
        <v>6DS</v>
      </c>
      <c r="E38" s="10">
        <f>IF([1]EmissionsSector.csv!F38&gt;10,ROUND([1]EmissionsSector.csv!F38,0),ROUND([1]EmissionsSector.csv!F38,2))</f>
        <v>0</v>
      </c>
      <c r="F38" s="10">
        <f>IF([1]EmissionsSector.csv!G38&gt;10,ROUND([1]EmissionsSector.csv!G38,0),ROUND([1]EmissionsSector.csv!G38,2))</f>
        <v>0</v>
      </c>
      <c r="G38" s="10">
        <f>IF([1]EmissionsSector.csv!H38&gt;10,ROUND([1]EmissionsSector.csv!H38,0),ROUND([1]EmissionsSector.csv!H38,2))</f>
        <v>0</v>
      </c>
      <c r="H38" s="10">
        <f>IF([1]EmissionsSector.csv!I38&gt;10,ROUND([1]EmissionsSector.csv!I38,0),ROUND([1]EmissionsSector.csv!I38,2))</f>
        <v>0</v>
      </c>
      <c r="I38" s="10">
        <f>IF([1]EmissionsSector.csv!J38&gt;10,ROUND([1]EmissionsSector.csv!J38,0),ROUND([1]EmissionsSector.csv!J38,2))</f>
        <v>0</v>
      </c>
      <c r="J38" s="10">
        <f>IF([1]EmissionsSector.csv!K38&gt;10,ROUND([1]EmissionsSector.csv!K38,0),ROUND([1]EmissionsSector.csv!K38,2))</f>
        <v>0</v>
      </c>
      <c r="K38" s="10">
        <f>IF([1]EmissionsSector.csv!L38&gt;10,ROUND([1]EmissionsSector.csv!L38,0),ROUND([1]EmissionsSector.csv!L38,2))</f>
        <v>0</v>
      </c>
      <c r="L38" s="10">
        <f>IF([1]EmissionsSector.csv!M38&gt;10,ROUND([1]EmissionsSector.csv!M38,0),ROUND([1]EmissionsSector.csv!M38,2))</f>
        <v>0</v>
      </c>
    </row>
    <row r="39" spans="1:12" x14ac:dyDescent="0.25">
      <c r="A39" s="9" t="s">
        <v>14</v>
      </c>
      <c r="B39" s="9" t="s">
        <v>30</v>
      </c>
      <c r="C39" s="9" t="str">
        <f>[1]EmissionsSector.pull!C39</f>
        <v>4DS</v>
      </c>
      <c r="D39" s="9" t="str">
        <f>[1]EmissionsSector.pull!D39</f>
        <v>6DS</v>
      </c>
      <c r="E39" s="10">
        <f>IF([1]EmissionsSector.csv!F39&gt;10,ROUND([1]EmissionsSector.csv!F39,0),ROUND([1]EmissionsSector.csv!F39,2))</f>
        <v>0</v>
      </c>
      <c r="F39" s="10">
        <f>IF([1]EmissionsSector.csv!G39&gt;10,ROUND([1]EmissionsSector.csv!G39,0),ROUND([1]EmissionsSector.csv!G39,2))</f>
        <v>0</v>
      </c>
      <c r="G39" s="10">
        <f>IF([1]EmissionsSector.csv!H39&gt;10,ROUND([1]EmissionsSector.csv!H39,0),ROUND([1]EmissionsSector.csv!H39,2))</f>
        <v>0</v>
      </c>
      <c r="H39" s="10">
        <f>IF([1]EmissionsSector.csv!I39&gt;10,ROUND([1]EmissionsSector.csv!I39,0),ROUND([1]EmissionsSector.csv!I39,2))</f>
        <v>0</v>
      </c>
      <c r="I39" s="10">
        <f>IF([1]EmissionsSector.csv!J39&gt;10,ROUND([1]EmissionsSector.csv!J39,0),ROUND([1]EmissionsSector.csv!J39,2))</f>
        <v>0</v>
      </c>
      <c r="J39" s="10">
        <f>IF([1]EmissionsSector.csv!K39&gt;10,ROUND([1]EmissionsSector.csv!K39,0),ROUND([1]EmissionsSector.csv!K39,2))</f>
        <v>0</v>
      </c>
      <c r="K39" s="10">
        <f>IF([1]EmissionsSector.csv!L39&gt;10,ROUND([1]EmissionsSector.csv!L39,0),ROUND([1]EmissionsSector.csv!L39,2))</f>
        <v>0</v>
      </c>
      <c r="L39" s="10">
        <f>IF([1]EmissionsSector.csv!M39&gt;10,ROUND([1]EmissionsSector.csv!M39,0),ROUND([1]EmissionsSector.csv!M39,2))</f>
        <v>0.01</v>
      </c>
    </row>
    <row r="40" spans="1:12" x14ac:dyDescent="0.25">
      <c r="A40" s="9" t="s">
        <v>14</v>
      </c>
      <c r="B40" s="9" t="s">
        <v>31</v>
      </c>
      <c r="C40" s="9" t="str">
        <f>[1]EmissionsSector.pull!C40</f>
        <v>4DS</v>
      </c>
      <c r="D40" s="9" t="str">
        <f>[1]EmissionsSector.pull!D40</f>
        <v>6DS</v>
      </c>
      <c r="E40" s="10">
        <f>IF([1]EmissionsSector.csv!F40&gt;10,ROUND([1]EmissionsSector.csv!F40,0),ROUND([1]EmissionsSector.csv!F40,2))</f>
        <v>0</v>
      </c>
      <c r="F40" s="10">
        <f>IF([1]EmissionsSector.csv!G40&gt;10,ROUND([1]EmissionsSector.csv!G40,0),ROUND([1]EmissionsSector.csv!G40,2))</f>
        <v>0</v>
      </c>
      <c r="G40" s="10">
        <f>IF([1]EmissionsSector.csv!H40&gt;10,ROUND([1]EmissionsSector.csv!H40,0),ROUND([1]EmissionsSector.csv!H40,2))</f>
        <v>0</v>
      </c>
      <c r="H40" s="10">
        <f>IF([1]EmissionsSector.csv!I40&gt;10,ROUND([1]EmissionsSector.csv!I40,0),ROUND([1]EmissionsSector.csv!I40,2))</f>
        <v>0.01</v>
      </c>
      <c r="I40" s="10">
        <f>IF([1]EmissionsSector.csv!J40&gt;10,ROUND([1]EmissionsSector.csv!J40,0),ROUND([1]EmissionsSector.csv!J40,2))</f>
        <v>0.02</v>
      </c>
      <c r="J40" s="10">
        <f>IF([1]EmissionsSector.csv!K40&gt;10,ROUND([1]EmissionsSector.csv!K40,0),ROUND([1]EmissionsSector.csv!K40,2))</f>
        <v>0.02</v>
      </c>
      <c r="K40" s="10">
        <f>IF([1]EmissionsSector.csv!L40&gt;10,ROUND([1]EmissionsSector.csv!L40,0),ROUND([1]EmissionsSector.csv!L40,2))</f>
        <v>0.02</v>
      </c>
      <c r="L40" s="10">
        <f>IF([1]EmissionsSector.csv!M40&gt;10,ROUND([1]EmissionsSector.csv!M40,0),ROUND([1]EmissionsSector.csv!M40,2))</f>
        <v>0.02</v>
      </c>
    </row>
    <row r="41" spans="1:12" x14ac:dyDescent="0.25">
      <c r="A41" s="9" t="s">
        <v>14</v>
      </c>
      <c r="B41" s="9" t="s">
        <v>32</v>
      </c>
      <c r="C41" s="9" t="str">
        <f>[1]EmissionsSector.pull!C41</f>
        <v>4DS</v>
      </c>
      <c r="D41" s="9" t="str">
        <f>[1]EmissionsSector.pull!D41</f>
        <v>6DS</v>
      </c>
      <c r="E41" s="10">
        <f>IF([1]EmissionsSector.csv!F41&gt;10,ROUND([1]EmissionsSector.csv!F41,0),ROUND([1]EmissionsSector.csv!F41,2))</f>
        <v>0</v>
      </c>
      <c r="F41" s="10">
        <f>IF([1]EmissionsSector.csv!G41&gt;10,ROUND([1]EmissionsSector.csv!G41,0),ROUND([1]EmissionsSector.csv!G41,2))</f>
        <v>0</v>
      </c>
      <c r="G41" s="10">
        <f>IF([1]EmissionsSector.csv!H41&gt;10,ROUND([1]EmissionsSector.csv!H41,0),ROUND([1]EmissionsSector.csv!H41,2))</f>
        <v>0.01</v>
      </c>
      <c r="H41" s="10">
        <f>IF([1]EmissionsSector.csv!I41&gt;10,ROUND([1]EmissionsSector.csv!I41,0),ROUND([1]EmissionsSector.csv!I41,2))</f>
        <v>0.01</v>
      </c>
      <c r="I41" s="10">
        <f>IF([1]EmissionsSector.csv!J41&gt;10,ROUND([1]EmissionsSector.csv!J41,0),ROUND([1]EmissionsSector.csv!J41,2))</f>
        <v>0.02</v>
      </c>
      <c r="J41" s="10">
        <f>IF([1]EmissionsSector.csv!K41&gt;10,ROUND([1]EmissionsSector.csv!K41,0),ROUND([1]EmissionsSector.csv!K41,2))</f>
        <v>0.03</v>
      </c>
      <c r="K41" s="10">
        <f>IF([1]EmissionsSector.csv!L41&gt;10,ROUND([1]EmissionsSector.csv!L41,0),ROUND([1]EmissionsSector.csv!L41,2))</f>
        <v>0.03</v>
      </c>
      <c r="L41" s="10">
        <f>IF([1]EmissionsSector.csv!M41&gt;10,ROUND([1]EmissionsSector.csv!M41,0),ROUND([1]EmissionsSector.csv!M41,2))</f>
        <v>0.03</v>
      </c>
    </row>
    <row r="42" spans="1:12" x14ac:dyDescent="0.25">
      <c r="A42" s="9" t="s">
        <v>14</v>
      </c>
      <c r="B42" s="9" t="s">
        <v>33</v>
      </c>
      <c r="C42" s="9" t="str">
        <f>[1]EmissionsSector.pull!C42</f>
        <v>4DS</v>
      </c>
      <c r="D42" s="9" t="str">
        <f>[1]EmissionsSector.pull!D42</f>
        <v>6DS</v>
      </c>
      <c r="E42" s="10">
        <f>IF([1]EmissionsSector.csv!F42&gt;10,ROUND([1]EmissionsSector.csv!F42,0),ROUND([1]EmissionsSector.csv!F42,2))</f>
        <v>0</v>
      </c>
      <c r="F42" s="10">
        <f>IF([1]EmissionsSector.csv!G42&gt;10,ROUND([1]EmissionsSector.csv!G42,0),ROUND([1]EmissionsSector.csv!G42,2))</f>
        <v>0</v>
      </c>
      <c r="G42" s="10">
        <f>IF([1]EmissionsSector.csv!H42&gt;10,ROUND([1]EmissionsSector.csv!H42,0),ROUND([1]EmissionsSector.csv!H42,2))</f>
        <v>0.01</v>
      </c>
      <c r="H42" s="10">
        <f>IF([1]EmissionsSector.csv!I42&gt;10,ROUND([1]EmissionsSector.csv!I42,0),ROUND([1]EmissionsSector.csv!I42,2))</f>
        <v>0.01</v>
      </c>
      <c r="I42" s="10">
        <f>IF([1]EmissionsSector.csv!J42&gt;10,ROUND([1]EmissionsSector.csv!J42,0),ROUND([1]EmissionsSector.csv!J42,2))</f>
        <v>0.02</v>
      </c>
      <c r="J42" s="10">
        <f>IF([1]EmissionsSector.csv!K42&gt;10,ROUND([1]EmissionsSector.csv!K42,0),ROUND([1]EmissionsSector.csv!K42,2))</f>
        <v>0.02</v>
      </c>
      <c r="K42" s="10">
        <f>IF([1]EmissionsSector.csv!L42&gt;10,ROUND([1]EmissionsSector.csv!L42,0),ROUND([1]EmissionsSector.csv!L42,2))</f>
        <v>0.02</v>
      </c>
      <c r="L42" s="10">
        <f>IF([1]EmissionsSector.csv!M42&gt;10,ROUND([1]EmissionsSector.csv!M42,0),ROUND([1]EmissionsSector.csv!M42,2))</f>
        <v>0.02</v>
      </c>
    </row>
    <row r="43" spans="1:12" x14ac:dyDescent="0.25">
      <c r="A43" s="9" t="s">
        <v>14</v>
      </c>
      <c r="B43" s="9" t="s">
        <v>34</v>
      </c>
      <c r="C43" s="9" t="str">
        <f>[1]EmissionsSector.pull!C43</f>
        <v>4DS</v>
      </c>
      <c r="D43" s="9" t="str">
        <f>[1]EmissionsSector.pull!D43</f>
        <v>6DS</v>
      </c>
      <c r="E43" s="10">
        <f>IF([1]EmissionsSector.csv!F43&gt;10,ROUND([1]EmissionsSector.csv!F43,0),ROUND([1]EmissionsSector.csv!F43,2))</f>
        <v>0</v>
      </c>
      <c r="F43" s="10">
        <f>IF([1]EmissionsSector.csv!G43&gt;10,ROUND([1]EmissionsSector.csv!G43,0),ROUND([1]EmissionsSector.csv!G43,2))</f>
        <v>0</v>
      </c>
      <c r="G43" s="10">
        <f>IF([1]EmissionsSector.csv!H43&gt;10,ROUND([1]EmissionsSector.csv!H43,0),ROUND([1]EmissionsSector.csv!H43,2))</f>
        <v>0.01</v>
      </c>
      <c r="H43" s="10">
        <f>IF([1]EmissionsSector.csv!I43&gt;10,ROUND([1]EmissionsSector.csv!I43,0),ROUND([1]EmissionsSector.csv!I43,2))</f>
        <v>0.01</v>
      </c>
      <c r="I43" s="10">
        <f>IF([1]EmissionsSector.csv!J43&gt;10,ROUND([1]EmissionsSector.csv!J43,0),ROUND([1]EmissionsSector.csv!J43,2))</f>
        <v>0.03</v>
      </c>
      <c r="J43" s="10">
        <f>IF([1]EmissionsSector.csv!K43&gt;10,ROUND([1]EmissionsSector.csv!K43,0),ROUND([1]EmissionsSector.csv!K43,2))</f>
        <v>0.04</v>
      </c>
      <c r="K43" s="10">
        <f>IF([1]EmissionsSector.csv!L43&gt;10,ROUND([1]EmissionsSector.csv!L43,0),ROUND([1]EmissionsSector.csv!L43,2))</f>
        <v>7.0000000000000007E-2</v>
      </c>
      <c r="L43" s="10">
        <f>IF([1]EmissionsSector.csv!M43&gt;10,ROUND([1]EmissionsSector.csv!M43,0),ROUND([1]EmissionsSector.csv!M43,2))</f>
        <v>0.1</v>
      </c>
    </row>
    <row r="44" spans="1:12" x14ac:dyDescent="0.25">
      <c r="A44" s="9" t="s">
        <v>15</v>
      </c>
      <c r="B44" s="9" t="s">
        <v>28</v>
      </c>
      <c r="C44" s="9" t="str">
        <f>[1]EmissionsSector.pull!C44</f>
        <v>2DS</v>
      </c>
      <c r="D44" s="9" t="str">
        <f>[1]EmissionsSector.pull!D44</f>
        <v>4DS</v>
      </c>
      <c r="E44" s="10">
        <f>IF([1]EmissionsSector.csv!F44&gt;10,ROUND([1]EmissionsSector.csv!F44,0),ROUND([1]EmissionsSector.csv!F44,2))</f>
        <v>0.01</v>
      </c>
      <c r="F44" s="10">
        <f>IF([1]EmissionsSector.csv!G44&gt;10,ROUND([1]EmissionsSector.csv!G44,0),ROUND([1]EmissionsSector.csv!G44,2))</f>
        <v>0</v>
      </c>
      <c r="G44" s="10">
        <f>IF([1]EmissionsSector.csv!H44&gt;10,ROUND([1]EmissionsSector.csv!H44,0),ROUND([1]EmissionsSector.csv!H44,2))</f>
        <v>0.01</v>
      </c>
      <c r="H44" s="10">
        <f>IF([1]EmissionsSector.csv!I44&gt;10,ROUND([1]EmissionsSector.csv!I44,0),ROUND([1]EmissionsSector.csv!I44,2))</f>
        <v>0.02</v>
      </c>
      <c r="I44" s="10">
        <f>IF([1]EmissionsSector.csv!J44&gt;10,ROUND([1]EmissionsSector.csv!J44,0),ROUND([1]EmissionsSector.csv!J44,2))</f>
        <v>0.03</v>
      </c>
      <c r="J44" s="10">
        <f>IF([1]EmissionsSector.csv!K44&gt;10,ROUND([1]EmissionsSector.csv!K44,0),ROUND([1]EmissionsSector.csv!K44,2))</f>
        <v>0.03</v>
      </c>
      <c r="K44" s="10">
        <f>IF([1]EmissionsSector.csv!L44&gt;10,ROUND([1]EmissionsSector.csv!L44,0),ROUND([1]EmissionsSector.csv!L44,2))</f>
        <v>0.03</v>
      </c>
      <c r="L44" s="10">
        <f>IF([1]EmissionsSector.csv!M44&gt;10,ROUND([1]EmissionsSector.csv!M44,0),ROUND([1]EmissionsSector.csv!M44,2))</f>
        <v>0.02</v>
      </c>
    </row>
    <row r="45" spans="1:12" x14ac:dyDescent="0.25">
      <c r="A45" s="9" t="s">
        <v>15</v>
      </c>
      <c r="B45" s="9" t="s">
        <v>29</v>
      </c>
      <c r="C45" s="9" t="str">
        <f>[1]EmissionsSector.pull!C45</f>
        <v>2DS</v>
      </c>
      <c r="D45" s="9" t="str">
        <f>[1]EmissionsSector.pull!D45</f>
        <v>4DS</v>
      </c>
      <c r="E45" s="10">
        <f>IF([1]EmissionsSector.csv!F45&gt;10,ROUND([1]EmissionsSector.csv!F45,0),ROUND([1]EmissionsSector.csv!F45,2))</f>
        <v>0</v>
      </c>
      <c r="F45" s="10">
        <f>IF([1]EmissionsSector.csv!G45&gt;10,ROUND([1]EmissionsSector.csv!G45,0),ROUND([1]EmissionsSector.csv!G45,2))</f>
        <v>0.02</v>
      </c>
      <c r="G45" s="10">
        <f>IF([1]EmissionsSector.csv!H45&gt;10,ROUND([1]EmissionsSector.csv!H45,0),ROUND([1]EmissionsSector.csv!H45,2))</f>
        <v>0.04</v>
      </c>
      <c r="H45" s="10">
        <f>IF([1]EmissionsSector.csv!I45&gt;10,ROUND([1]EmissionsSector.csv!I45,0),ROUND([1]EmissionsSector.csv!I45,2))</f>
        <v>0.06</v>
      </c>
      <c r="I45" s="10">
        <f>IF([1]EmissionsSector.csv!J45&gt;10,ROUND([1]EmissionsSector.csv!J45,0),ROUND([1]EmissionsSector.csv!J45,2))</f>
        <v>7.0000000000000007E-2</v>
      </c>
      <c r="J45" s="10">
        <f>IF([1]EmissionsSector.csv!K45&gt;10,ROUND([1]EmissionsSector.csv!K45,0),ROUND([1]EmissionsSector.csv!K45,2))</f>
        <v>7.0000000000000007E-2</v>
      </c>
      <c r="K45" s="10">
        <f>IF([1]EmissionsSector.csv!L45&gt;10,ROUND([1]EmissionsSector.csv!L45,0),ROUND([1]EmissionsSector.csv!L45,2))</f>
        <v>0.06</v>
      </c>
      <c r="L45" s="10">
        <f>IF([1]EmissionsSector.csv!M45&gt;10,ROUND([1]EmissionsSector.csv!M45,0),ROUND([1]EmissionsSector.csv!M45,2))</f>
        <v>0.05</v>
      </c>
    </row>
    <row r="46" spans="1:12" x14ac:dyDescent="0.25">
      <c r="A46" s="9" t="s">
        <v>15</v>
      </c>
      <c r="B46" s="9" t="s">
        <v>30</v>
      </c>
      <c r="C46" s="9" t="str">
        <f>[1]EmissionsSector.pull!C46</f>
        <v>2DS</v>
      </c>
      <c r="D46" s="9" t="str">
        <f>[1]EmissionsSector.pull!D46</f>
        <v>4DS</v>
      </c>
      <c r="E46" s="10">
        <f>IF([1]EmissionsSector.csv!F46&gt;10,ROUND([1]EmissionsSector.csv!F46,0),ROUND([1]EmissionsSector.csv!F46,2))</f>
        <v>0</v>
      </c>
      <c r="F46" s="10">
        <f>IF([1]EmissionsSector.csv!G46&gt;10,ROUND([1]EmissionsSector.csv!G46,0),ROUND([1]EmissionsSector.csv!G46,2))</f>
        <v>0.04</v>
      </c>
      <c r="G46" s="10">
        <f>IF([1]EmissionsSector.csv!H46&gt;10,ROUND([1]EmissionsSector.csv!H46,0),ROUND([1]EmissionsSector.csv!H46,2))</f>
        <v>0.09</v>
      </c>
      <c r="H46" s="10">
        <f>IF([1]EmissionsSector.csv!I46&gt;10,ROUND([1]EmissionsSector.csv!I46,0),ROUND([1]EmissionsSector.csv!I46,2))</f>
        <v>0.14000000000000001</v>
      </c>
      <c r="I46" s="10">
        <f>IF([1]EmissionsSector.csv!J46&gt;10,ROUND([1]EmissionsSector.csv!J46,0),ROUND([1]EmissionsSector.csv!J46,2))</f>
        <v>0.14000000000000001</v>
      </c>
      <c r="J46" s="10">
        <f>IF([1]EmissionsSector.csv!K46&gt;10,ROUND([1]EmissionsSector.csv!K46,0),ROUND([1]EmissionsSector.csv!K46,2))</f>
        <v>0.15</v>
      </c>
      <c r="K46" s="10">
        <f>IF([1]EmissionsSector.csv!L46&gt;10,ROUND([1]EmissionsSector.csv!L46,0),ROUND([1]EmissionsSector.csv!L46,2))</f>
        <v>0.16</v>
      </c>
      <c r="L46" s="10">
        <f>IF([1]EmissionsSector.csv!M46&gt;10,ROUND([1]EmissionsSector.csv!M46,0),ROUND([1]EmissionsSector.csv!M46,2))</f>
        <v>0.17</v>
      </c>
    </row>
    <row r="47" spans="1:12" x14ac:dyDescent="0.25">
      <c r="A47" s="9" t="s">
        <v>15</v>
      </c>
      <c r="B47" s="9" t="s">
        <v>31</v>
      </c>
      <c r="C47" s="9" t="str">
        <f>[1]EmissionsSector.pull!C47</f>
        <v>2DS</v>
      </c>
      <c r="D47" s="9" t="str">
        <f>[1]EmissionsSector.pull!D47</f>
        <v>4DS</v>
      </c>
      <c r="E47" s="10">
        <f>IF([1]EmissionsSector.csv!F47&gt;10,ROUND([1]EmissionsSector.csv!F47,0),ROUND([1]EmissionsSector.csv!F47,2))</f>
        <v>0.05</v>
      </c>
      <c r="F47" s="10">
        <f>IF([1]EmissionsSector.csv!G47&gt;10,ROUND([1]EmissionsSector.csv!G47,0),ROUND([1]EmissionsSector.csv!G47,2))</f>
        <v>0.17</v>
      </c>
      <c r="G47" s="10">
        <f>IF([1]EmissionsSector.csv!H47&gt;10,ROUND([1]EmissionsSector.csv!H47,0),ROUND([1]EmissionsSector.csv!H47,2))</f>
        <v>0.33</v>
      </c>
      <c r="H47" s="10">
        <f>IF([1]EmissionsSector.csv!I47&gt;10,ROUND([1]EmissionsSector.csv!I47,0),ROUND([1]EmissionsSector.csv!I47,2))</f>
        <v>0.52</v>
      </c>
      <c r="I47" s="10">
        <f>IF([1]EmissionsSector.csv!J47&gt;10,ROUND([1]EmissionsSector.csv!J47,0),ROUND([1]EmissionsSector.csv!J47,2))</f>
        <v>0.69</v>
      </c>
      <c r="J47" s="10">
        <f>IF([1]EmissionsSector.csv!K47&gt;10,ROUND([1]EmissionsSector.csv!K47,0),ROUND([1]EmissionsSector.csv!K47,2))</f>
        <v>0.86</v>
      </c>
      <c r="K47" s="10">
        <f>IF([1]EmissionsSector.csv!L47&gt;10,ROUND([1]EmissionsSector.csv!L47,0),ROUND([1]EmissionsSector.csv!L47,2))</f>
        <v>1.04</v>
      </c>
      <c r="L47" s="10">
        <f>IF([1]EmissionsSector.csv!M47&gt;10,ROUND([1]EmissionsSector.csv!M47,0),ROUND([1]EmissionsSector.csv!M47,2))</f>
        <v>1.21</v>
      </c>
    </row>
    <row r="48" spans="1:12" x14ac:dyDescent="0.25">
      <c r="A48" s="9" t="s">
        <v>15</v>
      </c>
      <c r="B48" s="9" t="s">
        <v>32</v>
      </c>
      <c r="C48" s="9" t="str">
        <f>[1]EmissionsSector.pull!C48</f>
        <v>2DS</v>
      </c>
      <c r="D48" s="9" t="str">
        <f>[1]EmissionsSector.pull!D48</f>
        <v>4DS</v>
      </c>
      <c r="E48" s="10">
        <f>IF([1]EmissionsSector.csv!F48&gt;10,ROUND([1]EmissionsSector.csv!F48,0),ROUND([1]EmissionsSector.csv!F48,2))</f>
        <v>0</v>
      </c>
      <c r="F48" s="10">
        <f>IF([1]EmissionsSector.csv!G48&gt;10,ROUND([1]EmissionsSector.csv!G48,0),ROUND([1]EmissionsSector.csv!G48,2))</f>
        <v>0.09</v>
      </c>
      <c r="G48" s="10">
        <f>IF([1]EmissionsSector.csv!H48&gt;10,ROUND([1]EmissionsSector.csv!H48,0),ROUND([1]EmissionsSector.csv!H48,2))</f>
        <v>0.21</v>
      </c>
      <c r="H48" s="10">
        <f>IF([1]EmissionsSector.csv!I48&gt;10,ROUND([1]EmissionsSector.csv!I48,0),ROUND([1]EmissionsSector.csv!I48,2))</f>
        <v>0.38</v>
      </c>
      <c r="I48" s="10">
        <f>IF([1]EmissionsSector.csv!J48&gt;10,ROUND([1]EmissionsSector.csv!J48,0),ROUND([1]EmissionsSector.csv!J48,2))</f>
        <v>0.51</v>
      </c>
      <c r="J48" s="10">
        <f>IF([1]EmissionsSector.csv!K48&gt;10,ROUND([1]EmissionsSector.csv!K48,0),ROUND([1]EmissionsSector.csv!K48,2))</f>
        <v>0.66</v>
      </c>
      <c r="K48" s="10">
        <f>IF([1]EmissionsSector.csv!L48&gt;10,ROUND([1]EmissionsSector.csv!L48,0),ROUND([1]EmissionsSector.csv!L48,2))</f>
        <v>0.83</v>
      </c>
      <c r="L48" s="10">
        <f>IF([1]EmissionsSector.csv!M48&gt;10,ROUND([1]EmissionsSector.csv!M48,0),ROUND([1]EmissionsSector.csv!M48,2))</f>
        <v>1.01</v>
      </c>
    </row>
    <row r="49" spans="1:12" x14ac:dyDescent="0.25">
      <c r="A49" s="9" t="s">
        <v>15</v>
      </c>
      <c r="B49" s="9" t="s">
        <v>33</v>
      </c>
      <c r="C49" s="9" t="str">
        <f>[1]EmissionsSector.pull!C49</f>
        <v>2DS</v>
      </c>
      <c r="D49" s="9" t="str">
        <f>[1]EmissionsSector.pull!D49</f>
        <v>4DS</v>
      </c>
      <c r="E49" s="10">
        <f>IF([1]EmissionsSector.csv!F49&gt;10,ROUND([1]EmissionsSector.csv!F49,0),ROUND([1]EmissionsSector.csv!F49,2))</f>
        <v>0.01</v>
      </c>
      <c r="F49" s="10">
        <f>IF([1]EmissionsSector.csv!G49&gt;10,ROUND([1]EmissionsSector.csv!G49,0),ROUND([1]EmissionsSector.csv!G49,2))</f>
        <v>0</v>
      </c>
      <c r="G49" s="10">
        <f>IF([1]EmissionsSector.csv!H49&gt;10,ROUND([1]EmissionsSector.csv!H49,0),ROUND([1]EmissionsSector.csv!H49,2))</f>
        <v>0.01</v>
      </c>
      <c r="H49" s="10">
        <f>IF([1]EmissionsSector.csv!I49&gt;10,ROUND([1]EmissionsSector.csv!I49,0),ROUND([1]EmissionsSector.csv!I49,2))</f>
        <v>0.03</v>
      </c>
      <c r="I49" s="10">
        <f>IF([1]EmissionsSector.csv!J49&gt;10,ROUND([1]EmissionsSector.csv!J49,0),ROUND([1]EmissionsSector.csv!J49,2))</f>
        <v>0.09</v>
      </c>
      <c r="J49" s="10">
        <f>IF([1]EmissionsSector.csv!K49&gt;10,ROUND([1]EmissionsSector.csv!K49,0),ROUND([1]EmissionsSector.csv!K49,2))</f>
        <v>0.14000000000000001</v>
      </c>
      <c r="K49" s="10">
        <f>IF([1]EmissionsSector.csv!L49&gt;10,ROUND([1]EmissionsSector.csv!L49,0),ROUND([1]EmissionsSector.csv!L49,2))</f>
        <v>0.19</v>
      </c>
      <c r="L49" s="10">
        <f>IF([1]EmissionsSector.csv!M49&gt;10,ROUND([1]EmissionsSector.csv!M49,0),ROUND([1]EmissionsSector.csv!M49,2))</f>
        <v>0.27</v>
      </c>
    </row>
    <row r="50" spans="1:12" x14ac:dyDescent="0.25">
      <c r="A50" s="9" t="s">
        <v>15</v>
      </c>
      <c r="B50" s="9" t="s">
        <v>34</v>
      </c>
      <c r="C50" s="9" t="str">
        <f>[1]EmissionsSector.pull!C50</f>
        <v>2DS</v>
      </c>
      <c r="D50" s="9" t="str">
        <f>[1]EmissionsSector.pull!D50</f>
        <v>4DS</v>
      </c>
      <c r="E50" s="10">
        <f>IF([1]EmissionsSector.csv!F50&gt;10,ROUND([1]EmissionsSector.csv!F50,0),ROUND([1]EmissionsSector.csv!F50,2))</f>
        <v>0</v>
      </c>
      <c r="F50" s="10">
        <f>IF([1]EmissionsSector.csv!G50&gt;10,ROUND([1]EmissionsSector.csv!G50,0),ROUND([1]EmissionsSector.csv!G50,2))</f>
        <v>0.41</v>
      </c>
      <c r="G50" s="10">
        <f>IF([1]EmissionsSector.csv!H50&gt;10,ROUND([1]EmissionsSector.csv!H50,0),ROUND([1]EmissionsSector.csv!H50,2))</f>
        <v>0.73</v>
      </c>
      <c r="H50" s="10">
        <f>IF([1]EmissionsSector.csv!I50&gt;10,ROUND([1]EmissionsSector.csv!I50,0),ROUND([1]EmissionsSector.csv!I50,2))</f>
        <v>1.71</v>
      </c>
      <c r="I50" s="10">
        <f>IF([1]EmissionsSector.csv!J50&gt;10,ROUND([1]EmissionsSector.csv!J50,0),ROUND([1]EmissionsSector.csv!J50,2))</f>
        <v>2.99</v>
      </c>
      <c r="J50" s="10">
        <f>IF([1]EmissionsSector.csv!K50&gt;10,ROUND([1]EmissionsSector.csv!K50,0),ROUND([1]EmissionsSector.csv!K50,2))</f>
        <v>3.92</v>
      </c>
      <c r="K50" s="10">
        <f>IF([1]EmissionsSector.csv!L50&gt;10,ROUND([1]EmissionsSector.csv!L50,0),ROUND([1]EmissionsSector.csv!L50,2))</f>
        <v>3.82</v>
      </c>
      <c r="L50" s="10">
        <f>IF([1]EmissionsSector.csv!M50&gt;10,ROUND([1]EmissionsSector.csv!M50,0),ROUND([1]EmissionsSector.csv!M50,2))</f>
        <v>3.04</v>
      </c>
    </row>
    <row r="51" spans="1:12" x14ac:dyDescent="0.25">
      <c r="A51" s="9" t="s">
        <v>15</v>
      </c>
      <c r="B51" s="9" t="s">
        <v>28</v>
      </c>
      <c r="C51" s="9" t="str">
        <f>[1]EmissionsSector.pull!C51</f>
        <v>4DS</v>
      </c>
      <c r="D51" s="9" t="str">
        <f>[1]EmissionsSector.pull!D51</f>
        <v>6DS</v>
      </c>
      <c r="E51" s="10">
        <f>IF([1]EmissionsSector.csv!F51&gt;10,ROUND([1]EmissionsSector.csv!F51,0),ROUND([1]EmissionsSector.csv!F51,2))</f>
        <v>0.01</v>
      </c>
      <c r="F51" s="10">
        <f>IF([1]EmissionsSector.csv!G51&gt;10,ROUND([1]EmissionsSector.csv!G51,0),ROUND([1]EmissionsSector.csv!G51,2))</f>
        <v>0.01</v>
      </c>
      <c r="G51" s="10">
        <f>IF([1]EmissionsSector.csv!H51&gt;10,ROUND([1]EmissionsSector.csv!H51,0),ROUND([1]EmissionsSector.csv!H51,2))</f>
        <v>0.01</v>
      </c>
      <c r="H51" s="10">
        <f>IF([1]EmissionsSector.csv!I51&gt;10,ROUND([1]EmissionsSector.csv!I51,0),ROUND([1]EmissionsSector.csv!I51,2))</f>
        <v>0</v>
      </c>
      <c r="I51" s="10">
        <f>IF([1]EmissionsSector.csv!J51&gt;10,ROUND([1]EmissionsSector.csv!J51,0),ROUND([1]EmissionsSector.csv!J51,2))</f>
        <v>0</v>
      </c>
      <c r="J51" s="10">
        <f>IF([1]EmissionsSector.csv!K51&gt;10,ROUND([1]EmissionsSector.csv!K51,0),ROUND([1]EmissionsSector.csv!K51,2))</f>
        <v>0</v>
      </c>
      <c r="K51" s="10">
        <f>IF([1]EmissionsSector.csv!L51&gt;10,ROUND([1]EmissionsSector.csv!L51,0),ROUND([1]EmissionsSector.csv!L51,2))</f>
        <v>0</v>
      </c>
      <c r="L51" s="10">
        <f>IF([1]EmissionsSector.csv!M51&gt;10,ROUND([1]EmissionsSector.csv!M51,0),ROUND([1]EmissionsSector.csv!M51,2))</f>
        <v>0</v>
      </c>
    </row>
    <row r="52" spans="1:12" x14ac:dyDescent="0.25">
      <c r="A52" s="9" t="s">
        <v>15</v>
      </c>
      <c r="B52" s="9" t="s">
        <v>29</v>
      </c>
      <c r="C52" s="9" t="str">
        <f>[1]EmissionsSector.pull!C52</f>
        <v>4DS</v>
      </c>
      <c r="D52" s="9" t="str">
        <f>[1]EmissionsSector.pull!D52</f>
        <v>6DS</v>
      </c>
      <c r="E52" s="10">
        <f>IF([1]EmissionsSector.csv!F52&gt;10,ROUND([1]EmissionsSector.csv!F52,0),ROUND([1]EmissionsSector.csv!F52,2))</f>
        <v>0</v>
      </c>
      <c r="F52" s="10">
        <f>IF([1]EmissionsSector.csv!G52&gt;10,ROUND([1]EmissionsSector.csv!G52,0),ROUND([1]EmissionsSector.csv!G52,2))</f>
        <v>0</v>
      </c>
      <c r="G52" s="10">
        <f>IF([1]EmissionsSector.csv!H52&gt;10,ROUND([1]EmissionsSector.csv!H52,0),ROUND([1]EmissionsSector.csv!H52,2))</f>
        <v>0</v>
      </c>
      <c r="H52" s="10">
        <f>IF([1]EmissionsSector.csv!I52&gt;10,ROUND([1]EmissionsSector.csv!I52,0),ROUND([1]EmissionsSector.csv!I52,2))</f>
        <v>0.01</v>
      </c>
      <c r="I52" s="10">
        <f>IF([1]EmissionsSector.csv!J52&gt;10,ROUND([1]EmissionsSector.csv!J52,0),ROUND([1]EmissionsSector.csv!J52,2))</f>
        <v>0.01</v>
      </c>
      <c r="J52" s="10">
        <f>IF([1]EmissionsSector.csv!K52&gt;10,ROUND([1]EmissionsSector.csv!K52,0),ROUND([1]EmissionsSector.csv!K52,2))</f>
        <v>0.01</v>
      </c>
      <c r="K52" s="10">
        <f>IF([1]EmissionsSector.csv!L52&gt;10,ROUND([1]EmissionsSector.csv!L52,0),ROUND([1]EmissionsSector.csv!L52,2))</f>
        <v>0.02</v>
      </c>
      <c r="L52" s="10">
        <f>IF([1]EmissionsSector.csv!M52&gt;10,ROUND([1]EmissionsSector.csv!M52,0),ROUND([1]EmissionsSector.csv!M52,2))</f>
        <v>0.02</v>
      </c>
    </row>
    <row r="53" spans="1:12" x14ac:dyDescent="0.25">
      <c r="A53" s="9" t="s">
        <v>15</v>
      </c>
      <c r="B53" s="9" t="s">
        <v>30</v>
      </c>
      <c r="C53" s="9" t="str">
        <f>[1]EmissionsSector.pull!C53</f>
        <v>4DS</v>
      </c>
      <c r="D53" s="9" t="str">
        <f>[1]EmissionsSector.pull!D53</f>
        <v>6DS</v>
      </c>
      <c r="E53" s="10">
        <f>IF([1]EmissionsSector.csv!F53&gt;10,ROUND([1]EmissionsSector.csv!F53,0),ROUND([1]EmissionsSector.csv!F53,2))</f>
        <v>0</v>
      </c>
      <c r="F53" s="10">
        <f>IF([1]EmissionsSector.csv!G53&gt;10,ROUND([1]EmissionsSector.csv!G53,0),ROUND([1]EmissionsSector.csv!G53,2))</f>
        <v>0.02</v>
      </c>
      <c r="G53" s="10">
        <f>IF([1]EmissionsSector.csv!H53&gt;10,ROUND([1]EmissionsSector.csv!H53,0),ROUND([1]EmissionsSector.csv!H53,2))</f>
        <v>0.04</v>
      </c>
      <c r="H53" s="10">
        <f>IF([1]EmissionsSector.csv!I53&gt;10,ROUND([1]EmissionsSector.csv!I53,0),ROUND([1]EmissionsSector.csv!I53,2))</f>
        <v>7.0000000000000007E-2</v>
      </c>
      <c r="I53" s="10">
        <f>IF([1]EmissionsSector.csv!J53&gt;10,ROUND([1]EmissionsSector.csv!J53,0),ROUND([1]EmissionsSector.csv!J53,2))</f>
        <v>0.09</v>
      </c>
      <c r="J53" s="10">
        <f>IF([1]EmissionsSector.csv!K53&gt;10,ROUND([1]EmissionsSector.csv!K53,0),ROUND([1]EmissionsSector.csv!K53,2))</f>
        <v>0.1</v>
      </c>
      <c r="K53" s="10">
        <f>IF([1]EmissionsSector.csv!L53&gt;10,ROUND([1]EmissionsSector.csv!L53,0),ROUND([1]EmissionsSector.csv!L53,2))</f>
        <v>0.12</v>
      </c>
      <c r="L53" s="10">
        <f>IF([1]EmissionsSector.csv!M53&gt;10,ROUND([1]EmissionsSector.csv!M53,0),ROUND([1]EmissionsSector.csv!M53,2))</f>
        <v>0.13</v>
      </c>
    </row>
    <row r="54" spans="1:12" x14ac:dyDescent="0.25">
      <c r="A54" s="9" t="s">
        <v>15</v>
      </c>
      <c r="B54" s="9" t="s">
        <v>31</v>
      </c>
      <c r="C54" s="9" t="str">
        <f>[1]EmissionsSector.pull!C54</f>
        <v>4DS</v>
      </c>
      <c r="D54" s="9" t="str">
        <f>[1]EmissionsSector.pull!D54</f>
        <v>6DS</v>
      </c>
      <c r="E54" s="10">
        <f>IF([1]EmissionsSector.csv!F54&gt;10,ROUND([1]EmissionsSector.csv!F54,0),ROUND([1]EmissionsSector.csv!F54,2))</f>
        <v>0.01</v>
      </c>
      <c r="F54" s="10">
        <f>IF([1]EmissionsSector.csv!G54&gt;10,ROUND([1]EmissionsSector.csv!G54,0),ROUND([1]EmissionsSector.csv!G54,2))</f>
        <v>0.05</v>
      </c>
      <c r="G54" s="10">
        <f>IF([1]EmissionsSector.csv!H54&gt;10,ROUND([1]EmissionsSector.csv!H54,0),ROUND([1]EmissionsSector.csv!H54,2))</f>
        <v>0.09</v>
      </c>
      <c r="H54" s="10">
        <f>IF([1]EmissionsSector.csv!I54&gt;10,ROUND([1]EmissionsSector.csv!I54,0),ROUND([1]EmissionsSector.csv!I54,2))</f>
        <v>0.14000000000000001</v>
      </c>
      <c r="I54" s="10">
        <f>IF([1]EmissionsSector.csv!J54&gt;10,ROUND([1]EmissionsSector.csv!J54,0),ROUND([1]EmissionsSector.csv!J54,2))</f>
        <v>0.19</v>
      </c>
      <c r="J54" s="10">
        <f>IF([1]EmissionsSector.csv!K54&gt;10,ROUND([1]EmissionsSector.csv!K54,0),ROUND([1]EmissionsSector.csv!K54,2))</f>
        <v>0.22</v>
      </c>
      <c r="K54" s="10">
        <f>IF([1]EmissionsSector.csv!L54&gt;10,ROUND([1]EmissionsSector.csv!L54,0),ROUND([1]EmissionsSector.csv!L54,2))</f>
        <v>0.22</v>
      </c>
      <c r="L54" s="10">
        <f>IF([1]EmissionsSector.csv!M54&gt;10,ROUND([1]EmissionsSector.csv!M54,0),ROUND([1]EmissionsSector.csv!M54,2))</f>
        <v>0.24</v>
      </c>
    </row>
    <row r="55" spans="1:12" x14ac:dyDescent="0.25">
      <c r="A55" s="9" t="s">
        <v>15</v>
      </c>
      <c r="B55" s="9" t="s">
        <v>32</v>
      </c>
      <c r="C55" s="9" t="str">
        <f>[1]EmissionsSector.pull!C55</f>
        <v>4DS</v>
      </c>
      <c r="D55" s="9" t="str">
        <f>[1]EmissionsSector.pull!D55</f>
        <v>6DS</v>
      </c>
      <c r="E55" s="10">
        <f>IF([1]EmissionsSector.csv!F55&gt;10,ROUND([1]EmissionsSector.csv!F55,0),ROUND([1]EmissionsSector.csv!F55,2))</f>
        <v>0</v>
      </c>
      <c r="F55" s="10">
        <f>IF([1]EmissionsSector.csv!G55&gt;10,ROUND([1]EmissionsSector.csv!G55,0),ROUND([1]EmissionsSector.csv!G55,2))</f>
        <v>0.02</v>
      </c>
      <c r="G55" s="10">
        <f>IF([1]EmissionsSector.csv!H55&gt;10,ROUND([1]EmissionsSector.csv!H55,0),ROUND([1]EmissionsSector.csv!H55,2))</f>
        <v>0.08</v>
      </c>
      <c r="H55" s="10">
        <f>IF([1]EmissionsSector.csv!I55&gt;10,ROUND([1]EmissionsSector.csv!I55,0),ROUND([1]EmissionsSector.csv!I55,2))</f>
        <v>0.16</v>
      </c>
      <c r="I55" s="10">
        <f>IF([1]EmissionsSector.csv!J55&gt;10,ROUND([1]EmissionsSector.csv!J55,0),ROUND([1]EmissionsSector.csv!J55,2))</f>
        <v>0.25</v>
      </c>
      <c r="J55" s="10">
        <f>IF([1]EmissionsSector.csv!K55&gt;10,ROUND([1]EmissionsSector.csv!K55,0),ROUND([1]EmissionsSector.csv!K55,2))</f>
        <v>0.32</v>
      </c>
      <c r="K55" s="10">
        <f>IF([1]EmissionsSector.csv!L55&gt;10,ROUND([1]EmissionsSector.csv!L55,0),ROUND([1]EmissionsSector.csv!L55,2))</f>
        <v>0.4</v>
      </c>
      <c r="L55" s="10">
        <f>IF([1]EmissionsSector.csv!M55&gt;10,ROUND([1]EmissionsSector.csv!M55,0),ROUND([1]EmissionsSector.csv!M55,2))</f>
        <v>0.48</v>
      </c>
    </row>
    <row r="56" spans="1:12" x14ac:dyDescent="0.25">
      <c r="A56" s="9" t="s">
        <v>15</v>
      </c>
      <c r="B56" s="9" t="s">
        <v>33</v>
      </c>
      <c r="C56" s="9" t="str">
        <f>[1]EmissionsSector.pull!C56</f>
        <v>4DS</v>
      </c>
      <c r="D56" s="9" t="str">
        <f>[1]EmissionsSector.pull!D56</f>
        <v>6DS</v>
      </c>
      <c r="E56" s="10">
        <f>IF([1]EmissionsSector.csv!F56&gt;10,ROUND([1]EmissionsSector.csv!F56,0),ROUND([1]EmissionsSector.csv!F56,2))</f>
        <v>0.01</v>
      </c>
      <c r="F56" s="10">
        <f>IF([1]EmissionsSector.csv!G56&gt;10,ROUND([1]EmissionsSector.csv!G56,0),ROUND([1]EmissionsSector.csv!G56,2))</f>
        <v>0.03</v>
      </c>
      <c r="G56" s="10">
        <f>IF([1]EmissionsSector.csv!H56&gt;10,ROUND([1]EmissionsSector.csv!H56,0),ROUND([1]EmissionsSector.csv!H56,2))</f>
        <v>7.0000000000000007E-2</v>
      </c>
      <c r="H56" s="10">
        <f>IF([1]EmissionsSector.csv!I56&gt;10,ROUND([1]EmissionsSector.csv!I56,0),ROUND([1]EmissionsSector.csv!I56,2))</f>
        <v>0.11</v>
      </c>
      <c r="I56" s="10">
        <f>IF([1]EmissionsSector.csv!J56&gt;10,ROUND([1]EmissionsSector.csv!J56,0),ROUND([1]EmissionsSector.csv!J56,2))</f>
        <v>0.14000000000000001</v>
      </c>
      <c r="J56" s="10">
        <f>IF([1]EmissionsSector.csv!K56&gt;10,ROUND([1]EmissionsSector.csv!K56,0),ROUND([1]EmissionsSector.csv!K56,2))</f>
        <v>0.18</v>
      </c>
      <c r="K56" s="10">
        <f>IF([1]EmissionsSector.csv!L56&gt;10,ROUND([1]EmissionsSector.csv!L56,0),ROUND([1]EmissionsSector.csv!L56,2))</f>
        <v>0.24</v>
      </c>
      <c r="L56" s="10">
        <f>IF([1]EmissionsSector.csv!M56&gt;10,ROUND([1]EmissionsSector.csv!M56,0),ROUND([1]EmissionsSector.csv!M56,2))</f>
        <v>0.32</v>
      </c>
    </row>
    <row r="57" spans="1:12" x14ac:dyDescent="0.25">
      <c r="A57" s="9" t="s">
        <v>15</v>
      </c>
      <c r="B57" s="9" t="s">
        <v>34</v>
      </c>
      <c r="C57" s="9" t="str">
        <f>[1]EmissionsSector.pull!C57</f>
        <v>4DS</v>
      </c>
      <c r="D57" s="9" t="str">
        <f>[1]EmissionsSector.pull!D57</f>
        <v>6DS</v>
      </c>
      <c r="E57" s="10">
        <f>IF([1]EmissionsSector.csv!F57&gt;10,ROUND([1]EmissionsSector.csv!F57,0),ROUND([1]EmissionsSector.csv!F57,2))</f>
        <v>7.0000000000000007E-2</v>
      </c>
      <c r="F57" s="10">
        <f>IF([1]EmissionsSector.csv!G57&gt;10,ROUND([1]EmissionsSector.csv!G57,0),ROUND([1]EmissionsSector.csv!G57,2))</f>
        <v>0.56000000000000005</v>
      </c>
      <c r="G57" s="10">
        <f>IF([1]EmissionsSector.csv!H57&gt;10,ROUND([1]EmissionsSector.csv!H57,0),ROUND([1]EmissionsSector.csv!H57,2))</f>
        <v>1.1000000000000001</v>
      </c>
      <c r="H57" s="10">
        <f>IF([1]EmissionsSector.csv!I57&gt;10,ROUND([1]EmissionsSector.csv!I57,0),ROUND([1]EmissionsSector.csv!I57,2))</f>
        <v>1.53</v>
      </c>
      <c r="I57" s="10">
        <f>IF([1]EmissionsSector.csv!J57&gt;10,ROUND([1]EmissionsSector.csv!J57,0),ROUND([1]EmissionsSector.csv!J57,2))</f>
        <v>2.04</v>
      </c>
      <c r="J57" s="10">
        <f>IF([1]EmissionsSector.csv!K57&gt;10,ROUND([1]EmissionsSector.csv!K57,0),ROUND([1]EmissionsSector.csv!K57,2))</f>
        <v>2.63</v>
      </c>
      <c r="K57" s="10">
        <f>IF([1]EmissionsSector.csv!L57&gt;10,ROUND([1]EmissionsSector.csv!L57,0),ROUND([1]EmissionsSector.csv!L57,2))</f>
        <v>3.43</v>
      </c>
      <c r="L57" s="10">
        <f>IF([1]EmissionsSector.csv!M57&gt;10,ROUND([1]EmissionsSector.csv!M57,0),ROUND([1]EmissionsSector.csv!M57,2))</f>
        <v>4.5</v>
      </c>
    </row>
    <row r="58" spans="1:12" x14ac:dyDescent="0.25">
      <c r="A58" s="9" t="s">
        <v>16</v>
      </c>
      <c r="B58" s="9" t="s">
        <v>28</v>
      </c>
      <c r="C58" s="9" t="str">
        <f>[1]EmissionsSector.pull!C58</f>
        <v>2DS</v>
      </c>
      <c r="D58" s="9" t="str">
        <f>[1]EmissionsSector.pull!D58</f>
        <v>4DS</v>
      </c>
      <c r="E58" s="10">
        <f>IF([1]EmissionsSector.csv!F58&gt;10,ROUND([1]EmissionsSector.csv!F58,0),ROUND([1]EmissionsSector.csv!F58,2))</f>
        <v>0</v>
      </c>
      <c r="F58" s="10">
        <f>IF([1]EmissionsSector.csv!G58&gt;10,ROUND([1]EmissionsSector.csv!G58,0),ROUND([1]EmissionsSector.csv!G58,2))</f>
        <v>0</v>
      </c>
      <c r="G58" s="10">
        <f>IF([1]EmissionsSector.csv!H58&gt;10,ROUND([1]EmissionsSector.csv!H58,0),ROUND([1]EmissionsSector.csv!H58,2))</f>
        <v>0</v>
      </c>
      <c r="H58" s="10">
        <f>IF([1]EmissionsSector.csv!I58&gt;10,ROUND([1]EmissionsSector.csv!I58,0),ROUND([1]EmissionsSector.csv!I58,2))</f>
        <v>0</v>
      </c>
      <c r="I58" s="10">
        <f>IF([1]EmissionsSector.csv!J58&gt;10,ROUND([1]EmissionsSector.csv!J58,0),ROUND([1]EmissionsSector.csv!J58,2))</f>
        <v>0</v>
      </c>
      <c r="J58" s="10">
        <f>IF([1]EmissionsSector.csv!K58&gt;10,ROUND([1]EmissionsSector.csv!K58,0),ROUND([1]EmissionsSector.csv!K58,2))</f>
        <v>0</v>
      </c>
      <c r="K58" s="10">
        <f>IF([1]EmissionsSector.csv!L58&gt;10,ROUND([1]EmissionsSector.csv!L58,0),ROUND([1]EmissionsSector.csv!L58,2))</f>
        <v>0</v>
      </c>
      <c r="L58" s="10">
        <f>IF([1]EmissionsSector.csv!M58&gt;10,ROUND([1]EmissionsSector.csv!M58,0),ROUND([1]EmissionsSector.csv!M58,2))</f>
        <v>0</v>
      </c>
    </row>
    <row r="59" spans="1:12" x14ac:dyDescent="0.25">
      <c r="A59" s="9" t="s">
        <v>16</v>
      </c>
      <c r="B59" s="9" t="s">
        <v>29</v>
      </c>
      <c r="C59" s="9" t="str">
        <f>[1]EmissionsSector.pull!C59</f>
        <v>2DS</v>
      </c>
      <c r="D59" s="9" t="str">
        <f>[1]EmissionsSector.pull!D59</f>
        <v>4DS</v>
      </c>
      <c r="E59" s="10">
        <f>IF([1]EmissionsSector.csv!F59&gt;10,ROUND([1]EmissionsSector.csv!F59,0),ROUND([1]EmissionsSector.csv!F59,2))</f>
        <v>0</v>
      </c>
      <c r="F59" s="10">
        <f>IF([1]EmissionsSector.csv!G59&gt;10,ROUND([1]EmissionsSector.csv!G59,0),ROUND([1]EmissionsSector.csv!G59,2))</f>
        <v>0</v>
      </c>
      <c r="G59" s="10">
        <f>IF([1]EmissionsSector.csv!H59&gt;10,ROUND([1]EmissionsSector.csv!H59,0),ROUND([1]EmissionsSector.csv!H59,2))</f>
        <v>0.01</v>
      </c>
      <c r="H59" s="10">
        <f>IF([1]EmissionsSector.csv!I59&gt;10,ROUND([1]EmissionsSector.csv!I59,0),ROUND([1]EmissionsSector.csv!I59,2))</f>
        <v>0.01</v>
      </c>
      <c r="I59" s="10">
        <f>IF([1]EmissionsSector.csv!J59&gt;10,ROUND([1]EmissionsSector.csv!J59,0),ROUND([1]EmissionsSector.csv!J59,2))</f>
        <v>0.01</v>
      </c>
      <c r="J59" s="10">
        <f>IF([1]EmissionsSector.csv!K59&gt;10,ROUND([1]EmissionsSector.csv!K59,0),ROUND([1]EmissionsSector.csv!K59,2))</f>
        <v>0.01</v>
      </c>
      <c r="K59" s="10">
        <f>IF([1]EmissionsSector.csv!L59&gt;10,ROUND([1]EmissionsSector.csv!L59,0),ROUND([1]EmissionsSector.csv!L59,2))</f>
        <v>0.01</v>
      </c>
      <c r="L59" s="10">
        <f>IF([1]EmissionsSector.csv!M59&gt;10,ROUND([1]EmissionsSector.csv!M59,0),ROUND([1]EmissionsSector.csv!M59,2))</f>
        <v>0.01</v>
      </c>
    </row>
    <row r="60" spans="1:12" x14ac:dyDescent="0.25">
      <c r="A60" s="9" t="s">
        <v>16</v>
      </c>
      <c r="B60" s="9" t="s">
        <v>30</v>
      </c>
      <c r="C60" s="9" t="str">
        <f>[1]EmissionsSector.pull!C60</f>
        <v>2DS</v>
      </c>
      <c r="D60" s="9" t="str">
        <f>[1]EmissionsSector.pull!D60</f>
        <v>4DS</v>
      </c>
      <c r="E60" s="10">
        <f>IF([1]EmissionsSector.csv!F60&gt;10,ROUND([1]EmissionsSector.csv!F60,0),ROUND([1]EmissionsSector.csv!F60,2))</f>
        <v>0</v>
      </c>
      <c r="F60" s="10">
        <f>IF([1]EmissionsSector.csv!G60&gt;10,ROUND([1]EmissionsSector.csv!G60,0),ROUND([1]EmissionsSector.csv!G60,2))</f>
        <v>0</v>
      </c>
      <c r="G60" s="10">
        <f>IF([1]EmissionsSector.csv!H60&gt;10,ROUND([1]EmissionsSector.csv!H60,0),ROUND([1]EmissionsSector.csv!H60,2))</f>
        <v>0.01</v>
      </c>
      <c r="H60" s="10">
        <f>IF([1]EmissionsSector.csv!I60&gt;10,ROUND([1]EmissionsSector.csv!I60,0),ROUND([1]EmissionsSector.csv!I60,2))</f>
        <v>0.02</v>
      </c>
      <c r="I60" s="10">
        <f>IF([1]EmissionsSector.csv!J60&gt;10,ROUND([1]EmissionsSector.csv!J60,0),ROUND([1]EmissionsSector.csv!J60,2))</f>
        <v>0.02</v>
      </c>
      <c r="J60" s="10">
        <f>IF([1]EmissionsSector.csv!K60&gt;10,ROUND([1]EmissionsSector.csv!K60,0),ROUND([1]EmissionsSector.csv!K60,2))</f>
        <v>0.03</v>
      </c>
      <c r="K60" s="10">
        <f>IF([1]EmissionsSector.csv!L60&gt;10,ROUND([1]EmissionsSector.csv!L60,0),ROUND([1]EmissionsSector.csv!L60,2))</f>
        <v>0.05</v>
      </c>
      <c r="L60" s="10">
        <f>IF([1]EmissionsSector.csv!M60&gt;10,ROUND([1]EmissionsSector.csv!M60,0),ROUND([1]EmissionsSector.csv!M60,2))</f>
        <v>0.06</v>
      </c>
    </row>
    <row r="61" spans="1:12" x14ac:dyDescent="0.25">
      <c r="A61" s="9" t="s">
        <v>16</v>
      </c>
      <c r="B61" s="9" t="s">
        <v>31</v>
      </c>
      <c r="C61" s="9" t="str">
        <f>[1]EmissionsSector.pull!C61</f>
        <v>2DS</v>
      </c>
      <c r="D61" s="9" t="str">
        <f>[1]EmissionsSector.pull!D61</f>
        <v>4DS</v>
      </c>
      <c r="E61" s="10">
        <f>IF([1]EmissionsSector.csv!F61&gt;10,ROUND([1]EmissionsSector.csv!F61,0),ROUND([1]EmissionsSector.csv!F61,2))</f>
        <v>0.03</v>
      </c>
      <c r="F61" s="10">
        <f>IF([1]EmissionsSector.csv!G61&gt;10,ROUND([1]EmissionsSector.csv!G61,0),ROUND([1]EmissionsSector.csv!G61,2))</f>
        <v>0.06</v>
      </c>
      <c r="G61" s="10">
        <f>IF([1]EmissionsSector.csv!H61&gt;10,ROUND([1]EmissionsSector.csv!H61,0),ROUND([1]EmissionsSector.csv!H61,2))</f>
        <v>0.12</v>
      </c>
      <c r="H61" s="10">
        <f>IF([1]EmissionsSector.csv!I61&gt;10,ROUND([1]EmissionsSector.csv!I61,0),ROUND([1]EmissionsSector.csv!I61,2))</f>
        <v>0.18</v>
      </c>
      <c r="I61" s="10">
        <f>IF([1]EmissionsSector.csv!J61&gt;10,ROUND([1]EmissionsSector.csv!J61,0),ROUND([1]EmissionsSector.csv!J61,2))</f>
        <v>0.28999999999999998</v>
      </c>
      <c r="J61" s="10">
        <f>IF([1]EmissionsSector.csv!K61&gt;10,ROUND([1]EmissionsSector.csv!K61,0),ROUND([1]EmissionsSector.csv!K61,2))</f>
        <v>0.44</v>
      </c>
      <c r="K61" s="10">
        <f>IF([1]EmissionsSector.csv!L61&gt;10,ROUND([1]EmissionsSector.csv!L61,0),ROUND([1]EmissionsSector.csv!L61,2))</f>
        <v>0.64</v>
      </c>
      <c r="L61" s="10">
        <f>IF([1]EmissionsSector.csv!M61&gt;10,ROUND([1]EmissionsSector.csv!M61,0),ROUND([1]EmissionsSector.csv!M61,2))</f>
        <v>0.85</v>
      </c>
    </row>
    <row r="62" spans="1:12" x14ac:dyDescent="0.25">
      <c r="A62" s="9" t="s">
        <v>16</v>
      </c>
      <c r="B62" s="9" t="s">
        <v>32</v>
      </c>
      <c r="C62" s="9" t="str">
        <f>[1]EmissionsSector.pull!C62</f>
        <v>2DS</v>
      </c>
      <c r="D62" s="9" t="str">
        <f>[1]EmissionsSector.pull!D62</f>
        <v>4DS</v>
      </c>
      <c r="E62" s="10">
        <f>IF([1]EmissionsSector.csv!F62&gt;10,ROUND([1]EmissionsSector.csv!F62,0),ROUND([1]EmissionsSector.csv!F62,2))</f>
        <v>0</v>
      </c>
      <c r="F62" s="10">
        <f>IF([1]EmissionsSector.csv!G62&gt;10,ROUND([1]EmissionsSector.csv!G62,0),ROUND([1]EmissionsSector.csv!G62,2))</f>
        <v>0.06</v>
      </c>
      <c r="G62" s="10">
        <f>IF([1]EmissionsSector.csv!H62&gt;10,ROUND([1]EmissionsSector.csv!H62,0),ROUND([1]EmissionsSector.csv!H62,2))</f>
        <v>0.16</v>
      </c>
      <c r="H62" s="10">
        <f>IF([1]EmissionsSector.csv!I62&gt;10,ROUND([1]EmissionsSector.csv!I62,0),ROUND([1]EmissionsSector.csv!I62,2))</f>
        <v>0.27</v>
      </c>
      <c r="I62" s="10">
        <f>IF([1]EmissionsSector.csv!J62&gt;10,ROUND([1]EmissionsSector.csv!J62,0),ROUND([1]EmissionsSector.csv!J62,2))</f>
        <v>0.34</v>
      </c>
      <c r="J62" s="10">
        <f>IF([1]EmissionsSector.csv!K62&gt;10,ROUND([1]EmissionsSector.csv!K62,0),ROUND([1]EmissionsSector.csv!K62,2))</f>
        <v>0.42</v>
      </c>
      <c r="K62" s="10">
        <f>IF([1]EmissionsSector.csv!L62&gt;10,ROUND([1]EmissionsSector.csv!L62,0),ROUND([1]EmissionsSector.csv!L62,2))</f>
        <v>0.5</v>
      </c>
      <c r="L62" s="10">
        <f>IF([1]EmissionsSector.csv!M62&gt;10,ROUND([1]EmissionsSector.csv!M62,0),ROUND([1]EmissionsSector.csv!M62,2))</f>
        <v>0.59</v>
      </c>
    </row>
    <row r="63" spans="1:12" x14ac:dyDescent="0.25">
      <c r="A63" s="9" t="s">
        <v>16</v>
      </c>
      <c r="B63" s="9" t="s">
        <v>33</v>
      </c>
      <c r="C63" s="9" t="str">
        <f>[1]EmissionsSector.pull!C63</f>
        <v>2DS</v>
      </c>
      <c r="D63" s="9" t="str">
        <f>[1]EmissionsSector.pull!D63</f>
        <v>4DS</v>
      </c>
      <c r="E63" s="10">
        <f>IF([1]EmissionsSector.csv!F63&gt;10,ROUND([1]EmissionsSector.csv!F63,0),ROUND([1]EmissionsSector.csv!F63,2))</f>
        <v>0</v>
      </c>
      <c r="F63" s="10">
        <f>IF([1]EmissionsSector.csv!G63&gt;10,ROUND([1]EmissionsSector.csv!G63,0),ROUND([1]EmissionsSector.csv!G63,2))</f>
        <v>0</v>
      </c>
      <c r="G63" s="10">
        <f>IF([1]EmissionsSector.csv!H63&gt;10,ROUND([1]EmissionsSector.csv!H63,0),ROUND([1]EmissionsSector.csv!H63,2))</f>
        <v>0</v>
      </c>
      <c r="H63" s="10">
        <f>IF([1]EmissionsSector.csv!I63&gt;10,ROUND([1]EmissionsSector.csv!I63,0),ROUND([1]EmissionsSector.csv!I63,2))</f>
        <v>0</v>
      </c>
      <c r="I63" s="10">
        <f>IF([1]EmissionsSector.csv!J63&gt;10,ROUND([1]EmissionsSector.csv!J63,0),ROUND([1]EmissionsSector.csv!J63,2))</f>
        <v>0.03</v>
      </c>
      <c r="J63" s="10">
        <f>IF([1]EmissionsSector.csv!K63&gt;10,ROUND([1]EmissionsSector.csv!K63,0),ROUND([1]EmissionsSector.csv!K63,2))</f>
        <v>0.06</v>
      </c>
      <c r="K63" s="10">
        <f>IF([1]EmissionsSector.csv!L63&gt;10,ROUND([1]EmissionsSector.csv!L63,0),ROUND([1]EmissionsSector.csv!L63,2))</f>
        <v>0.06</v>
      </c>
      <c r="L63" s="10">
        <f>IF([1]EmissionsSector.csv!M63&gt;10,ROUND([1]EmissionsSector.csv!M63,0),ROUND([1]EmissionsSector.csv!M63,2))</f>
        <v>0.06</v>
      </c>
    </row>
    <row r="64" spans="1:12" x14ac:dyDescent="0.25">
      <c r="A64" s="9" t="s">
        <v>16</v>
      </c>
      <c r="B64" s="9" t="s">
        <v>34</v>
      </c>
      <c r="C64" s="9" t="str">
        <f>[1]EmissionsSector.pull!C64</f>
        <v>2DS</v>
      </c>
      <c r="D64" s="9" t="str">
        <f>[1]EmissionsSector.pull!D64</f>
        <v>4DS</v>
      </c>
      <c r="E64" s="10">
        <f>IF([1]EmissionsSector.csv!F64&gt;10,ROUND([1]EmissionsSector.csv!F64,0),ROUND([1]EmissionsSector.csv!F64,2))</f>
        <v>0.01</v>
      </c>
      <c r="F64" s="10">
        <f>IF([1]EmissionsSector.csv!G64&gt;10,ROUND([1]EmissionsSector.csv!G64,0),ROUND([1]EmissionsSector.csv!G64,2))</f>
        <v>0.12</v>
      </c>
      <c r="G64" s="10">
        <f>IF([1]EmissionsSector.csv!H64&gt;10,ROUND([1]EmissionsSector.csv!H64,0),ROUND([1]EmissionsSector.csv!H64,2))</f>
        <v>0.47</v>
      </c>
      <c r="H64" s="10">
        <f>IF([1]EmissionsSector.csv!I64&gt;10,ROUND([1]EmissionsSector.csv!I64,0),ROUND([1]EmissionsSector.csv!I64,2))</f>
        <v>0.82</v>
      </c>
      <c r="I64" s="10">
        <f>IF([1]EmissionsSector.csv!J64&gt;10,ROUND([1]EmissionsSector.csv!J64,0),ROUND([1]EmissionsSector.csv!J64,2))</f>
        <v>1.27</v>
      </c>
      <c r="J64" s="10">
        <f>IF([1]EmissionsSector.csv!K64&gt;10,ROUND([1]EmissionsSector.csv!K64,0),ROUND([1]EmissionsSector.csv!K64,2))</f>
        <v>1.59</v>
      </c>
      <c r="K64" s="10">
        <f>IF([1]EmissionsSector.csv!L64&gt;10,ROUND([1]EmissionsSector.csv!L64,0),ROUND([1]EmissionsSector.csv!L64,2))</f>
        <v>1.79</v>
      </c>
      <c r="L64" s="10">
        <f>IF([1]EmissionsSector.csv!M64&gt;10,ROUND([1]EmissionsSector.csv!M64,0),ROUND([1]EmissionsSector.csv!M64,2))</f>
        <v>1.87</v>
      </c>
    </row>
    <row r="65" spans="1:12" x14ac:dyDescent="0.25">
      <c r="A65" s="9" t="s">
        <v>16</v>
      </c>
      <c r="B65" s="9" t="s">
        <v>28</v>
      </c>
      <c r="C65" s="9" t="str">
        <f>[1]EmissionsSector.pull!C65</f>
        <v>4DS</v>
      </c>
      <c r="D65" s="9" t="str">
        <f>[1]EmissionsSector.pull!D65</f>
        <v>6DS</v>
      </c>
      <c r="E65" s="10">
        <f>IF([1]EmissionsSector.csv!F65&gt;10,ROUND([1]EmissionsSector.csv!F65,0),ROUND([1]EmissionsSector.csv!F65,2))</f>
        <v>0</v>
      </c>
      <c r="F65" s="10">
        <f>IF([1]EmissionsSector.csv!G65&gt;10,ROUND([1]EmissionsSector.csv!G65,0),ROUND([1]EmissionsSector.csv!G65,2))</f>
        <v>0</v>
      </c>
      <c r="G65" s="10">
        <f>IF([1]EmissionsSector.csv!H65&gt;10,ROUND([1]EmissionsSector.csv!H65,0),ROUND([1]EmissionsSector.csv!H65,2))</f>
        <v>0</v>
      </c>
      <c r="H65" s="10">
        <f>IF([1]EmissionsSector.csv!I65&gt;10,ROUND([1]EmissionsSector.csv!I65,0),ROUND([1]EmissionsSector.csv!I65,2))</f>
        <v>0</v>
      </c>
      <c r="I65" s="10">
        <f>IF([1]EmissionsSector.csv!J65&gt;10,ROUND([1]EmissionsSector.csv!J65,0),ROUND([1]EmissionsSector.csv!J65,2))</f>
        <v>0</v>
      </c>
      <c r="J65" s="10">
        <f>IF([1]EmissionsSector.csv!K65&gt;10,ROUND([1]EmissionsSector.csv!K65,0),ROUND([1]EmissionsSector.csv!K65,2))</f>
        <v>0</v>
      </c>
      <c r="K65" s="10">
        <f>IF([1]EmissionsSector.csv!L65&gt;10,ROUND([1]EmissionsSector.csv!L65,0),ROUND([1]EmissionsSector.csv!L65,2))</f>
        <v>0</v>
      </c>
      <c r="L65" s="10">
        <f>IF([1]EmissionsSector.csv!M65&gt;10,ROUND([1]EmissionsSector.csv!M65,0),ROUND([1]EmissionsSector.csv!M65,2))</f>
        <v>0</v>
      </c>
    </row>
    <row r="66" spans="1:12" x14ac:dyDescent="0.25">
      <c r="A66" s="9" t="s">
        <v>16</v>
      </c>
      <c r="B66" s="9" t="s">
        <v>29</v>
      </c>
      <c r="C66" s="9" t="str">
        <f>[1]EmissionsSector.pull!C66</f>
        <v>4DS</v>
      </c>
      <c r="D66" s="9" t="str">
        <f>[1]EmissionsSector.pull!D66</f>
        <v>6DS</v>
      </c>
      <c r="E66" s="10">
        <f>IF([1]EmissionsSector.csv!F66&gt;10,ROUND([1]EmissionsSector.csv!F66,0),ROUND([1]EmissionsSector.csv!F66,2))</f>
        <v>0</v>
      </c>
      <c r="F66" s="10">
        <f>IF([1]EmissionsSector.csv!G66&gt;10,ROUND([1]EmissionsSector.csv!G66,0),ROUND([1]EmissionsSector.csv!G66,2))</f>
        <v>0</v>
      </c>
      <c r="G66" s="10">
        <f>IF([1]EmissionsSector.csv!H66&gt;10,ROUND([1]EmissionsSector.csv!H66,0),ROUND([1]EmissionsSector.csv!H66,2))</f>
        <v>0</v>
      </c>
      <c r="H66" s="10">
        <f>IF([1]EmissionsSector.csv!I66&gt;10,ROUND([1]EmissionsSector.csv!I66,0),ROUND([1]EmissionsSector.csv!I66,2))</f>
        <v>0.01</v>
      </c>
      <c r="I66" s="10">
        <f>IF([1]EmissionsSector.csv!J66&gt;10,ROUND([1]EmissionsSector.csv!J66,0),ROUND([1]EmissionsSector.csv!J66,2))</f>
        <v>0.01</v>
      </c>
      <c r="J66" s="10">
        <f>IF([1]EmissionsSector.csv!K66&gt;10,ROUND([1]EmissionsSector.csv!K66,0),ROUND([1]EmissionsSector.csv!K66,2))</f>
        <v>0.01</v>
      </c>
      <c r="K66" s="10">
        <f>IF([1]EmissionsSector.csv!L66&gt;10,ROUND([1]EmissionsSector.csv!L66,0),ROUND([1]EmissionsSector.csv!L66,2))</f>
        <v>0.01</v>
      </c>
      <c r="L66" s="10">
        <f>IF([1]EmissionsSector.csv!M66&gt;10,ROUND([1]EmissionsSector.csv!M66,0),ROUND([1]EmissionsSector.csv!M66,2))</f>
        <v>0.01</v>
      </c>
    </row>
    <row r="67" spans="1:12" x14ac:dyDescent="0.25">
      <c r="A67" s="9" t="s">
        <v>16</v>
      </c>
      <c r="B67" s="9" t="s">
        <v>30</v>
      </c>
      <c r="C67" s="9" t="str">
        <f>[1]EmissionsSector.pull!C67</f>
        <v>4DS</v>
      </c>
      <c r="D67" s="9" t="str">
        <f>[1]EmissionsSector.pull!D67</f>
        <v>6DS</v>
      </c>
      <c r="E67" s="10">
        <f>IF([1]EmissionsSector.csv!F67&gt;10,ROUND([1]EmissionsSector.csv!F67,0),ROUND([1]EmissionsSector.csv!F67,2))</f>
        <v>0</v>
      </c>
      <c r="F67" s="10">
        <f>IF([1]EmissionsSector.csv!G67&gt;10,ROUND([1]EmissionsSector.csv!G67,0),ROUND([1]EmissionsSector.csv!G67,2))</f>
        <v>0</v>
      </c>
      <c r="G67" s="10">
        <f>IF([1]EmissionsSector.csv!H67&gt;10,ROUND([1]EmissionsSector.csv!H67,0),ROUND([1]EmissionsSector.csv!H67,2))</f>
        <v>0.01</v>
      </c>
      <c r="H67" s="10">
        <f>IF([1]EmissionsSector.csv!I67&gt;10,ROUND([1]EmissionsSector.csv!I67,0),ROUND([1]EmissionsSector.csv!I67,2))</f>
        <v>0.01</v>
      </c>
      <c r="I67" s="10">
        <f>IF([1]EmissionsSector.csv!J67&gt;10,ROUND([1]EmissionsSector.csv!J67,0),ROUND([1]EmissionsSector.csv!J67,2))</f>
        <v>0.02</v>
      </c>
      <c r="J67" s="10">
        <f>IF([1]EmissionsSector.csv!K67&gt;10,ROUND([1]EmissionsSector.csv!K67,0),ROUND([1]EmissionsSector.csv!K67,2))</f>
        <v>0.03</v>
      </c>
      <c r="K67" s="10">
        <f>IF([1]EmissionsSector.csv!L67&gt;10,ROUND([1]EmissionsSector.csv!L67,0),ROUND([1]EmissionsSector.csv!L67,2))</f>
        <v>0.03</v>
      </c>
      <c r="L67" s="10">
        <f>IF([1]EmissionsSector.csv!M67&gt;10,ROUND([1]EmissionsSector.csv!M67,0),ROUND([1]EmissionsSector.csv!M67,2))</f>
        <v>0.04</v>
      </c>
    </row>
    <row r="68" spans="1:12" x14ac:dyDescent="0.25">
      <c r="A68" s="9" t="s">
        <v>16</v>
      </c>
      <c r="B68" s="9" t="s">
        <v>31</v>
      </c>
      <c r="C68" s="9" t="str">
        <f>[1]EmissionsSector.pull!C68</f>
        <v>4DS</v>
      </c>
      <c r="D68" s="9" t="str">
        <f>[1]EmissionsSector.pull!D68</f>
        <v>6DS</v>
      </c>
      <c r="E68" s="10">
        <f>IF([1]EmissionsSector.csv!F68&gt;10,ROUND([1]EmissionsSector.csv!F68,0),ROUND([1]EmissionsSector.csv!F68,2))</f>
        <v>0</v>
      </c>
      <c r="F68" s="10">
        <f>IF([1]EmissionsSector.csv!G68&gt;10,ROUND([1]EmissionsSector.csv!G68,0),ROUND([1]EmissionsSector.csv!G68,2))</f>
        <v>0.01</v>
      </c>
      <c r="G68" s="10">
        <f>IF([1]EmissionsSector.csv!H68&gt;10,ROUND([1]EmissionsSector.csv!H68,0),ROUND([1]EmissionsSector.csv!H68,2))</f>
        <v>0.02</v>
      </c>
      <c r="H68" s="10">
        <f>IF([1]EmissionsSector.csv!I68&gt;10,ROUND([1]EmissionsSector.csv!I68,0),ROUND([1]EmissionsSector.csv!I68,2))</f>
        <v>0.04</v>
      </c>
      <c r="I68" s="10">
        <f>IF([1]EmissionsSector.csv!J68&gt;10,ROUND([1]EmissionsSector.csv!J68,0),ROUND([1]EmissionsSector.csv!J68,2))</f>
        <v>0.06</v>
      </c>
      <c r="J68" s="10">
        <f>IF([1]EmissionsSector.csv!K68&gt;10,ROUND([1]EmissionsSector.csv!K68,0),ROUND([1]EmissionsSector.csv!K68,2))</f>
        <v>0.1</v>
      </c>
      <c r="K68" s="10">
        <f>IF([1]EmissionsSector.csv!L68&gt;10,ROUND([1]EmissionsSector.csv!L68,0),ROUND([1]EmissionsSector.csv!L68,2))</f>
        <v>0.13</v>
      </c>
      <c r="L68" s="10">
        <f>IF([1]EmissionsSector.csv!M68&gt;10,ROUND([1]EmissionsSector.csv!M68,0),ROUND([1]EmissionsSector.csv!M68,2))</f>
        <v>0.15</v>
      </c>
    </row>
    <row r="69" spans="1:12" x14ac:dyDescent="0.25">
      <c r="A69" s="9" t="s">
        <v>16</v>
      </c>
      <c r="B69" s="9" t="s">
        <v>32</v>
      </c>
      <c r="C69" s="9" t="str">
        <f>[1]EmissionsSector.pull!C69</f>
        <v>4DS</v>
      </c>
      <c r="D69" s="9" t="str">
        <f>[1]EmissionsSector.pull!D69</f>
        <v>6DS</v>
      </c>
      <c r="E69" s="10">
        <f>IF([1]EmissionsSector.csv!F69&gt;10,ROUND([1]EmissionsSector.csv!F69,0),ROUND([1]EmissionsSector.csv!F69,2))</f>
        <v>0</v>
      </c>
      <c r="F69" s="10">
        <f>IF([1]EmissionsSector.csv!G69&gt;10,ROUND([1]EmissionsSector.csv!G69,0),ROUND([1]EmissionsSector.csv!G69,2))</f>
        <v>0.06</v>
      </c>
      <c r="G69" s="10">
        <f>IF([1]EmissionsSector.csv!H69&gt;10,ROUND([1]EmissionsSector.csv!H69,0),ROUND([1]EmissionsSector.csv!H69,2))</f>
        <v>0.11</v>
      </c>
      <c r="H69" s="10">
        <f>IF([1]EmissionsSector.csv!I69&gt;10,ROUND([1]EmissionsSector.csv!I69,0),ROUND([1]EmissionsSector.csv!I69,2))</f>
        <v>0.17</v>
      </c>
      <c r="I69" s="10">
        <f>IF([1]EmissionsSector.csv!J69&gt;10,ROUND([1]EmissionsSector.csv!J69,0),ROUND([1]EmissionsSector.csv!J69,2))</f>
        <v>0.24</v>
      </c>
      <c r="J69" s="10">
        <f>IF([1]EmissionsSector.csv!K69&gt;10,ROUND([1]EmissionsSector.csv!K69,0),ROUND([1]EmissionsSector.csv!K69,2))</f>
        <v>0.28999999999999998</v>
      </c>
      <c r="K69" s="10">
        <f>IF([1]EmissionsSector.csv!L69&gt;10,ROUND([1]EmissionsSector.csv!L69,0),ROUND([1]EmissionsSector.csv!L69,2))</f>
        <v>0.33</v>
      </c>
      <c r="L69" s="10">
        <f>IF([1]EmissionsSector.csv!M69&gt;10,ROUND([1]EmissionsSector.csv!M69,0),ROUND([1]EmissionsSector.csv!M69,2))</f>
        <v>0.36</v>
      </c>
    </row>
    <row r="70" spans="1:12" x14ac:dyDescent="0.25">
      <c r="A70" s="9" t="s">
        <v>16</v>
      </c>
      <c r="B70" s="9" t="s">
        <v>33</v>
      </c>
      <c r="C70" s="9" t="str">
        <f>[1]EmissionsSector.pull!C70</f>
        <v>4DS</v>
      </c>
      <c r="D70" s="9" t="str">
        <f>[1]EmissionsSector.pull!D70</f>
        <v>6DS</v>
      </c>
      <c r="E70" s="10">
        <f>IF([1]EmissionsSector.csv!F70&gt;10,ROUND([1]EmissionsSector.csv!F70,0),ROUND([1]EmissionsSector.csv!F70,2))</f>
        <v>0</v>
      </c>
      <c r="F70" s="10">
        <f>IF([1]EmissionsSector.csv!G70&gt;10,ROUND([1]EmissionsSector.csv!G70,0),ROUND([1]EmissionsSector.csv!G70,2))</f>
        <v>0.01</v>
      </c>
      <c r="G70" s="10">
        <f>IF([1]EmissionsSector.csv!H70&gt;10,ROUND([1]EmissionsSector.csv!H70,0),ROUND([1]EmissionsSector.csv!H70,2))</f>
        <v>0.02</v>
      </c>
      <c r="H70" s="10">
        <f>IF([1]EmissionsSector.csv!I70&gt;10,ROUND([1]EmissionsSector.csv!I70,0),ROUND([1]EmissionsSector.csv!I70,2))</f>
        <v>0.03</v>
      </c>
      <c r="I70" s="10">
        <f>IF([1]EmissionsSector.csv!J70&gt;10,ROUND([1]EmissionsSector.csv!J70,0),ROUND([1]EmissionsSector.csv!J70,2))</f>
        <v>0.03</v>
      </c>
      <c r="J70" s="10">
        <f>IF([1]EmissionsSector.csv!K70&gt;10,ROUND([1]EmissionsSector.csv!K70,0),ROUND([1]EmissionsSector.csv!K70,2))</f>
        <v>0.04</v>
      </c>
      <c r="K70" s="10">
        <f>IF([1]EmissionsSector.csv!L70&gt;10,ROUND([1]EmissionsSector.csv!L70,0),ROUND([1]EmissionsSector.csv!L70,2))</f>
        <v>0.05</v>
      </c>
      <c r="L70" s="10">
        <f>IF([1]EmissionsSector.csv!M70&gt;10,ROUND([1]EmissionsSector.csv!M70,0),ROUND([1]EmissionsSector.csv!M70,2))</f>
        <v>0.06</v>
      </c>
    </row>
    <row r="71" spans="1:12" x14ac:dyDescent="0.25">
      <c r="A71" s="9" t="s">
        <v>16</v>
      </c>
      <c r="B71" s="9" t="s">
        <v>34</v>
      </c>
      <c r="C71" s="9" t="str">
        <f>[1]EmissionsSector.pull!C71</f>
        <v>4DS</v>
      </c>
      <c r="D71" s="9" t="str">
        <f>[1]EmissionsSector.pull!D71</f>
        <v>6DS</v>
      </c>
      <c r="E71" s="10">
        <f>IF([1]EmissionsSector.csv!F71&gt;10,ROUND([1]EmissionsSector.csv!F71,0),ROUND([1]EmissionsSector.csv!F71,2))</f>
        <v>0.01</v>
      </c>
      <c r="F71" s="10">
        <f>IF([1]EmissionsSector.csv!G71&gt;10,ROUND([1]EmissionsSector.csv!G71,0),ROUND([1]EmissionsSector.csv!G71,2))</f>
        <v>0.13</v>
      </c>
      <c r="G71" s="10">
        <f>IF([1]EmissionsSector.csv!H71&gt;10,ROUND([1]EmissionsSector.csv!H71,0),ROUND([1]EmissionsSector.csv!H71,2))</f>
        <v>0.27</v>
      </c>
      <c r="H71" s="10">
        <f>IF([1]EmissionsSector.csv!I71&gt;10,ROUND([1]EmissionsSector.csv!I71,0),ROUND([1]EmissionsSector.csv!I71,2))</f>
        <v>0.38</v>
      </c>
      <c r="I71" s="10">
        <f>IF([1]EmissionsSector.csv!J71&gt;10,ROUND([1]EmissionsSector.csv!J71,0),ROUND([1]EmissionsSector.csv!J71,2))</f>
        <v>0.48</v>
      </c>
      <c r="J71" s="10">
        <f>IF([1]EmissionsSector.csv!K71&gt;10,ROUND([1]EmissionsSector.csv!K71,0),ROUND([1]EmissionsSector.csv!K71,2))</f>
        <v>0.57999999999999996</v>
      </c>
      <c r="K71" s="10">
        <f>IF([1]EmissionsSector.csv!L71&gt;10,ROUND([1]EmissionsSector.csv!L71,0),ROUND([1]EmissionsSector.csv!L71,2))</f>
        <v>0.68</v>
      </c>
      <c r="L71" s="10">
        <f>IF([1]EmissionsSector.csv!M71&gt;10,ROUND([1]EmissionsSector.csv!M71,0),ROUND([1]EmissionsSector.csv!M71,2))</f>
        <v>0.83</v>
      </c>
    </row>
    <row r="72" spans="1:12" x14ac:dyDescent="0.25">
      <c r="A72" s="9" t="s">
        <v>17</v>
      </c>
      <c r="B72" s="9" t="s">
        <v>28</v>
      </c>
      <c r="C72" s="9" t="str">
        <f>[1]EmissionsSector.pull!C72</f>
        <v>2DS</v>
      </c>
      <c r="D72" s="9" t="str">
        <f>[1]EmissionsSector.pull!D72</f>
        <v>4DS</v>
      </c>
      <c r="E72" s="10">
        <f>IF([1]EmissionsSector.csv!F72&gt;10,ROUND([1]EmissionsSector.csv!F72,0),ROUND([1]EmissionsSector.csv!F72,2))</f>
        <v>0</v>
      </c>
      <c r="F72" s="10">
        <f>IF([1]EmissionsSector.csv!G72&gt;10,ROUND([1]EmissionsSector.csv!G72,0),ROUND([1]EmissionsSector.csv!G72,2))</f>
        <v>0</v>
      </c>
      <c r="G72" s="10">
        <f>IF([1]EmissionsSector.csv!H72&gt;10,ROUND([1]EmissionsSector.csv!H72,0),ROUND([1]EmissionsSector.csv!H72,2))</f>
        <v>0</v>
      </c>
      <c r="H72" s="10">
        <f>IF([1]EmissionsSector.csv!I72&gt;10,ROUND([1]EmissionsSector.csv!I72,0),ROUND([1]EmissionsSector.csv!I72,2))</f>
        <v>0</v>
      </c>
      <c r="I72" s="10">
        <f>IF([1]EmissionsSector.csv!J72&gt;10,ROUND([1]EmissionsSector.csv!J72,0),ROUND([1]EmissionsSector.csv!J72,2))</f>
        <v>0</v>
      </c>
      <c r="J72" s="10">
        <f>IF([1]EmissionsSector.csv!K72&gt;10,ROUND([1]EmissionsSector.csv!K72,0),ROUND([1]EmissionsSector.csv!K72,2))</f>
        <v>0</v>
      </c>
      <c r="K72" s="10">
        <f>IF([1]EmissionsSector.csv!L72&gt;10,ROUND([1]EmissionsSector.csv!L72,0),ROUND([1]EmissionsSector.csv!L72,2))</f>
        <v>0.01</v>
      </c>
      <c r="L72" s="10">
        <f>IF([1]EmissionsSector.csv!M72&gt;10,ROUND([1]EmissionsSector.csv!M72,0),ROUND([1]EmissionsSector.csv!M72,2))</f>
        <v>0.01</v>
      </c>
    </row>
    <row r="73" spans="1:12" x14ac:dyDescent="0.25">
      <c r="A73" s="9" t="s">
        <v>17</v>
      </c>
      <c r="B73" s="9" t="s">
        <v>29</v>
      </c>
      <c r="C73" s="9" t="str">
        <f>[1]EmissionsSector.pull!C73</f>
        <v>2DS</v>
      </c>
      <c r="D73" s="9" t="str">
        <f>[1]EmissionsSector.pull!D73</f>
        <v>4DS</v>
      </c>
      <c r="E73" s="10">
        <f>IF([1]EmissionsSector.csv!F73&gt;10,ROUND([1]EmissionsSector.csv!F73,0),ROUND([1]EmissionsSector.csv!F73,2))</f>
        <v>0</v>
      </c>
      <c r="F73" s="10">
        <f>IF([1]EmissionsSector.csv!G73&gt;10,ROUND([1]EmissionsSector.csv!G73,0),ROUND([1]EmissionsSector.csv!G73,2))</f>
        <v>0</v>
      </c>
      <c r="G73" s="10">
        <f>IF([1]EmissionsSector.csv!H73&gt;10,ROUND([1]EmissionsSector.csv!H73,0),ROUND([1]EmissionsSector.csv!H73,2))</f>
        <v>0</v>
      </c>
      <c r="H73" s="10">
        <f>IF([1]EmissionsSector.csv!I73&gt;10,ROUND([1]EmissionsSector.csv!I73,0),ROUND([1]EmissionsSector.csv!I73,2))</f>
        <v>0.01</v>
      </c>
      <c r="I73" s="10">
        <f>IF([1]EmissionsSector.csv!J73&gt;10,ROUND([1]EmissionsSector.csv!J73,0),ROUND([1]EmissionsSector.csv!J73,2))</f>
        <v>0.01</v>
      </c>
      <c r="J73" s="10">
        <f>IF([1]EmissionsSector.csv!K73&gt;10,ROUND([1]EmissionsSector.csv!K73,0),ROUND([1]EmissionsSector.csv!K73,2))</f>
        <v>0.01</v>
      </c>
      <c r="K73" s="10">
        <f>IF([1]EmissionsSector.csv!L73&gt;10,ROUND([1]EmissionsSector.csv!L73,0),ROUND([1]EmissionsSector.csv!L73,2))</f>
        <v>0.01</v>
      </c>
      <c r="L73" s="10">
        <f>IF([1]EmissionsSector.csv!M73&gt;10,ROUND([1]EmissionsSector.csv!M73,0),ROUND([1]EmissionsSector.csv!M73,2))</f>
        <v>0.01</v>
      </c>
    </row>
    <row r="74" spans="1:12" x14ac:dyDescent="0.25">
      <c r="A74" s="9" t="s">
        <v>17</v>
      </c>
      <c r="B74" s="9" t="s">
        <v>30</v>
      </c>
      <c r="C74" s="9" t="str">
        <f>[1]EmissionsSector.pull!C74</f>
        <v>2DS</v>
      </c>
      <c r="D74" s="9" t="str">
        <f>[1]EmissionsSector.pull!D74</f>
        <v>4DS</v>
      </c>
      <c r="E74" s="10">
        <f>IF([1]EmissionsSector.csv!F74&gt;10,ROUND([1]EmissionsSector.csv!F74,0),ROUND([1]EmissionsSector.csv!F74,2))</f>
        <v>0</v>
      </c>
      <c r="F74" s="10">
        <f>IF([1]EmissionsSector.csv!G74&gt;10,ROUND([1]EmissionsSector.csv!G74,0),ROUND([1]EmissionsSector.csv!G74,2))</f>
        <v>0.01</v>
      </c>
      <c r="G74" s="10">
        <f>IF([1]EmissionsSector.csv!H74&gt;10,ROUND([1]EmissionsSector.csv!H74,0),ROUND([1]EmissionsSector.csv!H74,2))</f>
        <v>0.02</v>
      </c>
      <c r="H74" s="10">
        <f>IF([1]EmissionsSector.csv!I74&gt;10,ROUND([1]EmissionsSector.csv!I74,0),ROUND([1]EmissionsSector.csv!I74,2))</f>
        <v>0.03</v>
      </c>
      <c r="I74" s="10">
        <f>IF([1]EmissionsSector.csv!J74&gt;10,ROUND([1]EmissionsSector.csv!J74,0),ROUND([1]EmissionsSector.csv!J74,2))</f>
        <v>0.04</v>
      </c>
      <c r="J74" s="10">
        <f>IF([1]EmissionsSector.csv!K74&gt;10,ROUND([1]EmissionsSector.csv!K74,0),ROUND([1]EmissionsSector.csv!K74,2))</f>
        <v>0.04</v>
      </c>
      <c r="K74" s="10">
        <f>IF([1]EmissionsSector.csv!L74&gt;10,ROUND([1]EmissionsSector.csv!L74,0),ROUND([1]EmissionsSector.csv!L74,2))</f>
        <v>0.04</v>
      </c>
      <c r="L74" s="10">
        <f>IF([1]EmissionsSector.csv!M74&gt;10,ROUND([1]EmissionsSector.csv!M74,0),ROUND([1]EmissionsSector.csv!M74,2))</f>
        <v>0.05</v>
      </c>
    </row>
    <row r="75" spans="1:12" x14ac:dyDescent="0.25">
      <c r="A75" s="9" t="s">
        <v>17</v>
      </c>
      <c r="B75" s="9" t="s">
        <v>31</v>
      </c>
      <c r="C75" s="9" t="str">
        <f>[1]EmissionsSector.pull!C75</f>
        <v>2DS</v>
      </c>
      <c r="D75" s="9" t="str">
        <f>[1]EmissionsSector.pull!D75</f>
        <v>4DS</v>
      </c>
      <c r="E75" s="10">
        <f>IF([1]EmissionsSector.csv!F75&gt;10,ROUND([1]EmissionsSector.csv!F75,0),ROUND([1]EmissionsSector.csv!F75,2))</f>
        <v>0.01</v>
      </c>
      <c r="F75" s="10">
        <f>IF([1]EmissionsSector.csv!G75&gt;10,ROUND([1]EmissionsSector.csv!G75,0),ROUND([1]EmissionsSector.csv!G75,2))</f>
        <v>0.02</v>
      </c>
      <c r="G75" s="10">
        <f>IF([1]EmissionsSector.csv!H75&gt;10,ROUND([1]EmissionsSector.csv!H75,0),ROUND([1]EmissionsSector.csv!H75,2))</f>
        <v>0.05</v>
      </c>
      <c r="H75" s="10">
        <f>IF([1]EmissionsSector.csv!I75&gt;10,ROUND([1]EmissionsSector.csv!I75,0),ROUND([1]EmissionsSector.csv!I75,2))</f>
        <v>0.06</v>
      </c>
      <c r="I75" s="10">
        <f>IF([1]EmissionsSector.csv!J75&gt;10,ROUND([1]EmissionsSector.csv!J75,0),ROUND([1]EmissionsSector.csv!J75,2))</f>
        <v>0.09</v>
      </c>
      <c r="J75" s="10">
        <f>IF([1]EmissionsSector.csv!K75&gt;10,ROUND([1]EmissionsSector.csv!K75,0),ROUND([1]EmissionsSector.csv!K75,2))</f>
        <v>0.08</v>
      </c>
      <c r="K75" s="10">
        <f>IF([1]EmissionsSector.csv!L75&gt;10,ROUND([1]EmissionsSector.csv!L75,0),ROUND([1]EmissionsSector.csv!L75,2))</f>
        <v>0.09</v>
      </c>
      <c r="L75" s="10">
        <f>IF([1]EmissionsSector.csv!M75&gt;10,ROUND([1]EmissionsSector.csv!M75,0),ROUND([1]EmissionsSector.csv!M75,2))</f>
        <v>0.11</v>
      </c>
    </row>
    <row r="76" spans="1:12" x14ac:dyDescent="0.25">
      <c r="A76" s="9" t="s">
        <v>17</v>
      </c>
      <c r="B76" s="9" t="s">
        <v>32</v>
      </c>
      <c r="C76" s="9" t="str">
        <f>[1]EmissionsSector.pull!C76</f>
        <v>2DS</v>
      </c>
      <c r="D76" s="9" t="str">
        <f>[1]EmissionsSector.pull!D76</f>
        <v>4DS</v>
      </c>
      <c r="E76" s="10">
        <f>IF([1]EmissionsSector.csv!F76&gt;10,ROUND([1]EmissionsSector.csv!F76,0),ROUND([1]EmissionsSector.csv!F76,2))</f>
        <v>0</v>
      </c>
      <c r="F76" s="10">
        <f>IF([1]EmissionsSector.csv!G76&gt;10,ROUND([1]EmissionsSector.csv!G76,0),ROUND([1]EmissionsSector.csv!G76,2))</f>
        <v>0.04</v>
      </c>
      <c r="G76" s="10">
        <f>IF([1]EmissionsSector.csv!H76&gt;10,ROUND([1]EmissionsSector.csv!H76,0),ROUND([1]EmissionsSector.csv!H76,2))</f>
        <v>0.1</v>
      </c>
      <c r="H76" s="10">
        <f>IF([1]EmissionsSector.csv!I76&gt;10,ROUND([1]EmissionsSector.csv!I76,0),ROUND([1]EmissionsSector.csv!I76,2))</f>
        <v>0.16</v>
      </c>
      <c r="I76" s="10">
        <f>IF([1]EmissionsSector.csv!J76&gt;10,ROUND([1]EmissionsSector.csv!J76,0),ROUND([1]EmissionsSector.csv!J76,2))</f>
        <v>0.21</v>
      </c>
      <c r="J76" s="10">
        <f>IF([1]EmissionsSector.csv!K76&gt;10,ROUND([1]EmissionsSector.csv!K76,0),ROUND([1]EmissionsSector.csv!K76,2))</f>
        <v>0.26</v>
      </c>
      <c r="K76" s="10">
        <f>IF([1]EmissionsSector.csv!L76&gt;10,ROUND([1]EmissionsSector.csv!L76,0),ROUND([1]EmissionsSector.csv!L76,2))</f>
        <v>0.28999999999999998</v>
      </c>
      <c r="L76" s="10">
        <f>IF([1]EmissionsSector.csv!M76&gt;10,ROUND([1]EmissionsSector.csv!M76,0),ROUND([1]EmissionsSector.csv!M76,2))</f>
        <v>0.3</v>
      </c>
    </row>
    <row r="77" spans="1:12" x14ac:dyDescent="0.25">
      <c r="A77" s="9" t="s">
        <v>17</v>
      </c>
      <c r="B77" s="9" t="s">
        <v>33</v>
      </c>
      <c r="C77" s="9" t="str">
        <f>[1]EmissionsSector.pull!C77</f>
        <v>2DS</v>
      </c>
      <c r="D77" s="9" t="str">
        <f>[1]EmissionsSector.pull!D77</f>
        <v>4DS</v>
      </c>
      <c r="E77" s="10">
        <f>IF([1]EmissionsSector.csv!F77&gt;10,ROUND([1]EmissionsSector.csv!F77,0),ROUND([1]EmissionsSector.csv!F77,2))</f>
        <v>0.01</v>
      </c>
      <c r="F77" s="10">
        <f>IF([1]EmissionsSector.csv!G77&gt;10,ROUND([1]EmissionsSector.csv!G77,0),ROUND([1]EmissionsSector.csv!G77,2))</f>
        <v>0.02</v>
      </c>
      <c r="G77" s="10">
        <f>IF([1]EmissionsSector.csv!H77&gt;10,ROUND([1]EmissionsSector.csv!H77,0),ROUND([1]EmissionsSector.csv!H77,2))</f>
        <v>0.03</v>
      </c>
      <c r="H77" s="10">
        <f>IF([1]EmissionsSector.csv!I77&gt;10,ROUND([1]EmissionsSector.csv!I77,0),ROUND([1]EmissionsSector.csv!I77,2))</f>
        <v>0.09</v>
      </c>
      <c r="I77" s="10">
        <f>IF([1]EmissionsSector.csv!J77&gt;10,ROUND([1]EmissionsSector.csv!J77,0),ROUND([1]EmissionsSector.csv!J77,2))</f>
        <v>0.15</v>
      </c>
      <c r="J77" s="10">
        <f>IF([1]EmissionsSector.csv!K77&gt;10,ROUND([1]EmissionsSector.csv!K77,0),ROUND([1]EmissionsSector.csv!K77,2))</f>
        <v>0.2</v>
      </c>
      <c r="K77" s="10">
        <f>IF([1]EmissionsSector.csv!L77&gt;10,ROUND([1]EmissionsSector.csv!L77,0),ROUND([1]EmissionsSector.csv!L77,2))</f>
        <v>0.23</v>
      </c>
      <c r="L77" s="10">
        <f>IF([1]EmissionsSector.csv!M77&gt;10,ROUND([1]EmissionsSector.csv!M77,0),ROUND([1]EmissionsSector.csv!M77,2))</f>
        <v>0.24</v>
      </c>
    </row>
    <row r="78" spans="1:12" x14ac:dyDescent="0.25">
      <c r="A78" s="9" t="s">
        <v>17</v>
      </c>
      <c r="B78" s="9" t="s">
        <v>34</v>
      </c>
      <c r="C78" s="9" t="str">
        <f>[1]EmissionsSector.pull!C78</f>
        <v>2DS</v>
      </c>
      <c r="D78" s="9" t="str">
        <f>[1]EmissionsSector.pull!D78</f>
        <v>4DS</v>
      </c>
      <c r="E78" s="10">
        <f>IF([1]EmissionsSector.csv!F78&gt;10,ROUND([1]EmissionsSector.csv!F78,0),ROUND([1]EmissionsSector.csv!F78,2))</f>
        <v>0</v>
      </c>
      <c r="F78" s="10">
        <f>IF([1]EmissionsSector.csv!G78&gt;10,ROUND([1]EmissionsSector.csv!G78,0),ROUND([1]EmissionsSector.csv!G78,2))</f>
        <v>0.04</v>
      </c>
      <c r="G78" s="10">
        <f>IF([1]EmissionsSector.csv!H78&gt;10,ROUND([1]EmissionsSector.csv!H78,0),ROUND([1]EmissionsSector.csv!H78,2))</f>
        <v>0.2</v>
      </c>
      <c r="H78" s="10">
        <f>IF([1]EmissionsSector.csv!I78&gt;10,ROUND([1]EmissionsSector.csv!I78,0),ROUND([1]EmissionsSector.csv!I78,2))</f>
        <v>0.31</v>
      </c>
      <c r="I78" s="10">
        <f>IF([1]EmissionsSector.csv!J78&gt;10,ROUND([1]EmissionsSector.csv!J78,0),ROUND([1]EmissionsSector.csv!J78,2))</f>
        <v>0.45</v>
      </c>
      <c r="J78" s="10">
        <f>IF([1]EmissionsSector.csv!K78&gt;10,ROUND([1]EmissionsSector.csv!K78,0),ROUND([1]EmissionsSector.csv!K78,2))</f>
        <v>0.48</v>
      </c>
      <c r="K78" s="10">
        <f>IF([1]EmissionsSector.csv!L78&gt;10,ROUND([1]EmissionsSector.csv!L78,0),ROUND([1]EmissionsSector.csv!L78,2))</f>
        <v>0.51</v>
      </c>
      <c r="L78" s="10">
        <f>IF([1]EmissionsSector.csv!M78&gt;10,ROUND([1]EmissionsSector.csv!M78,0),ROUND([1]EmissionsSector.csv!M78,2))</f>
        <v>0.46</v>
      </c>
    </row>
    <row r="79" spans="1:12" x14ac:dyDescent="0.25">
      <c r="A79" s="9" t="s">
        <v>17</v>
      </c>
      <c r="B79" s="9" t="s">
        <v>28</v>
      </c>
      <c r="C79" s="9" t="str">
        <f>[1]EmissionsSector.pull!C79</f>
        <v>4DS</v>
      </c>
      <c r="D79" s="9" t="str">
        <f>[1]EmissionsSector.pull!D79</f>
        <v>6DS</v>
      </c>
      <c r="E79" s="10">
        <f>IF([1]EmissionsSector.csv!F79&gt;10,ROUND([1]EmissionsSector.csv!F79,0),ROUND([1]EmissionsSector.csv!F79,2))</f>
        <v>0</v>
      </c>
      <c r="F79" s="10">
        <f>IF([1]EmissionsSector.csv!G79&gt;10,ROUND([1]EmissionsSector.csv!G79,0),ROUND([1]EmissionsSector.csv!G79,2))</f>
        <v>0.01</v>
      </c>
      <c r="G79" s="10">
        <f>IF([1]EmissionsSector.csv!H79&gt;10,ROUND([1]EmissionsSector.csv!H79,0),ROUND([1]EmissionsSector.csv!H79,2))</f>
        <v>0.01</v>
      </c>
      <c r="H79" s="10">
        <f>IF([1]EmissionsSector.csv!I79&gt;10,ROUND([1]EmissionsSector.csv!I79,0),ROUND([1]EmissionsSector.csv!I79,2))</f>
        <v>0.02</v>
      </c>
      <c r="I79" s="10">
        <f>IF([1]EmissionsSector.csv!J79&gt;10,ROUND([1]EmissionsSector.csv!J79,0),ROUND([1]EmissionsSector.csv!J79,2))</f>
        <v>0.02</v>
      </c>
      <c r="J79" s="10">
        <f>IF([1]EmissionsSector.csv!K79&gt;10,ROUND([1]EmissionsSector.csv!K79,0),ROUND([1]EmissionsSector.csv!K79,2))</f>
        <v>0.02</v>
      </c>
      <c r="K79" s="10">
        <f>IF([1]EmissionsSector.csv!L79&gt;10,ROUND([1]EmissionsSector.csv!L79,0),ROUND([1]EmissionsSector.csv!L79,2))</f>
        <v>0.02</v>
      </c>
      <c r="L79" s="10">
        <f>IF([1]EmissionsSector.csv!M79&gt;10,ROUND([1]EmissionsSector.csv!M79,0),ROUND([1]EmissionsSector.csv!M79,2))</f>
        <v>0.03</v>
      </c>
    </row>
    <row r="80" spans="1:12" x14ac:dyDescent="0.25">
      <c r="A80" s="9" t="s">
        <v>17</v>
      </c>
      <c r="B80" s="9" t="s">
        <v>29</v>
      </c>
      <c r="C80" s="9" t="str">
        <f>[1]EmissionsSector.pull!C80</f>
        <v>4DS</v>
      </c>
      <c r="D80" s="9" t="str">
        <f>[1]EmissionsSector.pull!D80</f>
        <v>6DS</v>
      </c>
      <c r="E80" s="10">
        <f>IF([1]EmissionsSector.csv!F80&gt;10,ROUND([1]EmissionsSector.csv!F80,0),ROUND([1]EmissionsSector.csv!F80,2))</f>
        <v>0</v>
      </c>
      <c r="F80" s="10">
        <f>IF([1]EmissionsSector.csv!G80&gt;10,ROUND([1]EmissionsSector.csv!G80,0),ROUND([1]EmissionsSector.csv!G80,2))</f>
        <v>0</v>
      </c>
      <c r="G80" s="10">
        <f>IF([1]EmissionsSector.csv!H80&gt;10,ROUND([1]EmissionsSector.csv!H80,0),ROUND([1]EmissionsSector.csv!H80,2))</f>
        <v>0</v>
      </c>
      <c r="H80" s="10">
        <f>IF([1]EmissionsSector.csv!I80&gt;10,ROUND([1]EmissionsSector.csv!I80,0),ROUND([1]EmissionsSector.csv!I80,2))</f>
        <v>0</v>
      </c>
      <c r="I80" s="10">
        <f>IF([1]EmissionsSector.csv!J80&gt;10,ROUND([1]EmissionsSector.csv!J80,0),ROUND([1]EmissionsSector.csv!J80,2))</f>
        <v>0.01</v>
      </c>
      <c r="J80" s="10">
        <f>IF([1]EmissionsSector.csv!K80&gt;10,ROUND([1]EmissionsSector.csv!K80,0),ROUND([1]EmissionsSector.csv!K80,2))</f>
        <v>0.01</v>
      </c>
      <c r="K80" s="10">
        <f>IF([1]EmissionsSector.csv!L80&gt;10,ROUND([1]EmissionsSector.csv!L80,0),ROUND([1]EmissionsSector.csv!L80,2))</f>
        <v>0.01</v>
      </c>
      <c r="L80" s="10">
        <f>IF([1]EmissionsSector.csv!M80&gt;10,ROUND([1]EmissionsSector.csv!M80,0),ROUND([1]EmissionsSector.csv!M80,2))</f>
        <v>0.01</v>
      </c>
    </row>
    <row r="81" spans="1:12" x14ac:dyDescent="0.25">
      <c r="A81" s="9" t="s">
        <v>17</v>
      </c>
      <c r="B81" s="9" t="s">
        <v>30</v>
      </c>
      <c r="C81" s="9" t="str">
        <f>[1]EmissionsSector.pull!C81</f>
        <v>4DS</v>
      </c>
      <c r="D81" s="9" t="str">
        <f>[1]EmissionsSector.pull!D81</f>
        <v>6DS</v>
      </c>
      <c r="E81" s="10">
        <f>IF([1]EmissionsSector.csv!F81&gt;10,ROUND([1]EmissionsSector.csv!F81,0),ROUND([1]EmissionsSector.csv!F81,2))</f>
        <v>0</v>
      </c>
      <c r="F81" s="10">
        <f>IF([1]EmissionsSector.csv!G81&gt;10,ROUND([1]EmissionsSector.csv!G81,0),ROUND([1]EmissionsSector.csv!G81,2))</f>
        <v>0</v>
      </c>
      <c r="G81" s="10">
        <f>IF([1]EmissionsSector.csv!H81&gt;10,ROUND([1]EmissionsSector.csv!H81,0),ROUND([1]EmissionsSector.csv!H81,2))</f>
        <v>0</v>
      </c>
      <c r="H81" s="10">
        <f>IF([1]EmissionsSector.csv!I81&gt;10,ROUND([1]EmissionsSector.csv!I81,0),ROUND([1]EmissionsSector.csv!I81,2))</f>
        <v>0</v>
      </c>
      <c r="I81" s="10">
        <f>IF([1]EmissionsSector.csv!J81&gt;10,ROUND([1]EmissionsSector.csv!J81,0),ROUND([1]EmissionsSector.csv!J81,2))</f>
        <v>0.01</v>
      </c>
      <c r="J81" s="10">
        <f>IF([1]EmissionsSector.csv!K81&gt;10,ROUND([1]EmissionsSector.csv!K81,0),ROUND([1]EmissionsSector.csv!K81,2))</f>
        <v>0.01</v>
      </c>
      <c r="K81" s="10">
        <f>IF([1]EmissionsSector.csv!L81&gt;10,ROUND([1]EmissionsSector.csv!L81,0),ROUND([1]EmissionsSector.csv!L81,2))</f>
        <v>0.01</v>
      </c>
      <c r="L81" s="10">
        <f>IF([1]EmissionsSector.csv!M81&gt;10,ROUND([1]EmissionsSector.csv!M81,0),ROUND([1]EmissionsSector.csv!M81,2))</f>
        <v>0.01</v>
      </c>
    </row>
    <row r="82" spans="1:12" x14ac:dyDescent="0.25">
      <c r="A82" s="9" t="s">
        <v>17</v>
      </c>
      <c r="B82" s="9" t="s">
        <v>31</v>
      </c>
      <c r="C82" s="9" t="str">
        <f>[1]EmissionsSector.pull!C82</f>
        <v>4DS</v>
      </c>
      <c r="D82" s="9" t="str">
        <f>[1]EmissionsSector.pull!D82</f>
        <v>6DS</v>
      </c>
      <c r="E82" s="10">
        <f>IF([1]EmissionsSector.csv!F82&gt;10,ROUND([1]EmissionsSector.csv!F82,0),ROUND([1]EmissionsSector.csv!F82,2))</f>
        <v>0</v>
      </c>
      <c r="F82" s="10">
        <f>IF([1]EmissionsSector.csv!G82&gt;10,ROUND([1]EmissionsSector.csv!G82,0),ROUND([1]EmissionsSector.csv!G82,2))</f>
        <v>0</v>
      </c>
      <c r="G82" s="10">
        <f>IF([1]EmissionsSector.csv!H82&gt;10,ROUND([1]EmissionsSector.csv!H82,0),ROUND([1]EmissionsSector.csv!H82,2))</f>
        <v>0.01</v>
      </c>
      <c r="H82" s="10">
        <f>IF([1]EmissionsSector.csv!I82&gt;10,ROUND([1]EmissionsSector.csv!I82,0),ROUND([1]EmissionsSector.csv!I82,2))</f>
        <v>0.01</v>
      </c>
      <c r="I82" s="10">
        <f>IF([1]EmissionsSector.csv!J82&gt;10,ROUND([1]EmissionsSector.csv!J82,0),ROUND([1]EmissionsSector.csv!J82,2))</f>
        <v>0.02</v>
      </c>
      <c r="J82" s="10">
        <f>IF([1]EmissionsSector.csv!K82&gt;10,ROUND([1]EmissionsSector.csv!K82,0),ROUND([1]EmissionsSector.csv!K82,2))</f>
        <v>0.02</v>
      </c>
      <c r="K82" s="10">
        <f>IF([1]EmissionsSector.csv!L82&gt;10,ROUND([1]EmissionsSector.csv!L82,0),ROUND([1]EmissionsSector.csv!L82,2))</f>
        <v>0.01</v>
      </c>
      <c r="L82" s="10">
        <f>IF([1]EmissionsSector.csv!M82&gt;10,ROUND([1]EmissionsSector.csv!M82,0),ROUND([1]EmissionsSector.csv!M82,2))</f>
        <v>0.01</v>
      </c>
    </row>
    <row r="83" spans="1:12" x14ac:dyDescent="0.25">
      <c r="A83" s="9" t="s">
        <v>17</v>
      </c>
      <c r="B83" s="9" t="s">
        <v>32</v>
      </c>
      <c r="C83" s="9" t="str">
        <f>[1]EmissionsSector.pull!C83</f>
        <v>4DS</v>
      </c>
      <c r="D83" s="9" t="str">
        <f>[1]EmissionsSector.pull!D83</f>
        <v>6DS</v>
      </c>
      <c r="E83" s="10">
        <f>IF([1]EmissionsSector.csv!F83&gt;10,ROUND([1]EmissionsSector.csv!F83,0),ROUND([1]EmissionsSector.csv!F83,2))</f>
        <v>0</v>
      </c>
      <c r="F83" s="10">
        <f>IF([1]EmissionsSector.csv!G83&gt;10,ROUND([1]EmissionsSector.csv!G83,0),ROUND([1]EmissionsSector.csv!G83,2))</f>
        <v>0.01</v>
      </c>
      <c r="G83" s="10">
        <f>IF([1]EmissionsSector.csv!H83&gt;10,ROUND([1]EmissionsSector.csv!H83,0),ROUND([1]EmissionsSector.csv!H83,2))</f>
        <v>0.02</v>
      </c>
      <c r="H83" s="10">
        <f>IF([1]EmissionsSector.csv!I83&gt;10,ROUND([1]EmissionsSector.csv!I83,0),ROUND([1]EmissionsSector.csv!I83,2))</f>
        <v>0.04</v>
      </c>
      <c r="I83" s="10">
        <f>IF([1]EmissionsSector.csv!J83&gt;10,ROUND([1]EmissionsSector.csv!J83,0),ROUND([1]EmissionsSector.csv!J83,2))</f>
        <v>0.05</v>
      </c>
      <c r="J83" s="10">
        <f>IF([1]EmissionsSector.csv!K83&gt;10,ROUND([1]EmissionsSector.csv!K83,0),ROUND([1]EmissionsSector.csv!K83,2))</f>
        <v>0.06</v>
      </c>
      <c r="K83" s="10">
        <f>IF([1]EmissionsSector.csv!L83&gt;10,ROUND([1]EmissionsSector.csv!L83,0),ROUND([1]EmissionsSector.csv!L83,2))</f>
        <v>7.0000000000000007E-2</v>
      </c>
      <c r="L83" s="10">
        <f>IF([1]EmissionsSector.csv!M83&gt;10,ROUND([1]EmissionsSector.csv!M83,0),ROUND([1]EmissionsSector.csv!M83,2))</f>
        <v>7.0000000000000007E-2</v>
      </c>
    </row>
    <row r="84" spans="1:12" x14ac:dyDescent="0.25">
      <c r="A84" s="9" t="s">
        <v>17</v>
      </c>
      <c r="B84" s="9" t="s">
        <v>33</v>
      </c>
      <c r="C84" s="9" t="str">
        <f>[1]EmissionsSector.pull!C84</f>
        <v>4DS</v>
      </c>
      <c r="D84" s="9" t="str">
        <f>[1]EmissionsSector.pull!D84</f>
        <v>6DS</v>
      </c>
      <c r="E84" s="10">
        <f>IF([1]EmissionsSector.csv!F84&gt;10,ROUND([1]EmissionsSector.csv!F84,0),ROUND([1]EmissionsSector.csv!F84,2))</f>
        <v>0.01</v>
      </c>
      <c r="F84" s="10">
        <f>IF([1]EmissionsSector.csv!G84&gt;10,ROUND([1]EmissionsSector.csv!G84,0),ROUND([1]EmissionsSector.csv!G84,2))</f>
        <v>0.03</v>
      </c>
      <c r="G84" s="10">
        <f>IF([1]EmissionsSector.csv!H84&gt;10,ROUND([1]EmissionsSector.csv!H84,0),ROUND([1]EmissionsSector.csv!H84,2))</f>
        <v>0.06</v>
      </c>
      <c r="H84" s="10">
        <f>IF([1]EmissionsSector.csv!I84&gt;10,ROUND([1]EmissionsSector.csv!I84,0),ROUND([1]EmissionsSector.csv!I84,2))</f>
        <v>0.06</v>
      </c>
      <c r="I84" s="10">
        <f>IF([1]EmissionsSector.csv!J84&gt;10,ROUND([1]EmissionsSector.csv!J84,0),ROUND([1]EmissionsSector.csv!J84,2))</f>
        <v>7.0000000000000007E-2</v>
      </c>
      <c r="J84" s="10">
        <f>IF([1]EmissionsSector.csv!K84&gt;10,ROUND([1]EmissionsSector.csv!K84,0),ROUND([1]EmissionsSector.csv!K84,2))</f>
        <v>0.09</v>
      </c>
      <c r="K84" s="10">
        <f>IF([1]EmissionsSector.csv!L84&gt;10,ROUND([1]EmissionsSector.csv!L84,0),ROUND([1]EmissionsSector.csv!L84,2))</f>
        <v>0.12</v>
      </c>
      <c r="L84" s="10">
        <f>IF([1]EmissionsSector.csv!M84&gt;10,ROUND([1]EmissionsSector.csv!M84,0),ROUND([1]EmissionsSector.csv!M84,2))</f>
        <v>0.14000000000000001</v>
      </c>
    </row>
    <row r="85" spans="1:12" x14ac:dyDescent="0.25">
      <c r="A85" s="9" t="s">
        <v>17</v>
      </c>
      <c r="B85" s="9" t="s">
        <v>34</v>
      </c>
      <c r="C85" s="9" t="str">
        <f>[1]EmissionsSector.pull!C85</f>
        <v>4DS</v>
      </c>
      <c r="D85" s="9" t="str">
        <f>[1]EmissionsSector.pull!D85</f>
        <v>6DS</v>
      </c>
      <c r="E85" s="10">
        <f>IF([1]EmissionsSector.csv!F85&gt;10,ROUND([1]EmissionsSector.csv!F85,0),ROUND([1]EmissionsSector.csv!F85,2))</f>
        <v>0.03</v>
      </c>
      <c r="F85" s="10">
        <f>IF([1]EmissionsSector.csv!G85&gt;10,ROUND([1]EmissionsSector.csv!G85,0),ROUND([1]EmissionsSector.csv!G85,2))</f>
        <v>0.08</v>
      </c>
      <c r="G85" s="10">
        <f>IF([1]EmissionsSector.csv!H85&gt;10,ROUND([1]EmissionsSector.csv!H85,0),ROUND([1]EmissionsSector.csv!H85,2))</f>
        <v>0.04</v>
      </c>
      <c r="H85" s="10">
        <f>IF([1]EmissionsSector.csv!I85&gt;10,ROUND([1]EmissionsSector.csv!I85,0),ROUND([1]EmissionsSector.csv!I85,2))</f>
        <v>0.05</v>
      </c>
      <c r="I85" s="10">
        <f>IF([1]EmissionsSector.csv!J85&gt;10,ROUND([1]EmissionsSector.csv!J85,0),ROUND([1]EmissionsSector.csv!J85,2))</f>
        <v>0.06</v>
      </c>
      <c r="J85" s="10">
        <f>IF([1]EmissionsSector.csv!K85&gt;10,ROUND([1]EmissionsSector.csv!K85,0),ROUND([1]EmissionsSector.csv!K85,2))</f>
        <v>0.05</v>
      </c>
      <c r="K85" s="10">
        <f>IF([1]EmissionsSector.csv!L85&gt;10,ROUND([1]EmissionsSector.csv!L85,0),ROUND([1]EmissionsSector.csv!L85,2))</f>
        <v>0.05</v>
      </c>
      <c r="L85" s="10">
        <f>IF([1]EmissionsSector.csv!M85&gt;10,ROUND([1]EmissionsSector.csv!M85,0),ROUND([1]EmissionsSector.csv!M85,2))</f>
        <v>7.0000000000000007E-2</v>
      </c>
    </row>
    <row r="86" spans="1:12" x14ac:dyDescent="0.25">
      <c r="A86" s="9" t="s">
        <v>18</v>
      </c>
      <c r="B86" s="9" t="s">
        <v>28</v>
      </c>
      <c r="C86" s="9" t="str">
        <f>[1]EmissionsSector.pull!C86</f>
        <v>2DS</v>
      </c>
      <c r="D86" s="9" t="str">
        <f>[1]EmissionsSector.pull!D86</f>
        <v>4DS</v>
      </c>
      <c r="E86" s="10">
        <f>IF([1]EmissionsSector.csv!F86&gt;10,ROUND([1]EmissionsSector.csv!F86,0),ROUND([1]EmissionsSector.csv!F86,2))</f>
        <v>0</v>
      </c>
      <c r="F86" s="10">
        <f>IF([1]EmissionsSector.csv!G86&gt;10,ROUND([1]EmissionsSector.csv!G86,0),ROUND([1]EmissionsSector.csv!G86,2))</f>
        <v>0</v>
      </c>
      <c r="G86" s="10">
        <f>IF([1]EmissionsSector.csv!H86&gt;10,ROUND([1]EmissionsSector.csv!H86,0),ROUND([1]EmissionsSector.csv!H86,2))</f>
        <v>0</v>
      </c>
      <c r="H86" s="10">
        <f>IF([1]EmissionsSector.csv!I86&gt;10,ROUND([1]EmissionsSector.csv!I86,0),ROUND([1]EmissionsSector.csv!I86,2))</f>
        <v>0</v>
      </c>
      <c r="I86" s="10">
        <f>IF([1]EmissionsSector.csv!J86&gt;10,ROUND([1]EmissionsSector.csv!J86,0),ROUND([1]EmissionsSector.csv!J86,2))</f>
        <v>0</v>
      </c>
      <c r="J86" s="10">
        <f>IF([1]EmissionsSector.csv!K86&gt;10,ROUND([1]EmissionsSector.csv!K86,0),ROUND([1]EmissionsSector.csv!K86,2))</f>
        <v>0</v>
      </c>
      <c r="K86" s="10">
        <f>IF([1]EmissionsSector.csv!L86&gt;10,ROUND([1]EmissionsSector.csv!L86,0),ROUND([1]EmissionsSector.csv!L86,2))</f>
        <v>0</v>
      </c>
      <c r="L86" s="10">
        <f>IF([1]EmissionsSector.csv!M86&gt;10,ROUND([1]EmissionsSector.csv!M86,0),ROUND([1]EmissionsSector.csv!M86,2))</f>
        <v>0</v>
      </c>
    </row>
    <row r="87" spans="1:12" x14ac:dyDescent="0.25">
      <c r="A87" s="9" t="s">
        <v>18</v>
      </c>
      <c r="B87" s="9" t="s">
        <v>29</v>
      </c>
      <c r="C87" s="9" t="str">
        <f>[1]EmissionsSector.pull!C87</f>
        <v>2DS</v>
      </c>
      <c r="D87" s="9" t="str">
        <f>[1]EmissionsSector.pull!D87</f>
        <v>4DS</v>
      </c>
      <c r="E87" s="10">
        <f>IF([1]EmissionsSector.csv!F87&gt;10,ROUND([1]EmissionsSector.csv!F87,0),ROUND([1]EmissionsSector.csv!F87,2))</f>
        <v>0</v>
      </c>
      <c r="F87" s="10">
        <f>IF([1]EmissionsSector.csv!G87&gt;10,ROUND([1]EmissionsSector.csv!G87,0),ROUND([1]EmissionsSector.csv!G87,2))</f>
        <v>0</v>
      </c>
      <c r="G87" s="10">
        <f>IF([1]EmissionsSector.csv!H87&gt;10,ROUND([1]EmissionsSector.csv!H87,0),ROUND([1]EmissionsSector.csv!H87,2))</f>
        <v>0</v>
      </c>
      <c r="H87" s="10">
        <f>IF([1]EmissionsSector.csv!I87&gt;10,ROUND([1]EmissionsSector.csv!I87,0),ROUND([1]EmissionsSector.csv!I87,2))</f>
        <v>0</v>
      </c>
      <c r="I87" s="10">
        <f>IF([1]EmissionsSector.csv!J87&gt;10,ROUND([1]EmissionsSector.csv!J87,0),ROUND([1]EmissionsSector.csv!J87,2))</f>
        <v>0</v>
      </c>
      <c r="J87" s="10">
        <f>IF([1]EmissionsSector.csv!K87&gt;10,ROUND([1]EmissionsSector.csv!K87,0),ROUND([1]EmissionsSector.csv!K87,2))</f>
        <v>0</v>
      </c>
      <c r="K87" s="10">
        <f>IF([1]EmissionsSector.csv!L87&gt;10,ROUND([1]EmissionsSector.csv!L87,0),ROUND([1]EmissionsSector.csv!L87,2))</f>
        <v>0</v>
      </c>
      <c r="L87" s="10">
        <f>IF([1]EmissionsSector.csv!M87&gt;10,ROUND([1]EmissionsSector.csv!M87,0),ROUND([1]EmissionsSector.csv!M87,2))</f>
        <v>0</v>
      </c>
    </row>
    <row r="88" spans="1:12" x14ac:dyDescent="0.25">
      <c r="A88" s="9" t="s">
        <v>18</v>
      </c>
      <c r="B88" s="9" t="s">
        <v>30</v>
      </c>
      <c r="C88" s="9" t="str">
        <f>[1]EmissionsSector.pull!C88</f>
        <v>2DS</v>
      </c>
      <c r="D88" s="9" t="str">
        <f>[1]EmissionsSector.pull!D88</f>
        <v>4DS</v>
      </c>
      <c r="E88" s="10">
        <f>IF([1]EmissionsSector.csv!F88&gt;10,ROUND([1]EmissionsSector.csv!F88,0),ROUND([1]EmissionsSector.csv!F88,2))</f>
        <v>0</v>
      </c>
      <c r="F88" s="10">
        <f>IF([1]EmissionsSector.csv!G88&gt;10,ROUND([1]EmissionsSector.csv!G88,0),ROUND([1]EmissionsSector.csv!G88,2))</f>
        <v>0</v>
      </c>
      <c r="G88" s="10">
        <f>IF([1]EmissionsSector.csv!H88&gt;10,ROUND([1]EmissionsSector.csv!H88,0),ROUND([1]EmissionsSector.csv!H88,2))</f>
        <v>0</v>
      </c>
      <c r="H88" s="10">
        <f>IF([1]EmissionsSector.csv!I88&gt;10,ROUND([1]EmissionsSector.csv!I88,0),ROUND([1]EmissionsSector.csv!I88,2))</f>
        <v>0.01</v>
      </c>
      <c r="I88" s="10">
        <f>IF([1]EmissionsSector.csv!J88&gt;10,ROUND([1]EmissionsSector.csv!J88,0),ROUND([1]EmissionsSector.csv!J88,2))</f>
        <v>0.01</v>
      </c>
      <c r="J88" s="10">
        <f>IF([1]EmissionsSector.csv!K88&gt;10,ROUND([1]EmissionsSector.csv!K88,0),ROUND([1]EmissionsSector.csv!K88,2))</f>
        <v>0.01</v>
      </c>
      <c r="K88" s="10">
        <f>IF([1]EmissionsSector.csv!L88&gt;10,ROUND([1]EmissionsSector.csv!L88,0),ROUND([1]EmissionsSector.csv!L88,2))</f>
        <v>0.01</v>
      </c>
      <c r="L88" s="10">
        <f>IF([1]EmissionsSector.csv!M88&gt;10,ROUND([1]EmissionsSector.csv!M88,0),ROUND([1]EmissionsSector.csv!M88,2))</f>
        <v>0.01</v>
      </c>
    </row>
    <row r="89" spans="1:12" x14ac:dyDescent="0.25">
      <c r="A89" s="9" t="s">
        <v>18</v>
      </c>
      <c r="B89" s="9" t="s">
        <v>31</v>
      </c>
      <c r="C89" s="9" t="str">
        <f>[1]EmissionsSector.pull!C89</f>
        <v>2DS</v>
      </c>
      <c r="D89" s="9" t="str">
        <f>[1]EmissionsSector.pull!D89</f>
        <v>4DS</v>
      </c>
      <c r="E89" s="10">
        <f>IF([1]EmissionsSector.csv!F89&gt;10,ROUND([1]EmissionsSector.csv!F89,0),ROUND([1]EmissionsSector.csv!F89,2))</f>
        <v>0.01</v>
      </c>
      <c r="F89" s="10">
        <f>IF([1]EmissionsSector.csv!G89&gt;10,ROUND([1]EmissionsSector.csv!G89,0),ROUND([1]EmissionsSector.csv!G89,2))</f>
        <v>0.02</v>
      </c>
      <c r="G89" s="10">
        <f>IF([1]EmissionsSector.csv!H89&gt;10,ROUND([1]EmissionsSector.csv!H89,0),ROUND([1]EmissionsSector.csv!H89,2))</f>
        <v>0.03</v>
      </c>
      <c r="H89" s="10">
        <f>IF([1]EmissionsSector.csv!I89&gt;10,ROUND([1]EmissionsSector.csv!I89,0),ROUND([1]EmissionsSector.csv!I89,2))</f>
        <v>0.05</v>
      </c>
      <c r="I89" s="10">
        <f>IF([1]EmissionsSector.csv!J89&gt;10,ROUND([1]EmissionsSector.csv!J89,0),ROUND([1]EmissionsSector.csv!J89,2))</f>
        <v>7.0000000000000007E-2</v>
      </c>
      <c r="J89" s="10">
        <f>IF([1]EmissionsSector.csv!K89&gt;10,ROUND([1]EmissionsSector.csv!K89,0),ROUND([1]EmissionsSector.csv!K89,2))</f>
        <v>0.08</v>
      </c>
      <c r="K89" s="10">
        <f>IF([1]EmissionsSector.csv!L89&gt;10,ROUND([1]EmissionsSector.csv!L89,0),ROUND([1]EmissionsSector.csv!L89,2))</f>
        <v>0.1</v>
      </c>
      <c r="L89" s="10">
        <f>IF([1]EmissionsSector.csv!M89&gt;10,ROUND([1]EmissionsSector.csv!M89,0),ROUND([1]EmissionsSector.csv!M89,2))</f>
        <v>0.11</v>
      </c>
    </row>
    <row r="90" spans="1:12" x14ac:dyDescent="0.25">
      <c r="A90" s="9" t="s">
        <v>18</v>
      </c>
      <c r="B90" s="9" t="s">
        <v>32</v>
      </c>
      <c r="C90" s="9" t="str">
        <f>[1]EmissionsSector.pull!C90</f>
        <v>2DS</v>
      </c>
      <c r="D90" s="9" t="str">
        <f>[1]EmissionsSector.pull!D90</f>
        <v>4DS</v>
      </c>
      <c r="E90" s="10">
        <f>IF([1]EmissionsSector.csv!F90&gt;10,ROUND([1]EmissionsSector.csv!F90,0),ROUND([1]EmissionsSector.csv!F90,2))</f>
        <v>0</v>
      </c>
      <c r="F90" s="10">
        <f>IF([1]EmissionsSector.csv!G90&gt;10,ROUND([1]EmissionsSector.csv!G90,0),ROUND([1]EmissionsSector.csv!G90,2))</f>
        <v>0</v>
      </c>
      <c r="G90" s="10">
        <f>IF([1]EmissionsSector.csv!H90&gt;10,ROUND([1]EmissionsSector.csv!H90,0),ROUND([1]EmissionsSector.csv!H90,2))</f>
        <v>0.01</v>
      </c>
      <c r="H90" s="10">
        <f>IF([1]EmissionsSector.csv!I90&gt;10,ROUND([1]EmissionsSector.csv!I90,0),ROUND([1]EmissionsSector.csv!I90,2))</f>
        <v>0.02</v>
      </c>
      <c r="I90" s="10">
        <f>IF([1]EmissionsSector.csv!J90&gt;10,ROUND([1]EmissionsSector.csv!J90,0),ROUND([1]EmissionsSector.csv!J90,2))</f>
        <v>0.02</v>
      </c>
      <c r="J90" s="10">
        <f>IF([1]EmissionsSector.csv!K90&gt;10,ROUND([1]EmissionsSector.csv!K90,0),ROUND([1]EmissionsSector.csv!K90,2))</f>
        <v>0.03</v>
      </c>
      <c r="K90" s="10">
        <f>IF([1]EmissionsSector.csv!L90&gt;10,ROUND([1]EmissionsSector.csv!L90,0),ROUND([1]EmissionsSector.csv!L90,2))</f>
        <v>0.03</v>
      </c>
      <c r="L90" s="10">
        <f>IF([1]EmissionsSector.csv!M90&gt;10,ROUND([1]EmissionsSector.csv!M90,0),ROUND([1]EmissionsSector.csv!M90,2))</f>
        <v>0.04</v>
      </c>
    </row>
    <row r="91" spans="1:12" x14ac:dyDescent="0.25">
      <c r="A91" s="9" t="s">
        <v>18</v>
      </c>
      <c r="B91" s="9" t="s">
        <v>33</v>
      </c>
      <c r="C91" s="9" t="str">
        <f>[1]EmissionsSector.pull!C91</f>
        <v>2DS</v>
      </c>
      <c r="D91" s="9" t="str">
        <f>[1]EmissionsSector.pull!D91</f>
        <v>4DS</v>
      </c>
      <c r="E91" s="10">
        <f>IF([1]EmissionsSector.csv!F91&gt;10,ROUND([1]EmissionsSector.csv!F91,0),ROUND([1]EmissionsSector.csv!F91,2))</f>
        <v>0</v>
      </c>
      <c r="F91" s="10">
        <f>IF([1]EmissionsSector.csv!G91&gt;10,ROUND([1]EmissionsSector.csv!G91,0),ROUND([1]EmissionsSector.csv!G91,2))</f>
        <v>0</v>
      </c>
      <c r="G91" s="10">
        <f>IF([1]EmissionsSector.csv!H91&gt;10,ROUND([1]EmissionsSector.csv!H91,0),ROUND([1]EmissionsSector.csv!H91,2))</f>
        <v>0</v>
      </c>
      <c r="H91" s="10">
        <f>IF([1]EmissionsSector.csv!I91&gt;10,ROUND([1]EmissionsSector.csv!I91,0),ROUND([1]EmissionsSector.csv!I91,2))</f>
        <v>0.01</v>
      </c>
      <c r="I91" s="10">
        <f>IF([1]EmissionsSector.csv!J91&gt;10,ROUND([1]EmissionsSector.csv!J91,0),ROUND([1]EmissionsSector.csv!J91,2))</f>
        <v>0.02</v>
      </c>
      <c r="J91" s="10">
        <f>IF([1]EmissionsSector.csv!K91&gt;10,ROUND([1]EmissionsSector.csv!K91,0),ROUND([1]EmissionsSector.csv!K91,2))</f>
        <v>0.02</v>
      </c>
      <c r="K91" s="10">
        <f>IF([1]EmissionsSector.csv!L91&gt;10,ROUND([1]EmissionsSector.csv!L91,0),ROUND([1]EmissionsSector.csv!L91,2))</f>
        <v>0.03</v>
      </c>
      <c r="L91" s="10">
        <f>IF([1]EmissionsSector.csv!M91&gt;10,ROUND([1]EmissionsSector.csv!M91,0),ROUND([1]EmissionsSector.csv!M91,2))</f>
        <v>0.03</v>
      </c>
    </row>
    <row r="92" spans="1:12" x14ac:dyDescent="0.25">
      <c r="A92" s="9" t="s">
        <v>18</v>
      </c>
      <c r="B92" s="9" t="s">
        <v>34</v>
      </c>
      <c r="C92" s="9" t="str">
        <f>[1]EmissionsSector.pull!C92</f>
        <v>2DS</v>
      </c>
      <c r="D92" s="9" t="str">
        <f>[1]EmissionsSector.pull!D92</f>
        <v>4DS</v>
      </c>
      <c r="E92" s="10">
        <f>IF([1]EmissionsSector.csv!F92&gt;10,ROUND([1]EmissionsSector.csv!F92,0),ROUND([1]EmissionsSector.csv!F92,2))</f>
        <v>0</v>
      </c>
      <c r="F92" s="10">
        <f>IF([1]EmissionsSector.csv!G92&gt;10,ROUND([1]EmissionsSector.csv!G92,0),ROUND([1]EmissionsSector.csv!G92,2))</f>
        <v>0.01</v>
      </c>
      <c r="G92" s="10">
        <f>IF([1]EmissionsSector.csv!H92&gt;10,ROUND([1]EmissionsSector.csv!H92,0),ROUND([1]EmissionsSector.csv!H92,2))</f>
        <v>0.01</v>
      </c>
      <c r="H92" s="10">
        <f>IF([1]EmissionsSector.csv!I92&gt;10,ROUND([1]EmissionsSector.csv!I92,0),ROUND([1]EmissionsSector.csv!I92,2))</f>
        <v>0.04</v>
      </c>
      <c r="I92" s="10">
        <f>IF([1]EmissionsSector.csv!J92&gt;10,ROUND([1]EmissionsSector.csv!J92,0),ROUND([1]EmissionsSector.csv!J92,2))</f>
        <v>7.0000000000000007E-2</v>
      </c>
      <c r="J92" s="10">
        <f>IF([1]EmissionsSector.csv!K92&gt;10,ROUND([1]EmissionsSector.csv!K92,0),ROUND([1]EmissionsSector.csv!K92,2))</f>
        <v>0.09</v>
      </c>
      <c r="K92" s="10">
        <f>IF([1]EmissionsSector.csv!L92&gt;10,ROUND([1]EmissionsSector.csv!L92,0),ROUND([1]EmissionsSector.csv!L92,2))</f>
        <v>0.09</v>
      </c>
      <c r="L92" s="10">
        <f>IF([1]EmissionsSector.csv!M92&gt;10,ROUND([1]EmissionsSector.csv!M92,0),ROUND([1]EmissionsSector.csv!M92,2))</f>
        <v>0.08</v>
      </c>
    </row>
    <row r="93" spans="1:12" x14ac:dyDescent="0.25">
      <c r="A93" s="9" t="s">
        <v>18</v>
      </c>
      <c r="B93" s="9" t="s">
        <v>28</v>
      </c>
      <c r="C93" s="9" t="str">
        <f>[1]EmissionsSector.pull!C93</f>
        <v>4DS</v>
      </c>
      <c r="D93" s="9" t="str">
        <f>[1]EmissionsSector.pull!D93</f>
        <v>6DS</v>
      </c>
      <c r="E93" s="10">
        <f>IF([1]EmissionsSector.csv!F93&gt;10,ROUND([1]EmissionsSector.csv!F93,0),ROUND([1]EmissionsSector.csv!F93,2))</f>
        <v>0</v>
      </c>
      <c r="F93" s="10">
        <f>IF([1]EmissionsSector.csv!G93&gt;10,ROUND([1]EmissionsSector.csv!G93,0),ROUND([1]EmissionsSector.csv!G93,2))</f>
        <v>0</v>
      </c>
      <c r="G93" s="10">
        <f>IF([1]EmissionsSector.csv!H93&gt;10,ROUND([1]EmissionsSector.csv!H93,0),ROUND([1]EmissionsSector.csv!H93,2))</f>
        <v>0</v>
      </c>
      <c r="H93" s="10">
        <f>IF([1]EmissionsSector.csv!I93&gt;10,ROUND([1]EmissionsSector.csv!I93,0),ROUND([1]EmissionsSector.csv!I93,2))</f>
        <v>0</v>
      </c>
      <c r="I93" s="10">
        <f>IF([1]EmissionsSector.csv!J93&gt;10,ROUND([1]EmissionsSector.csv!J93,0),ROUND([1]EmissionsSector.csv!J93,2))</f>
        <v>0</v>
      </c>
      <c r="J93" s="10">
        <f>IF([1]EmissionsSector.csv!K93&gt;10,ROUND([1]EmissionsSector.csv!K93,0),ROUND([1]EmissionsSector.csv!K93,2))</f>
        <v>0</v>
      </c>
      <c r="K93" s="10">
        <f>IF([1]EmissionsSector.csv!L93&gt;10,ROUND([1]EmissionsSector.csv!L93,0),ROUND([1]EmissionsSector.csv!L93,2))</f>
        <v>0</v>
      </c>
      <c r="L93" s="10">
        <f>IF([1]EmissionsSector.csv!M93&gt;10,ROUND([1]EmissionsSector.csv!M93,0),ROUND([1]EmissionsSector.csv!M93,2))</f>
        <v>0</v>
      </c>
    </row>
    <row r="94" spans="1:12" x14ac:dyDescent="0.25">
      <c r="A94" s="9" t="s">
        <v>18</v>
      </c>
      <c r="B94" s="9" t="s">
        <v>29</v>
      </c>
      <c r="C94" s="9" t="str">
        <f>[1]EmissionsSector.pull!C94</f>
        <v>4DS</v>
      </c>
      <c r="D94" s="9" t="str">
        <f>[1]EmissionsSector.pull!D94</f>
        <v>6DS</v>
      </c>
      <c r="E94" s="10">
        <f>IF([1]EmissionsSector.csv!F94&gt;10,ROUND([1]EmissionsSector.csv!F94,0),ROUND([1]EmissionsSector.csv!F94,2))</f>
        <v>0</v>
      </c>
      <c r="F94" s="10">
        <f>IF([1]EmissionsSector.csv!G94&gt;10,ROUND([1]EmissionsSector.csv!G94,0),ROUND([1]EmissionsSector.csv!G94,2))</f>
        <v>0</v>
      </c>
      <c r="G94" s="10">
        <f>IF([1]EmissionsSector.csv!H94&gt;10,ROUND([1]EmissionsSector.csv!H94,0),ROUND([1]EmissionsSector.csv!H94,2))</f>
        <v>0</v>
      </c>
      <c r="H94" s="10">
        <f>IF([1]EmissionsSector.csv!I94&gt;10,ROUND([1]EmissionsSector.csv!I94,0),ROUND([1]EmissionsSector.csv!I94,2))</f>
        <v>0</v>
      </c>
      <c r="I94" s="10">
        <f>IF([1]EmissionsSector.csv!J94&gt;10,ROUND([1]EmissionsSector.csv!J94,0),ROUND([1]EmissionsSector.csv!J94,2))</f>
        <v>0</v>
      </c>
      <c r="J94" s="10">
        <f>IF([1]EmissionsSector.csv!K94&gt;10,ROUND([1]EmissionsSector.csv!K94,0),ROUND([1]EmissionsSector.csv!K94,2))</f>
        <v>0</v>
      </c>
      <c r="K94" s="10">
        <f>IF([1]EmissionsSector.csv!L94&gt;10,ROUND([1]EmissionsSector.csv!L94,0),ROUND([1]EmissionsSector.csv!L94,2))</f>
        <v>0</v>
      </c>
      <c r="L94" s="10">
        <f>IF([1]EmissionsSector.csv!M94&gt;10,ROUND([1]EmissionsSector.csv!M94,0),ROUND([1]EmissionsSector.csv!M94,2))</f>
        <v>0</v>
      </c>
    </row>
    <row r="95" spans="1:12" x14ac:dyDescent="0.25">
      <c r="A95" s="9" t="s">
        <v>18</v>
      </c>
      <c r="B95" s="9" t="s">
        <v>30</v>
      </c>
      <c r="C95" s="9" t="str">
        <f>[1]EmissionsSector.pull!C95</f>
        <v>4DS</v>
      </c>
      <c r="D95" s="9" t="str">
        <f>[1]EmissionsSector.pull!D95</f>
        <v>6DS</v>
      </c>
      <c r="E95" s="10">
        <f>IF([1]EmissionsSector.csv!F95&gt;10,ROUND([1]EmissionsSector.csv!F95,0),ROUND([1]EmissionsSector.csv!F95,2))</f>
        <v>0</v>
      </c>
      <c r="F95" s="10">
        <f>IF([1]EmissionsSector.csv!G95&gt;10,ROUND([1]EmissionsSector.csv!G95,0),ROUND([1]EmissionsSector.csv!G95,2))</f>
        <v>0</v>
      </c>
      <c r="G95" s="10">
        <f>IF([1]EmissionsSector.csv!H95&gt;10,ROUND([1]EmissionsSector.csv!H95,0),ROUND([1]EmissionsSector.csv!H95,2))</f>
        <v>0</v>
      </c>
      <c r="H95" s="10">
        <f>IF([1]EmissionsSector.csv!I95&gt;10,ROUND([1]EmissionsSector.csv!I95,0),ROUND([1]EmissionsSector.csv!I95,2))</f>
        <v>0</v>
      </c>
      <c r="I95" s="10">
        <f>IF([1]EmissionsSector.csv!J95&gt;10,ROUND([1]EmissionsSector.csv!J95,0),ROUND([1]EmissionsSector.csv!J95,2))</f>
        <v>0</v>
      </c>
      <c r="J95" s="10">
        <f>IF([1]EmissionsSector.csv!K95&gt;10,ROUND([1]EmissionsSector.csv!K95,0),ROUND([1]EmissionsSector.csv!K95,2))</f>
        <v>0</v>
      </c>
      <c r="K95" s="10">
        <f>IF([1]EmissionsSector.csv!L95&gt;10,ROUND([1]EmissionsSector.csv!L95,0),ROUND([1]EmissionsSector.csv!L95,2))</f>
        <v>0</v>
      </c>
      <c r="L95" s="10">
        <f>IF([1]EmissionsSector.csv!M95&gt;10,ROUND([1]EmissionsSector.csv!M95,0),ROUND([1]EmissionsSector.csv!M95,2))</f>
        <v>0</v>
      </c>
    </row>
    <row r="96" spans="1:12" x14ac:dyDescent="0.25">
      <c r="A96" s="9" t="s">
        <v>18</v>
      </c>
      <c r="B96" s="9" t="s">
        <v>31</v>
      </c>
      <c r="C96" s="9" t="str">
        <f>[1]EmissionsSector.pull!C96</f>
        <v>4DS</v>
      </c>
      <c r="D96" s="9" t="str">
        <f>[1]EmissionsSector.pull!D96</f>
        <v>6DS</v>
      </c>
      <c r="E96" s="10">
        <f>IF([1]EmissionsSector.csv!F96&gt;10,ROUND([1]EmissionsSector.csv!F96,0),ROUND([1]EmissionsSector.csv!F96,2))</f>
        <v>0</v>
      </c>
      <c r="F96" s="10">
        <f>IF([1]EmissionsSector.csv!G96&gt;10,ROUND([1]EmissionsSector.csv!G96,0),ROUND([1]EmissionsSector.csv!G96,2))</f>
        <v>0</v>
      </c>
      <c r="G96" s="10">
        <f>IF([1]EmissionsSector.csv!H96&gt;10,ROUND([1]EmissionsSector.csv!H96,0),ROUND([1]EmissionsSector.csv!H96,2))</f>
        <v>0</v>
      </c>
      <c r="H96" s="10">
        <f>IF([1]EmissionsSector.csv!I96&gt;10,ROUND([1]EmissionsSector.csv!I96,0),ROUND([1]EmissionsSector.csv!I96,2))</f>
        <v>0.01</v>
      </c>
      <c r="I96" s="10">
        <f>IF([1]EmissionsSector.csv!J96&gt;10,ROUND([1]EmissionsSector.csv!J96,0),ROUND([1]EmissionsSector.csv!J96,2))</f>
        <v>0.01</v>
      </c>
      <c r="J96" s="10">
        <f>IF([1]EmissionsSector.csv!K96&gt;10,ROUND([1]EmissionsSector.csv!K96,0),ROUND([1]EmissionsSector.csv!K96,2))</f>
        <v>0.01</v>
      </c>
      <c r="K96" s="10">
        <f>IF([1]EmissionsSector.csv!L96&gt;10,ROUND([1]EmissionsSector.csv!L96,0),ROUND([1]EmissionsSector.csv!L96,2))</f>
        <v>0.01</v>
      </c>
      <c r="L96" s="10">
        <f>IF([1]EmissionsSector.csv!M96&gt;10,ROUND([1]EmissionsSector.csv!M96,0),ROUND([1]EmissionsSector.csv!M96,2))</f>
        <v>0.01</v>
      </c>
    </row>
    <row r="97" spans="1:12" x14ac:dyDescent="0.25">
      <c r="A97" s="9" t="s">
        <v>18</v>
      </c>
      <c r="B97" s="9" t="s">
        <v>32</v>
      </c>
      <c r="C97" s="9" t="str">
        <f>[1]EmissionsSector.pull!C97</f>
        <v>4DS</v>
      </c>
      <c r="D97" s="9" t="str">
        <f>[1]EmissionsSector.pull!D97</f>
        <v>6DS</v>
      </c>
      <c r="E97" s="10">
        <f>IF([1]EmissionsSector.csv!F97&gt;10,ROUND([1]EmissionsSector.csv!F97,0),ROUND([1]EmissionsSector.csv!F97,2))</f>
        <v>0</v>
      </c>
      <c r="F97" s="10">
        <f>IF([1]EmissionsSector.csv!G97&gt;10,ROUND([1]EmissionsSector.csv!G97,0),ROUND([1]EmissionsSector.csv!G97,2))</f>
        <v>0.01</v>
      </c>
      <c r="G97" s="10">
        <f>IF([1]EmissionsSector.csv!H97&gt;10,ROUND([1]EmissionsSector.csv!H97,0),ROUND([1]EmissionsSector.csv!H97,2))</f>
        <v>0.01</v>
      </c>
      <c r="H97" s="10">
        <f>IF([1]EmissionsSector.csv!I97&gt;10,ROUND([1]EmissionsSector.csv!I97,0),ROUND([1]EmissionsSector.csv!I97,2))</f>
        <v>0.01</v>
      </c>
      <c r="I97" s="10">
        <f>IF([1]EmissionsSector.csv!J97&gt;10,ROUND([1]EmissionsSector.csv!J97,0),ROUND([1]EmissionsSector.csv!J97,2))</f>
        <v>0.01</v>
      </c>
      <c r="J97" s="10">
        <f>IF([1]EmissionsSector.csv!K97&gt;10,ROUND([1]EmissionsSector.csv!K97,0),ROUND([1]EmissionsSector.csv!K97,2))</f>
        <v>0.01</v>
      </c>
      <c r="K97" s="10">
        <f>IF([1]EmissionsSector.csv!L97&gt;10,ROUND([1]EmissionsSector.csv!L97,0),ROUND([1]EmissionsSector.csv!L97,2))</f>
        <v>0.01</v>
      </c>
      <c r="L97" s="10">
        <f>IF([1]EmissionsSector.csv!M97&gt;10,ROUND([1]EmissionsSector.csv!M97,0),ROUND([1]EmissionsSector.csv!M97,2))</f>
        <v>0.01</v>
      </c>
    </row>
    <row r="98" spans="1:12" x14ac:dyDescent="0.25">
      <c r="A98" s="9" t="s">
        <v>18</v>
      </c>
      <c r="B98" s="9" t="s">
        <v>33</v>
      </c>
      <c r="C98" s="9" t="str">
        <f>[1]EmissionsSector.pull!C98</f>
        <v>4DS</v>
      </c>
      <c r="D98" s="9" t="str">
        <f>[1]EmissionsSector.pull!D98</f>
        <v>6DS</v>
      </c>
      <c r="E98" s="10">
        <f>IF([1]EmissionsSector.csv!F98&gt;10,ROUND([1]EmissionsSector.csv!F98,0),ROUND([1]EmissionsSector.csv!F98,2))</f>
        <v>0</v>
      </c>
      <c r="F98" s="10">
        <f>IF([1]EmissionsSector.csv!G98&gt;10,ROUND([1]EmissionsSector.csv!G98,0),ROUND([1]EmissionsSector.csv!G98,2))</f>
        <v>0</v>
      </c>
      <c r="G98" s="10">
        <f>IF([1]EmissionsSector.csv!H98&gt;10,ROUND([1]EmissionsSector.csv!H98,0),ROUND([1]EmissionsSector.csv!H98,2))</f>
        <v>0.01</v>
      </c>
      <c r="H98" s="10">
        <f>IF([1]EmissionsSector.csv!I98&gt;10,ROUND([1]EmissionsSector.csv!I98,0),ROUND([1]EmissionsSector.csv!I98,2))</f>
        <v>0.01</v>
      </c>
      <c r="I98" s="10">
        <f>IF([1]EmissionsSector.csv!J98&gt;10,ROUND([1]EmissionsSector.csv!J98,0),ROUND([1]EmissionsSector.csv!J98,2))</f>
        <v>0.02</v>
      </c>
      <c r="J98" s="10">
        <f>IF([1]EmissionsSector.csv!K98&gt;10,ROUND([1]EmissionsSector.csv!K98,0),ROUND([1]EmissionsSector.csv!K98,2))</f>
        <v>0.02</v>
      </c>
      <c r="K98" s="10">
        <f>IF([1]EmissionsSector.csv!L98&gt;10,ROUND([1]EmissionsSector.csv!L98,0),ROUND([1]EmissionsSector.csv!L98,2))</f>
        <v>0.03</v>
      </c>
      <c r="L98" s="10">
        <f>IF([1]EmissionsSector.csv!M98&gt;10,ROUND([1]EmissionsSector.csv!M98,0),ROUND([1]EmissionsSector.csv!M98,2))</f>
        <v>0.04</v>
      </c>
    </row>
    <row r="99" spans="1:12" x14ac:dyDescent="0.25">
      <c r="A99" s="9" t="s">
        <v>18</v>
      </c>
      <c r="B99" s="9" t="s">
        <v>34</v>
      </c>
      <c r="C99" s="9" t="str">
        <f>[1]EmissionsSector.pull!C99</f>
        <v>4DS</v>
      </c>
      <c r="D99" s="9" t="str">
        <f>[1]EmissionsSector.pull!D99</f>
        <v>6DS</v>
      </c>
      <c r="E99" s="10">
        <f>IF([1]EmissionsSector.csv!F99&gt;10,ROUND([1]EmissionsSector.csv!F99,0),ROUND([1]EmissionsSector.csv!F99,2))</f>
        <v>0</v>
      </c>
      <c r="F99" s="10">
        <f>IF([1]EmissionsSector.csv!G99&gt;10,ROUND([1]EmissionsSector.csv!G99,0),ROUND([1]EmissionsSector.csv!G99,2))</f>
        <v>0</v>
      </c>
      <c r="G99" s="10">
        <f>IF([1]EmissionsSector.csv!H99&gt;10,ROUND([1]EmissionsSector.csv!H99,0),ROUND([1]EmissionsSector.csv!H99,2))</f>
        <v>0.01</v>
      </c>
      <c r="H99" s="10">
        <f>IF([1]EmissionsSector.csv!I99&gt;10,ROUND([1]EmissionsSector.csv!I99,0),ROUND([1]EmissionsSector.csv!I99,2))</f>
        <v>0.02</v>
      </c>
      <c r="I99" s="10">
        <f>IF([1]EmissionsSector.csv!J99&gt;10,ROUND([1]EmissionsSector.csv!J99,0),ROUND([1]EmissionsSector.csv!J99,2))</f>
        <v>0.03</v>
      </c>
      <c r="J99" s="10">
        <f>IF([1]EmissionsSector.csv!K99&gt;10,ROUND([1]EmissionsSector.csv!K99,0),ROUND([1]EmissionsSector.csv!K99,2))</f>
        <v>0.05</v>
      </c>
      <c r="K99" s="10">
        <f>IF([1]EmissionsSector.csv!L99&gt;10,ROUND([1]EmissionsSector.csv!L99,0),ROUND([1]EmissionsSector.csv!L99,2))</f>
        <v>0.06</v>
      </c>
      <c r="L99" s="10">
        <f>IF([1]EmissionsSector.csv!M99&gt;10,ROUND([1]EmissionsSector.csv!M99,0),ROUND([1]EmissionsSector.csv!M99,2))</f>
        <v>0.09</v>
      </c>
    </row>
    <row r="100" spans="1:12" x14ac:dyDescent="0.25">
      <c r="A100" s="9" t="s">
        <v>19</v>
      </c>
      <c r="B100" s="9" t="s">
        <v>28</v>
      </c>
      <c r="C100" s="9" t="str">
        <f>[1]EmissionsSector.pull!C100</f>
        <v>2DS</v>
      </c>
      <c r="D100" s="9" t="str">
        <f>[1]EmissionsSector.pull!D100</f>
        <v>4DS</v>
      </c>
      <c r="E100" s="10">
        <f>IF([1]EmissionsSector.csv!F100&gt;10,ROUND([1]EmissionsSector.csv!F100,0),ROUND([1]EmissionsSector.csv!F100,2))</f>
        <v>0</v>
      </c>
      <c r="F100" s="10">
        <f>IF([1]EmissionsSector.csv!G100&gt;10,ROUND([1]EmissionsSector.csv!G100,0),ROUND([1]EmissionsSector.csv!G100,2))</f>
        <v>0</v>
      </c>
      <c r="G100" s="10">
        <f>IF([1]EmissionsSector.csv!H100&gt;10,ROUND([1]EmissionsSector.csv!H100,0),ROUND([1]EmissionsSector.csv!H100,2))</f>
        <v>0</v>
      </c>
      <c r="H100" s="10">
        <f>IF([1]EmissionsSector.csv!I100&gt;10,ROUND([1]EmissionsSector.csv!I100,0),ROUND([1]EmissionsSector.csv!I100,2))</f>
        <v>0</v>
      </c>
      <c r="I100" s="10">
        <f>IF([1]EmissionsSector.csv!J100&gt;10,ROUND([1]EmissionsSector.csv!J100,0),ROUND([1]EmissionsSector.csv!J100,2))</f>
        <v>0</v>
      </c>
      <c r="J100" s="10">
        <f>IF([1]EmissionsSector.csv!K100&gt;10,ROUND([1]EmissionsSector.csv!K100,0),ROUND([1]EmissionsSector.csv!K100,2))</f>
        <v>0</v>
      </c>
      <c r="K100" s="10">
        <f>IF([1]EmissionsSector.csv!L100&gt;10,ROUND([1]EmissionsSector.csv!L100,0),ROUND([1]EmissionsSector.csv!L100,2))</f>
        <v>0</v>
      </c>
      <c r="L100" s="10">
        <f>IF([1]EmissionsSector.csv!M100&gt;10,ROUND([1]EmissionsSector.csv!M100,0),ROUND([1]EmissionsSector.csv!M100,2))</f>
        <v>0</v>
      </c>
    </row>
    <row r="101" spans="1:12" x14ac:dyDescent="0.25">
      <c r="A101" s="9" t="s">
        <v>19</v>
      </c>
      <c r="B101" s="9" t="s">
        <v>29</v>
      </c>
      <c r="C101" s="9" t="str">
        <f>[1]EmissionsSector.pull!C101</f>
        <v>2DS</v>
      </c>
      <c r="D101" s="9" t="str">
        <f>[1]EmissionsSector.pull!D101</f>
        <v>4DS</v>
      </c>
      <c r="E101" s="10">
        <f>IF([1]EmissionsSector.csv!F101&gt;10,ROUND([1]EmissionsSector.csv!F101,0),ROUND([1]EmissionsSector.csv!F101,2))</f>
        <v>0</v>
      </c>
      <c r="F101" s="10">
        <f>IF([1]EmissionsSector.csv!G101&gt;10,ROUND([1]EmissionsSector.csv!G101,0),ROUND([1]EmissionsSector.csv!G101,2))</f>
        <v>0</v>
      </c>
      <c r="G101" s="10">
        <f>IF([1]EmissionsSector.csv!H101&gt;10,ROUND([1]EmissionsSector.csv!H101,0),ROUND([1]EmissionsSector.csv!H101,2))</f>
        <v>0</v>
      </c>
      <c r="H101" s="10">
        <f>IF([1]EmissionsSector.csv!I101&gt;10,ROUND([1]EmissionsSector.csv!I101,0),ROUND([1]EmissionsSector.csv!I101,2))</f>
        <v>0</v>
      </c>
      <c r="I101" s="10">
        <f>IF([1]EmissionsSector.csv!J101&gt;10,ROUND([1]EmissionsSector.csv!J101,0),ROUND([1]EmissionsSector.csv!J101,2))</f>
        <v>0</v>
      </c>
      <c r="J101" s="10">
        <f>IF([1]EmissionsSector.csv!K101&gt;10,ROUND([1]EmissionsSector.csv!K101,0),ROUND([1]EmissionsSector.csv!K101,2))</f>
        <v>0</v>
      </c>
      <c r="K101" s="10">
        <f>IF([1]EmissionsSector.csv!L101&gt;10,ROUND([1]EmissionsSector.csv!L101,0),ROUND([1]EmissionsSector.csv!L101,2))</f>
        <v>0</v>
      </c>
      <c r="L101" s="10">
        <f>IF([1]EmissionsSector.csv!M101&gt;10,ROUND([1]EmissionsSector.csv!M101,0),ROUND([1]EmissionsSector.csv!M101,2))</f>
        <v>0</v>
      </c>
    </row>
    <row r="102" spans="1:12" x14ac:dyDescent="0.25">
      <c r="A102" s="9" t="s">
        <v>19</v>
      </c>
      <c r="B102" s="9" t="s">
        <v>30</v>
      </c>
      <c r="C102" s="9" t="str">
        <f>[1]EmissionsSector.pull!C102</f>
        <v>2DS</v>
      </c>
      <c r="D102" s="9" t="str">
        <f>[1]EmissionsSector.pull!D102</f>
        <v>4DS</v>
      </c>
      <c r="E102" s="10">
        <f>IF([1]EmissionsSector.csv!F102&gt;10,ROUND([1]EmissionsSector.csv!F102,0),ROUND([1]EmissionsSector.csv!F102,2))</f>
        <v>0</v>
      </c>
      <c r="F102" s="10">
        <f>IF([1]EmissionsSector.csv!G102&gt;10,ROUND([1]EmissionsSector.csv!G102,0),ROUND([1]EmissionsSector.csv!G102,2))</f>
        <v>0</v>
      </c>
      <c r="G102" s="10">
        <f>IF([1]EmissionsSector.csv!H102&gt;10,ROUND([1]EmissionsSector.csv!H102,0),ROUND([1]EmissionsSector.csv!H102,2))</f>
        <v>0</v>
      </c>
      <c r="H102" s="10">
        <f>IF([1]EmissionsSector.csv!I102&gt;10,ROUND([1]EmissionsSector.csv!I102,0),ROUND([1]EmissionsSector.csv!I102,2))</f>
        <v>0</v>
      </c>
      <c r="I102" s="10">
        <f>IF([1]EmissionsSector.csv!J102&gt;10,ROUND([1]EmissionsSector.csv!J102,0),ROUND([1]EmissionsSector.csv!J102,2))</f>
        <v>0</v>
      </c>
      <c r="J102" s="10">
        <f>IF([1]EmissionsSector.csv!K102&gt;10,ROUND([1]EmissionsSector.csv!K102,0),ROUND([1]EmissionsSector.csv!K102,2))</f>
        <v>0</v>
      </c>
      <c r="K102" s="10">
        <f>IF([1]EmissionsSector.csv!L102&gt;10,ROUND([1]EmissionsSector.csv!L102,0),ROUND([1]EmissionsSector.csv!L102,2))</f>
        <v>0</v>
      </c>
      <c r="L102" s="10">
        <f>IF([1]EmissionsSector.csv!M102&gt;10,ROUND([1]EmissionsSector.csv!M102,0),ROUND([1]EmissionsSector.csv!M102,2))</f>
        <v>0</v>
      </c>
    </row>
    <row r="103" spans="1:12" x14ac:dyDescent="0.25">
      <c r="A103" s="9" t="s">
        <v>19</v>
      </c>
      <c r="B103" s="9" t="s">
        <v>31</v>
      </c>
      <c r="C103" s="9" t="str">
        <f>[1]EmissionsSector.pull!C103</f>
        <v>2DS</v>
      </c>
      <c r="D103" s="9" t="str">
        <f>[1]EmissionsSector.pull!D103</f>
        <v>4DS</v>
      </c>
      <c r="E103" s="10">
        <f>IF([1]EmissionsSector.csv!F103&gt;10,ROUND([1]EmissionsSector.csv!F103,0),ROUND([1]EmissionsSector.csv!F103,2))</f>
        <v>0</v>
      </c>
      <c r="F103" s="10">
        <f>IF([1]EmissionsSector.csv!G103&gt;10,ROUND([1]EmissionsSector.csv!G103,0),ROUND([1]EmissionsSector.csv!G103,2))</f>
        <v>0.01</v>
      </c>
      <c r="G103" s="10">
        <f>IF([1]EmissionsSector.csv!H103&gt;10,ROUND([1]EmissionsSector.csv!H103,0),ROUND([1]EmissionsSector.csv!H103,2))</f>
        <v>0.02</v>
      </c>
      <c r="H103" s="10">
        <f>IF([1]EmissionsSector.csv!I103&gt;10,ROUND([1]EmissionsSector.csv!I103,0),ROUND([1]EmissionsSector.csv!I103,2))</f>
        <v>0.03</v>
      </c>
      <c r="I103" s="10">
        <f>IF([1]EmissionsSector.csv!J103&gt;10,ROUND([1]EmissionsSector.csv!J103,0),ROUND([1]EmissionsSector.csv!J103,2))</f>
        <v>0.04</v>
      </c>
      <c r="J103" s="10">
        <f>IF([1]EmissionsSector.csv!K103&gt;10,ROUND([1]EmissionsSector.csv!K103,0),ROUND([1]EmissionsSector.csv!K103,2))</f>
        <v>0.05</v>
      </c>
      <c r="K103" s="10">
        <f>IF([1]EmissionsSector.csv!L103&gt;10,ROUND([1]EmissionsSector.csv!L103,0),ROUND([1]EmissionsSector.csv!L103,2))</f>
        <v>0.06</v>
      </c>
      <c r="L103" s="10">
        <f>IF([1]EmissionsSector.csv!M103&gt;10,ROUND([1]EmissionsSector.csv!M103,0),ROUND([1]EmissionsSector.csv!M103,2))</f>
        <v>7.0000000000000007E-2</v>
      </c>
    </row>
    <row r="104" spans="1:12" x14ac:dyDescent="0.25">
      <c r="A104" s="9" t="s">
        <v>19</v>
      </c>
      <c r="B104" s="9" t="s">
        <v>32</v>
      </c>
      <c r="C104" s="9" t="str">
        <f>[1]EmissionsSector.pull!C104</f>
        <v>2DS</v>
      </c>
      <c r="D104" s="9" t="str">
        <f>[1]EmissionsSector.pull!D104</f>
        <v>4DS</v>
      </c>
      <c r="E104" s="10">
        <f>IF([1]EmissionsSector.csv!F104&gt;10,ROUND([1]EmissionsSector.csv!F104,0),ROUND([1]EmissionsSector.csv!F104,2))</f>
        <v>0</v>
      </c>
      <c r="F104" s="10">
        <f>IF([1]EmissionsSector.csv!G104&gt;10,ROUND([1]EmissionsSector.csv!G104,0),ROUND([1]EmissionsSector.csv!G104,2))</f>
        <v>0.01</v>
      </c>
      <c r="G104" s="10">
        <f>IF([1]EmissionsSector.csv!H104&gt;10,ROUND([1]EmissionsSector.csv!H104,0),ROUND([1]EmissionsSector.csv!H104,2))</f>
        <v>0.01</v>
      </c>
      <c r="H104" s="10">
        <f>IF([1]EmissionsSector.csv!I104&gt;10,ROUND([1]EmissionsSector.csv!I104,0),ROUND([1]EmissionsSector.csv!I104,2))</f>
        <v>0.02</v>
      </c>
      <c r="I104" s="10">
        <f>IF([1]EmissionsSector.csv!J104&gt;10,ROUND([1]EmissionsSector.csv!J104,0),ROUND([1]EmissionsSector.csv!J104,2))</f>
        <v>0.02</v>
      </c>
      <c r="J104" s="10">
        <f>IF([1]EmissionsSector.csv!K104&gt;10,ROUND([1]EmissionsSector.csv!K104,0),ROUND([1]EmissionsSector.csv!K104,2))</f>
        <v>0.03</v>
      </c>
      <c r="K104" s="10">
        <f>IF([1]EmissionsSector.csv!L104&gt;10,ROUND([1]EmissionsSector.csv!L104,0),ROUND([1]EmissionsSector.csv!L104,2))</f>
        <v>0.04</v>
      </c>
      <c r="L104" s="10">
        <f>IF([1]EmissionsSector.csv!M104&gt;10,ROUND([1]EmissionsSector.csv!M104,0),ROUND([1]EmissionsSector.csv!M104,2))</f>
        <v>0.04</v>
      </c>
    </row>
    <row r="105" spans="1:12" x14ac:dyDescent="0.25">
      <c r="A105" s="9" t="s">
        <v>19</v>
      </c>
      <c r="B105" s="9" t="s">
        <v>33</v>
      </c>
      <c r="C105" s="9" t="str">
        <f>[1]EmissionsSector.pull!C105</f>
        <v>2DS</v>
      </c>
      <c r="D105" s="9" t="str">
        <f>[1]EmissionsSector.pull!D105</f>
        <v>4DS</v>
      </c>
      <c r="E105" s="10">
        <f>IF([1]EmissionsSector.csv!F105&gt;10,ROUND([1]EmissionsSector.csv!F105,0),ROUND([1]EmissionsSector.csv!F105,2))</f>
        <v>0</v>
      </c>
      <c r="F105" s="10">
        <f>IF([1]EmissionsSector.csv!G105&gt;10,ROUND([1]EmissionsSector.csv!G105,0),ROUND([1]EmissionsSector.csv!G105,2))</f>
        <v>0</v>
      </c>
      <c r="G105" s="10">
        <f>IF([1]EmissionsSector.csv!H105&gt;10,ROUND([1]EmissionsSector.csv!H105,0),ROUND([1]EmissionsSector.csv!H105,2))</f>
        <v>0</v>
      </c>
      <c r="H105" s="10">
        <f>IF([1]EmissionsSector.csv!I105&gt;10,ROUND([1]EmissionsSector.csv!I105,0),ROUND([1]EmissionsSector.csv!I105,2))</f>
        <v>0</v>
      </c>
      <c r="I105" s="10">
        <f>IF([1]EmissionsSector.csv!J105&gt;10,ROUND([1]EmissionsSector.csv!J105,0),ROUND([1]EmissionsSector.csv!J105,2))</f>
        <v>0</v>
      </c>
      <c r="J105" s="10">
        <f>IF([1]EmissionsSector.csv!K105&gt;10,ROUND([1]EmissionsSector.csv!K105,0),ROUND([1]EmissionsSector.csv!K105,2))</f>
        <v>0</v>
      </c>
      <c r="K105" s="10">
        <f>IF([1]EmissionsSector.csv!L105&gt;10,ROUND([1]EmissionsSector.csv!L105,0),ROUND([1]EmissionsSector.csv!L105,2))</f>
        <v>0</v>
      </c>
      <c r="L105" s="10">
        <f>IF([1]EmissionsSector.csv!M105&gt;10,ROUND([1]EmissionsSector.csv!M105,0),ROUND([1]EmissionsSector.csv!M105,2))</f>
        <v>0.01</v>
      </c>
    </row>
    <row r="106" spans="1:12" x14ac:dyDescent="0.25">
      <c r="A106" s="9" t="s">
        <v>19</v>
      </c>
      <c r="B106" s="9" t="s">
        <v>34</v>
      </c>
      <c r="C106" s="9" t="str">
        <f>[1]EmissionsSector.pull!C106</f>
        <v>2DS</v>
      </c>
      <c r="D106" s="9" t="str">
        <f>[1]EmissionsSector.pull!D106</f>
        <v>4DS</v>
      </c>
      <c r="E106" s="10">
        <f>IF([1]EmissionsSector.csv!F106&gt;10,ROUND([1]EmissionsSector.csv!F106,0),ROUND([1]EmissionsSector.csv!F106,2))</f>
        <v>0</v>
      </c>
      <c r="F106" s="10">
        <f>IF([1]EmissionsSector.csv!G106&gt;10,ROUND([1]EmissionsSector.csv!G106,0),ROUND([1]EmissionsSector.csv!G106,2))</f>
        <v>0.02</v>
      </c>
      <c r="G106" s="10">
        <f>IF([1]EmissionsSector.csv!H106&gt;10,ROUND([1]EmissionsSector.csv!H106,0),ROUND([1]EmissionsSector.csv!H106,2))</f>
        <v>0.05</v>
      </c>
      <c r="H106" s="10">
        <f>IF([1]EmissionsSector.csv!I106&gt;10,ROUND([1]EmissionsSector.csv!I106,0),ROUND([1]EmissionsSector.csv!I106,2))</f>
        <v>0.13</v>
      </c>
      <c r="I106" s="10">
        <f>IF([1]EmissionsSector.csv!J106&gt;10,ROUND([1]EmissionsSector.csv!J106,0),ROUND([1]EmissionsSector.csv!J106,2))</f>
        <v>0.23</v>
      </c>
      <c r="J106" s="10">
        <f>IF([1]EmissionsSector.csv!K106&gt;10,ROUND([1]EmissionsSector.csv!K106,0),ROUND([1]EmissionsSector.csv!K106,2))</f>
        <v>0.27</v>
      </c>
      <c r="K106" s="10">
        <f>IF([1]EmissionsSector.csv!L106&gt;10,ROUND([1]EmissionsSector.csv!L106,0),ROUND([1]EmissionsSector.csv!L106,2))</f>
        <v>0.28000000000000003</v>
      </c>
      <c r="L106" s="10">
        <f>IF([1]EmissionsSector.csv!M106&gt;10,ROUND([1]EmissionsSector.csv!M106,0),ROUND([1]EmissionsSector.csv!M106,2))</f>
        <v>0.28999999999999998</v>
      </c>
    </row>
    <row r="107" spans="1:12" x14ac:dyDescent="0.25">
      <c r="A107" s="9" t="s">
        <v>19</v>
      </c>
      <c r="B107" s="9" t="s">
        <v>28</v>
      </c>
      <c r="C107" s="9" t="str">
        <f>[1]EmissionsSector.pull!C107</f>
        <v>4DS</v>
      </c>
      <c r="D107" s="9" t="str">
        <f>[1]EmissionsSector.pull!D107</f>
        <v>6DS</v>
      </c>
      <c r="E107" s="10">
        <f>IF([1]EmissionsSector.csv!F107&gt;10,ROUND([1]EmissionsSector.csv!F107,0),ROUND([1]EmissionsSector.csv!F107,2))</f>
        <v>0</v>
      </c>
      <c r="F107" s="10">
        <f>IF([1]EmissionsSector.csv!G107&gt;10,ROUND([1]EmissionsSector.csv!G107,0),ROUND([1]EmissionsSector.csv!G107,2))</f>
        <v>0</v>
      </c>
      <c r="G107" s="10">
        <f>IF([1]EmissionsSector.csv!H107&gt;10,ROUND([1]EmissionsSector.csv!H107,0),ROUND([1]EmissionsSector.csv!H107,2))</f>
        <v>0</v>
      </c>
      <c r="H107" s="10">
        <f>IF([1]EmissionsSector.csv!I107&gt;10,ROUND([1]EmissionsSector.csv!I107,0),ROUND([1]EmissionsSector.csv!I107,2))</f>
        <v>0</v>
      </c>
      <c r="I107" s="10">
        <f>IF([1]EmissionsSector.csv!J107&gt;10,ROUND([1]EmissionsSector.csv!J107,0),ROUND([1]EmissionsSector.csv!J107,2))</f>
        <v>0</v>
      </c>
      <c r="J107" s="10">
        <f>IF([1]EmissionsSector.csv!K107&gt;10,ROUND([1]EmissionsSector.csv!K107,0),ROUND([1]EmissionsSector.csv!K107,2))</f>
        <v>0</v>
      </c>
      <c r="K107" s="10">
        <f>IF([1]EmissionsSector.csv!L107&gt;10,ROUND([1]EmissionsSector.csv!L107,0),ROUND([1]EmissionsSector.csv!L107,2))</f>
        <v>0</v>
      </c>
      <c r="L107" s="10">
        <f>IF([1]EmissionsSector.csv!M107&gt;10,ROUND([1]EmissionsSector.csv!M107,0),ROUND([1]EmissionsSector.csv!M107,2))</f>
        <v>0</v>
      </c>
    </row>
    <row r="108" spans="1:12" x14ac:dyDescent="0.25">
      <c r="A108" s="9" t="s">
        <v>19</v>
      </c>
      <c r="B108" s="9" t="s">
        <v>29</v>
      </c>
      <c r="C108" s="9" t="str">
        <f>[1]EmissionsSector.pull!C108</f>
        <v>4DS</v>
      </c>
      <c r="D108" s="9" t="str">
        <f>[1]EmissionsSector.pull!D108</f>
        <v>6DS</v>
      </c>
      <c r="E108" s="10">
        <f>IF([1]EmissionsSector.csv!F108&gt;10,ROUND([1]EmissionsSector.csv!F108,0),ROUND([1]EmissionsSector.csv!F108,2))</f>
        <v>0</v>
      </c>
      <c r="F108" s="10">
        <f>IF([1]EmissionsSector.csv!G108&gt;10,ROUND([1]EmissionsSector.csv!G108,0),ROUND([1]EmissionsSector.csv!G108,2))</f>
        <v>0</v>
      </c>
      <c r="G108" s="10">
        <f>IF([1]EmissionsSector.csv!H108&gt;10,ROUND([1]EmissionsSector.csv!H108,0),ROUND([1]EmissionsSector.csv!H108,2))</f>
        <v>0</v>
      </c>
      <c r="H108" s="10">
        <f>IF([1]EmissionsSector.csv!I108&gt;10,ROUND([1]EmissionsSector.csv!I108,0),ROUND([1]EmissionsSector.csv!I108,2))</f>
        <v>0</v>
      </c>
      <c r="I108" s="10">
        <f>IF([1]EmissionsSector.csv!J108&gt;10,ROUND([1]EmissionsSector.csv!J108,0),ROUND([1]EmissionsSector.csv!J108,2))</f>
        <v>0</v>
      </c>
      <c r="J108" s="10">
        <f>IF([1]EmissionsSector.csv!K108&gt;10,ROUND([1]EmissionsSector.csv!K108,0),ROUND([1]EmissionsSector.csv!K108,2))</f>
        <v>0</v>
      </c>
      <c r="K108" s="10">
        <f>IF([1]EmissionsSector.csv!L108&gt;10,ROUND([1]EmissionsSector.csv!L108,0),ROUND([1]EmissionsSector.csv!L108,2))</f>
        <v>0</v>
      </c>
      <c r="L108" s="10">
        <f>IF([1]EmissionsSector.csv!M108&gt;10,ROUND([1]EmissionsSector.csv!M108,0),ROUND([1]EmissionsSector.csv!M108,2))</f>
        <v>0</v>
      </c>
    </row>
    <row r="109" spans="1:12" x14ac:dyDescent="0.25">
      <c r="A109" s="9" t="s">
        <v>19</v>
      </c>
      <c r="B109" s="9" t="s">
        <v>30</v>
      </c>
      <c r="C109" s="9" t="str">
        <f>[1]EmissionsSector.pull!C109</f>
        <v>4DS</v>
      </c>
      <c r="D109" s="9" t="str">
        <f>[1]EmissionsSector.pull!D109</f>
        <v>6DS</v>
      </c>
      <c r="E109" s="10">
        <f>IF([1]EmissionsSector.csv!F109&gt;10,ROUND([1]EmissionsSector.csv!F109,0),ROUND([1]EmissionsSector.csv!F109,2))</f>
        <v>0</v>
      </c>
      <c r="F109" s="10">
        <f>IF([1]EmissionsSector.csv!G109&gt;10,ROUND([1]EmissionsSector.csv!G109,0),ROUND([1]EmissionsSector.csv!G109,2))</f>
        <v>0</v>
      </c>
      <c r="G109" s="10">
        <f>IF([1]EmissionsSector.csv!H109&gt;10,ROUND([1]EmissionsSector.csv!H109,0),ROUND([1]EmissionsSector.csv!H109,2))</f>
        <v>0</v>
      </c>
      <c r="H109" s="10">
        <f>IF([1]EmissionsSector.csv!I109&gt;10,ROUND([1]EmissionsSector.csv!I109,0),ROUND([1]EmissionsSector.csv!I109,2))</f>
        <v>0</v>
      </c>
      <c r="I109" s="10">
        <f>IF([1]EmissionsSector.csv!J109&gt;10,ROUND([1]EmissionsSector.csv!J109,0),ROUND([1]EmissionsSector.csv!J109,2))</f>
        <v>0</v>
      </c>
      <c r="J109" s="10">
        <f>IF([1]EmissionsSector.csv!K109&gt;10,ROUND([1]EmissionsSector.csv!K109,0),ROUND([1]EmissionsSector.csv!K109,2))</f>
        <v>0</v>
      </c>
      <c r="K109" s="10">
        <f>IF([1]EmissionsSector.csv!L109&gt;10,ROUND([1]EmissionsSector.csv!L109,0),ROUND([1]EmissionsSector.csv!L109,2))</f>
        <v>0</v>
      </c>
      <c r="L109" s="10">
        <f>IF([1]EmissionsSector.csv!M109&gt;10,ROUND([1]EmissionsSector.csv!M109,0),ROUND([1]EmissionsSector.csv!M109,2))</f>
        <v>0</v>
      </c>
    </row>
    <row r="110" spans="1:12" x14ac:dyDescent="0.25">
      <c r="A110" s="9" t="s">
        <v>19</v>
      </c>
      <c r="B110" s="9" t="s">
        <v>31</v>
      </c>
      <c r="C110" s="9" t="str">
        <f>[1]EmissionsSector.pull!C110</f>
        <v>4DS</v>
      </c>
      <c r="D110" s="9" t="str">
        <f>[1]EmissionsSector.pull!D110</f>
        <v>6DS</v>
      </c>
      <c r="E110" s="10">
        <f>IF([1]EmissionsSector.csv!F110&gt;10,ROUND([1]EmissionsSector.csv!F110,0),ROUND([1]EmissionsSector.csv!F110,2))</f>
        <v>0</v>
      </c>
      <c r="F110" s="10">
        <f>IF([1]EmissionsSector.csv!G110&gt;10,ROUND([1]EmissionsSector.csv!G110,0),ROUND([1]EmissionsSector.csv!G110,2))</f>
        <v>0</v>
      </c>
      <c r="G110" s="10">
        <f>IF([1]EmissionsSector.csv!H110&gt;10,ROUND([1]EmissionsSector.csv!H110,0),ROUND([1]EmissionsSector.csv!H110,2))</f>
        <v>0</v>
      </c>
      <c r="H110" s="10">
        <f>IF([1]EmissionsSector.csv!I110&gt;10,ROUND([1]EmissionsSector.csv!I110,0),ROUND([1]EmissionsSector.csv!I110,2))</f>
        <v>0</v>
      </c>
      <c r="I110" s="10">
        <f>IF([1]EmissionsSector.csv!J110&gt;10,ROUND([1]EmissionsSector.csv!J110,0),ROUND([1]EmissionsSector.csv!J110,2))</f>
        <v>0</v>
      </c>
      <c r="J110" s="10">
        <f>IF([1]EmissionsSector.csv!K110&gt;10,ROUND([1]EmissionsSector.csv!K110,0),ROUND([1]EmissionsSector.csv!K110,2))</f>
        <v>0</v>
      </c>
      <c r="K110" s="10">
        <f>IF([1]EmissionsSector.csv!L110&gt;10,ROUND([1]EmissionsSector.csv!L110,0),ROUND([1]EmissionsSector.csv!L110,2))</f>
        <v>0</v>
      </c>
      <c r="L110" s="10">
        <f>IF([1]EmissionsSector.csv!M110&gt;10,ROUND([1]EmissionsSector.csv!M110,0),ROUND([1]EmissionsSector.csv!M110,2))</f>
        <v>0</v>
      </c>
    </row>
    <row r="111" spans="1:12" x14ac:dyDescent="0.25">
      <c r="A111" s="9" t="s">
        <v>19</v>
      </c>
      <c r="B111" s="9" t="s">
        <v>32</v>
      </c>
      <c r="C111" s="9" t="str">
        <f>[1]EmissionsSector.pull!C111</f>
        <v>4DS</v>
      </c>
      <c r="D111" s="9" t="str">
        <f>[1]EmissionsSector.pull!D111</f>
        <v>6DS</v>
      </c>
      <c r="E111" s="10">
        <f>IF([1]EmissionsSector.csv!F111&gt;10,ROUND([1]EmissionsSector.csv!F111,0),ROUND([1]EmissionsSector.csv!F111,2))</f>
        <v>0</v>
      </c>
      <c r="F111" s="10">
        <f>IF([1]EmissionsSector.csv!G111&gt;10,ROUND([1]EmissionsSector.csv!G111,0),ROUND([1]EmissionsSector.csv!G111,2))</f>
        <v>0</v>
      </c>
      <c r="G111" s="10">
        <f>IF([1]EmissionsSector.csv!H111&gt;10,ROUND([1]EmissionsSector.csv!H111,0),ROUND([1]EmissionsSector.csv!H111,2))</f>
        <v>0</v>
      </c>
      <c r="H111" s="10">
        <f>IF([1]EmissionsSector.csv!I111&gt;10,ROUND([1]EmissionsSector.csv!I111,0),ROUND([1]EmissionsSector.csv!I111,2))</f>
        <v>0.01</v>
      </c>
      <c r="I111" s="10">
        <f>IF([1]EmissionsSector.csv!J111&gt;10,ROUND([1]EmissionsSector.csv!J111,0),ROUND([1]EmissionsSector.csv!J111,2))</f>
        <v>0.01</v>
      </c>
      <c r="J111" s="10">
        <f>IF([1]EmissionsSector.csv!K111&gt;10,ROUND([1]EmissionsSector.csv!K111,0),ROUND([1]EmissionsSector.csv!K111,2))</f>
        <v>0.01</v>
      </c>
      <c r="K111" s="10">
        <f>IF([1]EmissionsSector.csv!L111&gt;10,ROUND([1]EmissionsSector.csv!L111,0),ROUND([1]EmissionsSector.csv!L111,2))</f>
        <v>0.01</v>
      </c>
      <c r="L111" s="10">
        <f>IF([1]EmissionsSector.csv!M111&gt;10,ROUND([1]EmissionsSector.csv!M111,0),ROUND([1]EmissionsSector.csv!M111,2))</f>
        <v>0.01</v>
      </c>
    </row>
    <row r="112" spans="1:12" x14ac:dyDescent="0.25">
      <c r="A112" s="9" t="s">
        <v>19</v>
      </c>
      <c r="B112" s="9" t="s">
        <v>33</v>
      </c>
      <c r="C112" s="9" t="str">
        <f>[1]EmissionsSector.pull!C112</f>
        <v>4DS</v>
      </c>
      <c r="D112" s="9" t="str">
        <f>[1]EmissionsSector.pull!D112</f>
        <v>6DS</v>
      </c>
      <c r="E112" s="10">
        <f>IF([1]EmissionsSector.csv!F112&gt;10,ROUND([1]EmissionsSector.csv!F112,0),ROUND([1]EmissionsSector.csv!F112,2))</f>
        <v>0</v>
      </c>
      <c r="F112" s="10">
        <f>IF([1]EmissionsSector.csv!G112&gt;10,ROUND([1]EmissionsSector.csv!G112,0),ROUND([1]EmissionsSector.csv!G112,2))</f>
        <v>0.01</v>
      </c>
      <c r="G112" s="10">
        <f>IF([1]EmissionsSector.csv!H112&gt;10,ROUND([1]EmissionsSector.csv!H112,0),ROUND([1]EmissionsSector.csv!H112,2))</f>
        <v>0.02</v>
      </c>
      <c r="H112" s="10">
        <f>IF([1]EmissionsSector.csv!I112&gt;10,ROUND([1]EmissionsSector.csv!I112,0),ROUND([1]EmissionsSector.csv!I112,2))</f>
        <v>0.04</v>
      </c>
      <c r="I112" s="10">
        <f>IF([1]EmissionsSector.csv!J112&gt;10,ROUND([1]EmissionsSector.csv!J112,0),ROUND([1]EmissionsSector.csv!J112,2))</f>
        <v>0.06</v>
      </c>
      <c r="J112" s="10">
        <f>IF([1]EmissionsSector.csv!K112&gt;10,ROUND([1]EmissionsSector.csv!K112,0),ROUND([1]EmissionsSector.csv!K112,2))</f>
        <v>7.0000000000000007E-2</v>
      </c>
      <c r="K112" s="10">
        <f>IF([1]EmissionsSector.csv!L112&gt;10,ROUND([1]EmissionsSector.csv!L112,0),ROUND([1]EmissionsSector.csv!L112,2))</f>
        <v>0.09</v>
      </c>
      <c r="L112" s="10">
        <f>IF([1]EmissionsSector.csv!M112&gt;10,ROUND([1]EmissionsSector.csv!M112,0),ROUND([1]EmissionsSector.csv!M112,2))</f>
        <v>0.1</v>
      </c>
    </row>
    <row r="113" spans="1:12" x14ac:dyDescent="0.25">
      <c r="A113" s="9" t="s">
        <v>19</v>
      </c>
      <c r="B113" s="9" t="s">
        <v>34</v>
      </c>
      <c r="C113" s="9" t="str">
        <f>[1]EmissionsSector.pull!C113</f>
        <v>4DS</v>
      </c>
      <c r="D113" s="9" t="str">
        <f>[1]EmissionsSector.pull!D113</f>
        <v>6DS</v>
      </c>
      <c r="E113" s="10">
        <f>IF([1]EmissionsSector.csv!F113&gt;10,ROUND([1]EmissionsSector.csv!F113,0),ROUND([1]EmissionsSector.csv!F113,2))</f>
        <v>0</v>
      </c>
      <c r="F113" s="10">
        <f>IF([1]EmissionsSector.csv!G113&gt;10,ROUND([1]EmissionsSector.csv!G113,0),ROUND([1]EmissionsSector.csv!G113,2))</f>
        <v>0</v>
      </c>
      <c r="G113" s="10">
        <f>IF([1]EmissionsSector.csv!H113&gt;10,ROUND([1]EmissionsSector.csv!H113,0),ROUND([1]EmissionsSector.csv!H113,2))</f>
        <v>0.03</v>
      </c>
      <c r="H113" s="10">
        <f>IF([1]EmissionsSector.csv!I113&gt;10,ROUND([1]EmissionsSector.csv!I113,0),ROUND([1]EmissionsSector.csv!I113,2))</f>
        <v>0.04</v>
      </c>
      <c r="I113" s="10">
        <f>IF([1]EmissionsSector.csv!J113&gt;10,ROUND([1]EmissionsSector.csv!J113,0),ROUND([1]EmissionsSector.csv!J113,2))</f>
        <v>0.05</v>
      </c>
      <c r="J113" s="10">
        <f>IF([1]EmissionsSector.csv!K113&gt;10,ROUND([1]EmissionsSector.csv!K113,0),ROUND([1]EmissionsSector.csv!K113,2))</f>
        <v>7.0000000000000007E-2</v>
      </c>
      <c r="K113" s="10">
        <f>IF([1]EmissionsSector.csv!L113&gt;10,ROUND([1]EmissionsSector.csv!L113,0),ROUND([1]EmissionsSector.csv!L113,2))</f>
        <v>0.08</v>
      </c>
      <c r="L113" s="10">
        <f>IF([1]EmissionsSector.csv!M113&gt;10,ROUND([1]EmissionsSector.csv!M113,0),ROUND([1]EmissionsSector.csv!M113,2))</f>
        <v>0.09</v>
      </c>
    </row>
    <row r="114" spans="1:12" x14ac:dyDescent="0.25">
      <c r="A114" s="9" t="s">
        <v>20</v>
      </c>
      <c r="B114" s="9" t="s">
        <v>28</v>
      </c>
      <c r="C114" s="9" t="str">
        <f>[1]EmissionsSector.pull!C114</f>
        <v>2DS</v>
      </c>
      <c r="D114" s="9" t="str">
        <f>[1]EmissionsSector.pull!D114</f>
        <v>4DS</v>
      </c>
      <c r="E114" s="10">
        <f>IF([1]EmissionsSector.csv!F114&gt;10,ROUND([1]EmissionsSector.csv!F114,0),ROUND([1]EmissionsSector.csv!F114,2))</f>
        <v>0</v>
      </c>
      <c r="F114" s="10">
        <f>IF([1]EmissionsSector.csv!G114&gt;10,ROUND([1]EmissionsSector.csv!G114,0),ROUND([1]EmissionsSector.csv!G114,2))</f>
        <v>0</v>
      </c>
      <c r="G114" s="10">
        <f>IF([1]EmissionsSector.csv!H114&gt;10,ROUND([1]EmissionsSector.csv!H114,0),ROUND([1]EmissionsSector.csv!H114,2))</f>
        <v>0</v>
      </c>
      <c r="H114" s="10">
        <f>IF([1]EmissionsSector.csv!I114&gt;10,ROUND([1]EmissionsSector.csv!I114,0),ROUND([1]EmissionsSector.csv!I114,2))</f>
        <v>0</v>
      </c>
      <c r="I114" s="10">
        <f>IF([1]EmissionsSector.csv!J114&gt;10,ROUND([1]EmissionsSector.csv!J114,0),ROUND([1]EmissionsSector.csv!J114,2))</f>
        <v>0</v>
      </c>
      <c r="J114" s="10">
        <f>IF([1]EmissionsSector.csv!K114&gt;10,ROUND([1]EmissionsSector.csv!K114,0),ROUND([1]EmissionsSector.csv!K114,2))</f>
        <v>0</v>
      </c>
      <c r="K114" s="10">
        <f>IF([1]EmissionsSector.csv!L114&gt;10,ROUND([1]EmissionsSector.csv!L114,0),ROUND([1]EmissionsSector.csv!L114,2))</f>
        <v>0</v>
      </c>
      <c r="L114" s="10">
        <f>IF([1]EmissionsSector.csv!M114&gt;10,ROUND([1]EmissionsSector.csv!M114,0),ROUND([1]EmissionsSector.csv!M114,2))</f>
        <v>0</v>
      </c>
    </row>
    <row r="115" spans="1:12" x14ac:dyDescent="0.25">
      <c r="A115" s="9" t="s">
        <v>20</v>
      </c>
      <c r="B115" s="9" t="s">
        <v>29</v>
      </c>
      <c r="C115" s="9" t="str">
        <f>[1]EmissionsSector.pull!C115</f>
        <v>2DS</v>
      </c>
      <c r="D115" s="9" t="str">
        <f>[1]EmissionsSector.pull!D115</f>
        <v>4DS</v>
      </c>
      <c r="E115" s="10">
        <f>IF([1]EmissionsSector.csv!F115&gt;10,ROUND([1]EmissionsSector.csv!F115,0),ROUND([1]EmissionsSector.csv!F115,2))</f>
        <v>0</v>
      </c>
      <c r="F115" s="10">
        <f>IF([1]EmissionsSector.csv!G115&gt;10,ROUND([1]EmissionsSector.csv!G115,0),ROUND([1]EmissionsSector.csv!G115,2))</f>
        <v>0.01</v>
      </c>
      <c r="G115" s="10">
        <f>IF([1]EmissionsSector.csv!H115&gt;10,ROUND([1]EmissionsSector.csv!H115,0),ROUND([1]EmissionsSector.csv!H115,2))</f>
        <v>0.03</v>
      </c>
      <c r="H115" s="10">
        <f>IF([1]EmissionsSector.csv!I115&gt;10,ROUND([1]EmissionsSector.csv!I115,0),ROUND([1]EmissionsSector.csv!I115,2))</f>
        <v>0.04</v>
      </c>
      <c r="I115" s="10">
        <f>IF([1]EmissionsSector.csv!J115&gt;10,ROUND([1]EmissionsSector.csv!J115,0),ROUND([1]EmissionsSector.csv!J115,2))</f>
        <v>0.05</v>
      </c>
      <c r="J115" s="10">
        <f>IF([1]EmissionsSector.csv!K115&gt;10,ROUND([1]EmissionsSector.csv!K115,0),ROUND([1]EmissionsSector.csv!K115,2))</f>
        <v>7.0000000000000007E-2</v>
      </c>
      <c r="K115" s="10">
        <f>IF([1]EmissionsSector.csv!L115&gt;10,ROUND([1]EmissionsSector.csv!L115,0),ROUND([1]EmissionsSector.csv!L115,2))</f>
        <v>0.08</v>
      </c>
      <c r="L115" s="10">
        <f>IF([1]EmissionsSector.csv!M115&gt;10,ROUND([1]EmissionsSector.csv!M115,0),ROUND([1]EmissionsSector.csv!M115,2))</f>
        <v>0.1</v>
      </c>
    </row>
    <row r="116" spans="1:12" x14ac:dyDescent="0.25">
      <c r="A116" s="9" t="s">
        <v>20</v>
      </c>
      <c r="B116" s="9" t="s">
        <v>30</v>
      </c>
      <c r="C116" s="9" t="str">
        <f>[1]EmissionsSector.pull!C116</f>
        <v>2DS</v>
      </c>
      <c r="D116" s="9" t="str">
        <f>[1]EmissionsSector.pull!D116</f>
        <v>4DS</v>
      </c>
      <c r="E116" s="10">
        <f>IF([1]EmissionsSector.csv!F116&gt;10,ROUND([1]EmissionsSector.csv!F116,0),ROUND([1]EmissionsSector.csv!F116,2))</f>
        <v>0.01</v>
      </c>
      <c r="F116" s="10">
        <f>IF([1]EmissionsSector.csv!G116&gt;10,ROUND([1]EmissionsSector.csv!G116,0),ROUND([1]EmissionsSector.csv!G116,2))</f>
        <v>0.02</v>
      </c>
      <c r="G116" s="10">
        <f>IF([1]EmissionsSector.csv!H116&gt;10,ROUND([1]EmissionsSector.csv!H116,0),ROUND([1]EmissionsSector.csv!H116,2))</f>
        <v>0.04</v>
      </c>
      <c r="H116" s="10">
        <f>IF([1]EmissionsSector.csv!I116&gt;10,ROUND([1]EmissionsSector.csv!I116,0),ROUND([1]EmissionsSector.csv!I116,2))</f>
        <v>0.06</v>
      </c>
      <c r="I116" s="10">
        <f>IF([1]EmissionsSector.csv!J116&gt;10,ROUND([1]EmissionsSector.csv!J116,0),ROUND([1]EmissionsSector.csv!J116,2))</f>
        <v>7.0000000000000007E-2</v>
      </c>
      <c r="J116" s="10">
        <f>IF([1]EmissionsSector.csv!K116&gt;10,ROUND([1]EmissionsSector.csv!K116,0),ROUND([1]EmissionsSector.csv!K116,2))</f>
        <v>0.08</v>
      </c>
      <c r="K116" s="10">
        <f>IF([1]EmissionsSector.csv!L116&gt;10,ROUND([1]EmissionsSector.csv!L116,0),ROUND([1]EmissionsSector.csv!L116,2))</f>
        <v>0.09</v>
      </c>
      <c r="L116" s="10">
        <f>IF([1]EmissionsSector.csv!M116&gt;10,ROUND([1]EmissionsSector.csv!M116,0),ROUND([1]EmissionsSector.csv!M116,2))</f>
        <v>0.1</v>
      </c>
    </row>
    <row r="117" spans="1:12" x14ac:dyDescent="0.25">
      <c r="A117" s="9" t="s">
        <v>20</v>
      </c>
      <c r="B117" s="9" t="s">
        <v>31</v>
      </c>
      <c r="C117" s="9" t="str">
        <f>[1]EmissionsSector.pull!C117</f>
        <v>2DS</v>
      </c>
      <c r="D117" s="9" t="str">
        <f>[1]EmissionsSector.pull!D117</f>
        <v>4DS</v>
      </c>
      <c r="E117" s="10">
        <f>IF([1]EmissionsSector.csv!F117&gt;10,ROUND([1]EmissionsSector.csv!F117,0),ROUND([1]EmissionsSector.csv!F117,2))</f>
        <v>0.03</v>
      </c>
      <c r="F117" s="10">
        <f>IF([1]EmissionsSector.csv!G117&gt;10,ROUND([1]EmissionsSector.csv!G117,0),ROUND([1]EmissionsSector.csv!G117,2))</f>
        <v>0.14000000000000001</v>
      </c>
      <c r="G117" s="10">
        <f>IF([1]EmissionsSector.csv!H117&gt;10,ROUND([1]EmissionsSector.csv!H117,0),ROUND([1]EmissionsSector.csv!H117,2))</f>
        <v>0.3</v>
      </c>
      <c r="H117" s="10">
        <f>IF([1]EmissionsSector.csv!I117&gt;10,ROUND([1]EmissionsSector.csv!I117,0),ROUND([1]EmissionsSector.csv!I117,2))</f>
        <v>0.44</v>
      </c>
      <c r="I117" s="10">
        <f>IF([1]EmissionsSector.csv!J117&gt;10,ROUND([1]EmissionsSector.csv!J117,0),ROUND([1]EmissionsSector.csv!J117,2))</f>
        <v>0.6</v>
      </c>
      <c r="J117" s="10">
        <f>IF([1]EmissionsSector.csv!K117&gt;10,ROUND([1]EmissionsSector.csv!K117,0),ROUND([1]EmissionsSector.csv!K117,2))</f>
        <v>0.76</v>
      </c>
      <c r="K117" s="10">
        <f>IF([1]EmissionsSector.csv!L117&gt;10,ROUND([1]EmissionsSector.csv!L117,0),ROUND([1]EmissionsSector.csv!L117,2))</f>
        <v>0.95</v>
      </c>
      <c r="L117" s="10">
        <f>IF([1]EmissionsSector.csv!M117&gt;10,ROUND([1]EmissionsSector.csv!M117,0),ROUND([1]EmissionsSector.csv!M117,2))</f>
        <v>1.1000000000000001</v>
      </c>
    </row>
    <row r="118" spans="1:12" x14ac:dyDescent="0.25">
      <c r="A118" s="9" t="s">
        <v>20</v>
      </c>
      <c r="B118" s="9" t="s">
        <v>32</v>
      </c>
      <c r="C118" s="9" t="str">
        <f>[1]EmissionsSector.pull!C118</f>
        <v>2DS</v>
      </c>
      <c r="D118" s="9" t="str">
        <f>[1]EmissionsSector.pull!D118</f>
        <v>4DS</v>
      </c>
      <c r="E118" s="10">
        <f>IF([1]EmissionsSector.csv!F118&gt;10,ROUND([1]EmissionsSector.csv!F118,0),ROUND([1]EmissionsSector.csv!F118,2))</f>
        <v>0</v>
      </c>
      <c r="F118" s="10">
        <f>IF([1]EmissionsSector.csv!G118&gt;10,ROUND([1]EmissionsSector.csv!G118,0),ROUND([1]EmissionsSector.csv!G118,2))</f>
        <v>0.06</v>
      </c>
      <c r="G118" s="10">
        <f>IF([1]EmissionsSector.csv!H118&gt;10,ROUND([1]EmissionsSector.csv!H118,0),ROUND([1]EmissionsSector.csv!H118,2))</f>
        <v>0.12</v>
      </c>
      <c r="H118" s="10">
        <f>IF([1]EmissionsSector.csv!I118&gt;10,ROUND([1]EmissionsSector.csv!I118,0),ROUND([1]EmissionsSector.csv!I118,2))</f>
        <v>0.17</v>
      </c>
      <c r="I118" s="10">
        <f>IF([1]EmissionsSector.csv!J118&gt;10,ROUND([1]EmissionsSector.csv!J118,0),ROUND([1]EmissionsSector.csv!J118,2))</f>
        <v>0.2</v>
      </c>
      <c r="J118" s="10">
        <f>IF([1]EmissionsSector.csv!K118&gt;10,ROUND([1]EmissionsSector.csv!K118,0),ROUND([1]EmissionsSector.csv!K118,2))</f>
        <v>0.23</v>
      </c>
      <c r="K118" s="10">
        <f>IF([1]EmissionsSector.csv!L118&gt;10,ROUND([1]EmissionsSector.csv!L118,0),ROUND([1]EmissionsSector.csv!L118,2))</f>
        <v>0.27</v>
      </c>
      <c r="L118" s="10">
        <f>IF([1]EmissionsSector.csv!M118&gt;10,ROUND([1]EmissionsSector.csv!M118,0),ROUND([1]EmissionsSector.csv!M118,2))</f>
        <v>0.3</v>
      </c>
    </row>
    <row r="119" spans="1:12" x14ac:dyDescent="0.25">
      <c r="A119" s="9" t="s">
        <v>20</v>
      </c>
      <c r="B119" s="9" t="s">
        <v>33</v>
      </c>
      <c r="C119" s="9" t="str">
        <f>[1]EmissionsSector.pull!C119</f>
        <v>2DS</v>
      </c>
      <c r="D119" s="9" t="str">
        <f>[1]EmissionsSector.pull!D119</f>
        <v>4DS</v>
      </c>
      <c r="E119" s="10">
        <f>IF([1]EmissionsSector.csv!F119&gt;10,ROUND([1]EmissionsSector.csv!F119,0),ROUND([1]EmissionsSector.csv!F119,2))</f>
        <v>0</v>
      </c>
      <c r="F119" s="10">
        <f>IF([1]EmissionsSector.csv!G119&gt;10,ROUND([1]EmissionsSector.csv!G119,0),ROUND([1]EmissionsSector.csv!G119,2))</f>
        <v>0.03</v>
      </c>
      <c r="G119" s="10">
        <f>IF([1]EmissionsSector.csv!H119&gt;10,ROUND([1]EmissionsSector.csv!H119,0),ROUND([1]EmissionsSector.csv!H119,2))</f>
        <v>0.05</v>
      </c>
      <c r="H119" s="10">
        <f>IF([1]EmissionsSector.csv!I119&gt;10,ROUND([1]EmissionsSector.csv!I119,0),ROUND([1]EmissionsSector.csv!I119,2))</f>
        <v>7.0000000000000007E-2</v>
      </c>
      <c r="I119" s="10">
        <f>IF([1]EmissionsSector.csv!J119&gt;10,ROUND([1]EmissionsSector.csv!J119,0),ROUND([1]EmissionsSector.csv!J119,2))</f>
        <v>0.12</v>
      </c>
      <c r="J119" s="10">
        <f>IF([1]EmissionsSector.csv!K119&gt;10,ROUND([1]EmissionsSector.csv!K119,0),ROUND([1]EmissionsSector.csv!K119,2))</f>
        <v>0.19</v>
      </c>
      <c r="K119" s="10">
        <f>IF([1]EmissionsSector.csv!L119&gt;10,ROUND([1]EmissionsSector.csv!L119,0),ROUND([1]EmissionsSector.csv!L119,2))</f>
        <v>0.27</v>
      </c>
      <c r="L119" s="10">
        <f>IF([1]EmissionsSector.csv!M119&gt;10,ROUND([1]EmissionsSector.csv!M119,0),ROUND([1]EmissionsSector.csv!M119,2))</f>
        <v>0.28000000000000003</v>
      </c>
    </row>
    <row r="120" spans="1:12" x14ac:dyDescent="0.25">
      <c r="A120" s="9" t="s">
        <v>20</v>
      </c>
      <c r="B120" s="9" t="s">
        <v>34</v>
      </c>
      <c r="C120" s="9" t="str">
        <f>[1]EmissionsSector.pull!C120</f>
        <v>2DS</v>
      </c>
      <c r="D120" s="9" t="str">
        <f>[1]EmissionsSector.pull!D120</f>
        <v>4DS</v>
      </c>
      <c r="E120" s="10">
        <f>IF([1]EmissionsSector.csv!F120&gt;10,ROUND([1]EmissionsSector.csv!F120,0),ROUND([1]EmissionsSector.csv!F120,2))</f>
        <v>0.04</v>
      </c>
      <c r="F120" s="10">
        <f>IF([1]EmissionsSector.csv!G120&gt;10,ROUND([1]EmissionsSector.csv!G120,0),ROUND([1]EmissionsSector.csv!G120,2))</f>
        <v>0.17</v>
      </c>
      <c r="G120" s="10">
        <f>IF([1]EmissionsSector.csv!H120&gt;10,ROUND([1]EmissionsSector.csv!H120,0),ROUND([1]EmissionsSector.csv!H120,2))</f>
        <v>0.52</v>
      </c>
      <c r="H120" s="10">
        <f>IF([1]EmissionsSector.csv!I120&gt;10,ROUND([1]EmissionsSector.csv!I120,0),ROUND([1]EmissionsSector.csv!I120,2))</f>
        <v>0.88</v>
      </c>
      <c r="I120" s="10">
        <f>IF([1]EmissionsSector.csv!J120&gt;10,ROUND([1]EmissionsSector.csv!J120,0),ROUND([1]EmissionsSector.csv!J120,2))</f>
        <v>1.05</v>
      </c>
      <c r="J120" s="10">
        <f>IF([1]EmissionsSector.csv!K120&gt;10,ROUND([1]EmissionsSector.csv!K120,0),ROUND([1]EmissionsSector.csv!K120,2))</f>
        <v>1.1599999999999999</v>
      </c>
      <c r="K120" s="10">
        <f>IF([1]EmissionsSector.csv!L120&gt;10,ROUND([1]EmissionsSector.csv!L120,0),ROUND([1]EmissionsSector.csv!L120,2))</f>
        <v>1.35</v>
      </c>
      <c r="L120" s="10">
        <f>IF([1]EmissionsSector.csv!M120&gt;10,ROUND([1]EmissionsSector.csv!M120,0),ROUND([1]EmissionsSector.csv!M120,2))</f>
        <v>1.31</v>
      </c>
    </row>
    <row r="121" spans="1:12" x14ac:dyDescent="0.25">
      <c r="A121" s="9" t="s">
        <v>20</v>
      </c>
      <c r="B121" s="9" t="s">
        <v>28</v>
      </c>
      <c r="C121" s="9" t="str">
        <f>[1]EmissionsSector.pull!C121</f>
        <v>4DS</v>
      </c>
      <c r="D121" s="9" t="str">
        <f>[1]EmissionsSector.pull!D121</f>
        <v>6DS</v>
      </c>
      <c r="E121" s="10">
        <f>IF([1]EmissionsSector.csv!F121&gt;10,ROUND([1]EmissionsSector.csv!F121,0),ROUND([1]EmissionsSector.csv!F121,2))</f>
        <v>0</v>
      </c>
      <c r="F121" s="10">
        <f>IF([1]EmissionsSector.csv!G121&gt;10,ROUND([1]EmissionsSector.csv!G121,0),ROUND([1]EmissionsSector.csv!G121,2))</f>
        <v>0</v>
      </c>
      <c r="G121" s="10">
        <f>IF([1]EmissionsSector.csv!H121&gt;10,ROUND([1]EmissionsSector.csv!H121,0),ROUND([1]EmissionsSector.csv!H121,2))</f>
        <v>0</v>
      </c>
      <c r="H121" s="10">
        <f>IF([1]EmissionsSector.csv!I121&gt;10,ROUND([1]EmissionsSector.csv!I121,0),ROUND([1]EmissionsSector.csv!I121,2))</f>
        <v>0</v>
      </c>
      <c r="I121" s="10">
        <f>IF([1]EmissionsSector.csv!J121&gt;10,ROUND([1]EmissionsSector.csv!J121,0),ROUND([1]EmissionsSector.csv!J121,2))</f>
        <v>0</v>
      </c>
      <c r="J121" s="10">
        <f>IF([1]EmissionsSector.csv!K121&gt;10,ROUND([1]EmissionsSector.csv!K121,0),ROUND([1]EmissionsSector.csv!K121,2))</f>
        <v>0</v>
      </c>
      <c r="K121" s="10">
        <f>IF([1]EmissionsSector.csv!L121&gt;10,ROUND([1]EmissionsSector.csv!L121,0),ROUND([1]EmissionsSector.csv!L121,2))</f>
        <v>0</v>
      </c>
      <c r="L121" s="10">
        <f>IF([1]EmissionsSector.csv!M121&gt;10,ROUND([1]EmissionsSector.csv!M121,0),ROUND([1]EmissionsSector.csv!M121,2))</f>
        <v>0</v>
      </c>
    </row>
    <row r="122" spans="1:12" x14ac:dyDescent="0.25">
      <c r="A122" s="9" t="s">
        <v>20</v>
      </c>
      <c r="B122" s="9" t="s">
        <v>29</v>
      </c>
      <c r="C122" s="9" t="str">
        <f>[1]EmissionsSector.pull!C122</f>
        <v>4DS</v>
      </c>
      <c r="D122" s="9" t="str">
        <f>[1]EmissionsSector.pull!D122</f>
        <v>6DS</v>
      </c>
      <c r="E122" s="10">
        <f>IF([1]EmissionsSector.csv!F122&gt;10,ROUND([1]EmissionsSector.csv!F122,0),ROUND([1]EmissionsSector.csv!F122,2))</f>
        <v>0</v>
      </c>
      <c r="F122" s="10">
        <f>IF([1]EmissionsSector.csv!G122&gt;10,ROUND([1]EmissionsSector.csv!G122,0),ROUND([1]EmissionsSector.csv!G122,2))</f>
        <v>0.01</v>
      </c>
      <c r="G122" s="10">
        <f>IF([1]EmissionsSector.csv!H122&gt;10,ROUND([1]EmissionsSector.csv!H122,0),ROUND([1]EmissionsSector.csv!H122,2))</f>
        <v>0.01</v>
      </c>
      <c r="H122" s="10">
        <f>IF([1]EmissionsSector.csv!I122&gt;10,ROUND([1]EmissionsSector.csv!I122,0),ROUND([1]EmissionsSector.csv!I122,2))</f>
        <v>0.02</v>
      </c>
      <c r="I122" s="10">
        <f>IF([1]EmissionsSector.csv!J122&gt;10,ROUND([1]EmissionsSector.csv!J122,0),ROUND([1]EmissionsSector.csv!J122,2))</f>
        <v>0.02</v>
      </c>
      <c r="J122" s="10">
        <f>IF([1]EmissionsSector.csv!K122&gt;10,ROUND([1]EmissionsSector.csv!K122,0),ROUND([1]EmissionsSector.csv!K122,2))</f>
        <v>0.03</v>
      </c>
      <c r="K122" s="10">
        <f>IF([1]EmissionsSector.csv!L122&gt;10,ROUND([1]EmissionsSector.csv!L122,0),ROUND([1]EmissionsSector.csv!L122,2))</f>
        <v>0.03</v>
      </c>
      <c r="L122" s="10">
        <f>IF([1]EmissionsSector.csv!M122&gt;10,ROUND([1]EmissionsSector.csv!M122,0),ROUND([1]EmissionsSector.csv!M122,2))</f>
        <v>0.03</v>
      </c>
    </row>
    <row r="123" spans="1:12" x14ac:dyDescent="0.25">
      <c r="A123" s="9" t="s">
        <v>20</v>
      </c>
      <c r="B123" s="9" t="s">
        <v>30</v>
      </c>
      <c r="C123" s="9" t="str">
        <f>[1]EmissionsSector.pull!C123</f>
        <v>4DS</v>
      </c>
      <c r="D123" s="9" t="str">
        <f>[1]EmissionsSector.pull!D123</f>
        <v>6DS</v>
      </c>
      <c r="E123" s="10">
        <f>IF([1]EmissionsSector.csv!F123&gt;10,ROUND([1]EmissionsSector.csv!F123,0),ROUND([1]EmissionsSector.csv!F123,2))</f>
        <v>0</v>
      </c>
      <c r="F123" s="10">
        <f>IF([1]EmissionsSector.csv!G123&gt;10,ROUND([1]EmissionsSector.csv!G123,0),ROUND([1]EmissionsSector.csv!G123,2))</f>
        <v>0</v>
      </c>
      <c r="G123" s="10">
        <f>IF([1]EmissionsSector.csv!H123&gt;10,ROUND([1]EmissionsSector.csv!H123,0),ROUND([1]EmissionsSector.csv!H123,2))</f>
        <v>0</v>
      </c>
      <c r="H123" s="10">
        <f>IF([1]EmissionsSector.csv!I123&gt;10,ROUND([1]EmissionsSector.csv!I123,0),ROUND([1]EmissionsSector.csv!I123,2))</f>
        <v>0</v>
      </c>
      <c r="I123" s="10">
        <f>IF([1]EmissionsSector.csv!J123&gt;10,ROUND([1]EmissionsSector.csv!J123,0),ROUND([1]EmissionsSector.csv!J123,2))</f>
        <v>0</v>
      </c>
      <c r="J123" s="10">
        <f>IF([1]EmissionsSector.csv!K123&gt;10,ROUND([1]EmissionsSector.csv!K123,0),ROUND([1]EmissionsSector.csv!K123,2))</f>
        <v>0.01</v>
      </c>
      <c r="K123" s="10">
        <f>IF([1]EmissionsSector.csv!L123&gt;10,ROUND([1]EmissionsSector.csv!L123,0),ROUND([1]EmissionsSector.csv!L123,2))</f>
        <v>0.01</v>
      </c>
      <c r="L123" s="10">
        <f>IF([1]EmissionsSector.csv!M123&gt;10,ROUND([1]EmissionsSector.csv!M123,0),ROUND([1]EmissionsSector.csv!M123,2))</f>
        <v>0.01</v>
      </c>
    </row>
    <row r="124" spans="1:12" x14ac:dyDescent="0.25">
      <c r="A124" s="9" t="s">
        <v>20</v>
      </c>
      <c r="B124" s="9" t="s">
        <v>31</v>
      </c>
      <c r="C124" s="9" t="str">
        <f>[1]EmissionsSector.pull!C124</f>
        <v>4DS</v>
      </c>
      <c r="D124" s="9" t="str">
        <f>[1]EmissionsSector.pull!D124</f>
        <v>6DS</v>
      </c>
      <c r="E124" s="10">
        <f>IF([1]EmissionsSector.csv!F124&gt;10,ROUND([1]EmissionsSector.csv!F124,0),ROUND([1]EmissionsSector.csv!F124,2))</f>
        <v>0.03</v>
      </c>
      <c r="F124" s="10">
        <f>IF([1]EmissionsSector.csv!G124&gt;10,ROUND([1]EmissionsSector.csv!G124,0),ROUND([1]EmissionsSector.csv!G124,2))</f>
        <v>0.08</v>
      </c>
      <c r="G124" s="10">
        <f>IF([1]EmissionsSector.csv!H124&gt;10,ROUND([1]EmissionsSector.csv!H124,0),ROUND([1]EmissionsSector.csv!H124,2))</f>
        <v>0.19</v>
      </c>
      <c r="H124" s="10">
        <f>IF([1]EmissionsSector.csv!I124&gt;10,ROUND([1]EmissionsSector.csv!I124,0),ROUND([1]EmissionsSector.csv!I124,2))</f>
        <v>0.28000000000000003</v>
      </c>
      <c r="I124" s="10">
        <f>IF([1]EmissionsSector.csv!J124&gt;10,ROUND([1]EmissionsSector.csv!J124,0),ROUND([1]EmissionsSector.csv!J124,2))</f>
        <v>0.33</v>
      </c>
      <c r="J124" s="10">
        <f>IF([1]EmissionsSector.csv!K124&gt;10,ROUND([1]EmissionsSector.csv!K124,0),ROUND([1]EmissionsSector.csv!K124,2))</f>
        <v>0.34</v>
      </c>
      <c r="K124" s="10">
        <f>IF([1]EmissionsSector.csv!L124&gt;10,ROUND([1]EmissionsSector.csv!L124,0),ROUND([1]EmissionsSector.csv!L124,2))</f>
        <v>0.32</v>
      </c>
      <c r="L124" s="10">
        <f>IF([1]EmissionsSector.csv!M124&gt;10,ROUND([1]EmissionsSector.csv!M124,0),ROUND([1]EmissionsSector.csv!M124,2))</f>
        <v>0.31</v>
      </c>
    </row>
    <row r="125" spans="1:12" x14ac:dyDescent="0.25">
      <c r="A125" s="9" t="s">
        <v>20</v>
      </c>
      <c r="B125" s="9" t="s">
        <v>32</v>
      </c>
      <c r="C125" s="9" t="str">
        <f>[1]EmissionsSector.pull!C125</f>
        <v>4DS</v>
      </c>
      <c r="D125" s="9" t="str">
        <f>[1]EmissionsSector.pull!D125</f>
        <v>6DS</v>
      </c>
      <c r="E125" s="10">
        <f>IF([1]EmissionsSector.csv!F125&gt;10,ROUND([1]EmissionsSector.csv!F125,0),ROUND([1]EmissionsSector.csv!F125,2))</f>
        <v>0</v>
      </c>
      <c r="F125" s="10">
        <f>IF([1]EmissionsSector.csv!G125&gt;10,ROUND([1]EmissionsSector.csv!G125,0),ROUND([1]EmissionsSector.csv!G125,2))</f>
        <v>0.02</v>
      </c>
      <c r="G125" s="10">
        <f>IF([1]EmissionsSector.csv!H125&gt;10,ROUND([1]EmissionsSector.csv!H125,0),ROUND([1]EmissionsSector.csv!H125,2))</f>
        <v>0.05</v>
      </c>
      <c r="H125" s="10">
        <f>IF([1]EmissionsSector.csv!I125&gt;10,ROUND([1]EmissionsSector.csv!I125,0),ROUND([1]EmissionsSector.csv!I125,2))</f>
        <v>7.0000000000000007E-2</v>
      </c>
      <c r="I125" s="10">
        <f>IF([1]EmissionsSector.csv!J125&gt;10,ROUND([1]EmissionsSector.csv!J125,0),ROUND([1]EmissionsSector.csv!J125,2))</f>
        <v>0.09</v>
      </c>
      <c r="J125" s="10">
        <f>IF([1]EmissionsSector.csv!K125&gt;10,ROUND([1]EmissionsSector.csv!K125,0),ROUND([1]EmissionsSector.csv!K125,2))</f>
        <v>0.1</v>
      </c>
      <c r="K125" s="10">
        <f>IF([1]EmissionsSector.csv!L125&gt;10,ROUND([1]EmissionsSector.csv!L125,0),ROUND([1]EmissionsSector.csv!L125,2))</f>
        <v>0.11</v>
      </c>
      <c r="L125" s="10">
        <f>IF([1]EmissionsSector.csv!M125&gt;10,ROUND([1]EmissionsSector.csv!M125,0),ROUND([1]EmissionsSector.csv!M125,2))</f>
        <v>0.13</v>
      </c>
    </row>
    <row r="126" spans="1:12" x14ac:dyDescent="0.25">
      <c r="A126" s="9" t="s">
        <v>20</v>
      </c>
      <c r="B126" s="9" t="s">
        <v>33</v>
      </c>
      <c r="C126" s="9" t="str">
        <f>[1]EmissionsSector.pull!C126</f>
        <v>4DS</v>
      </c>
      <c r="D126" s="9" t="str">
        <f>[1]EmissionsSector.pull!D126</f>
        <v>6DS</v>
      </c>
      <c r="E126" s="10">
        <f>IF([1]EmissionsSector.csv!F126&gt;10,ROUND([1]EmissionsSector.csv!F126,0),ROUND([1]EmissionsSector.csv!F126,2))</f>
        <v>0</v>
      </c>
      <c r="F126" s="10">
        <f>IF([1]EmissionsSector.csv!G126&gt;10,ROUND([1]EmissionsSector.csv!G126,0),ROUND([1]EmissionsSector.csv!G126,2))</f>
        <v>0.03</v>
      </c>
      <c r="G126" s="10">
        <f>IF([1]EmissionsSector.csv!H126&gt;10,ROUND([1]EmissionsSector.csv!H126,0),ROUND([1]EmissionsSector.csv!H126,2))</f>
        <v>0.06</v>
      </c>
      <c r="H126" s="10">
        <f>IF([1]EmissionsSector.csv!I126&gt;10,ROUND([1]EmissionsSector.csv!I126,0),ROUND([1]EmissionsSector.csv!I126,2))</f>
        <v>0.09</v>
      </c>
      <c r="I126" s="10">
        <f>IF([1]EmissionsSector.csv!J126&gt;10,ROUND([1]EmissionsSector.csv!J126,0),ROUND([1]EmissionsSector.csv!J126,2))</f>
        <v>0.12</v>
      </c>
      <c r="J126" s="10">
        <f>IF([1]EmissionsSector.csv!K126&gt;10,ROUND([1]EmissionsSector.csv!K126,0),ROUND([1]EmissionsSector.csv!K126,2))</f>
        <v>0.17</v>
      </c>
      <c r="K126" s="10">
        <f>IF([1]EmissionsSector.csv!L126&gt;10,ROUND([1]EmissionsSector.csv!L126,0),ROUND([1]EmissionsSector.csv!L126,2))</f>
        <v>0.19</v>
      </c>
      <c r="L126" s="10">
        <f>IF([1]EmissionsSector.csv!M126&gt;10,ROUND([1]EmissionsSector.csv!M126,0),ROUND([1]EmissionsSector.csv!M126,2))</f>
        <v>0.19</v>
      </c>
    </row>
    <row r="127" spans="1:12" x14ac:dyDescent="0.25">
      <c r="A127" s="9" t="s">
        <v>20</v>
      </c>
      <c r="B127" s="9" t="s">
        <v>34</v>
      </c>
      <c r="C127" s="9" t="str">
        <f>[1]EmissionsSector.pull!C127</f>
        <v>4DS</v>
      </c>
      <c r="D127" s="9" t="str">
        <f>[1]EmissionsSector.pull!D127</f>
        <v>6DS</v>
      </c>
      <c r="E127" s="10">
        <f>IF([1]EmissionsSector.csv!F127&gt;10,ROUND([1]EmissionsSector.csv!F127,0),ROUND([1]EmissionsSector.csv!F127,2))</f>
        <v>0.05</v>
      </c>
      <c r="F127" s="10">
        <f>IF([1]EmissionsSector.csv!G127&gt;10,ROUND([1]EmissionsSector.csv!G127,0),ROUND([1]EmissionsSector.csv!G127,2))</f>
        <v>0.21</v>
      </c>
      <c r="G127" s="10">
        <f>IF([1]EmissionsSector.csv!H127&gt;10,ROUND([1]EmissionsSector.csv!H127,0),ROUND([1]EmissionsSector.csv!H127,2))</f>
        <v>0.22</v>
      </c>
      <c r="H127" s="10">
        <f>IF([1]EmissionsSector.csv!I127&gt;10,ROUND([1]EmissionsSector.csv!I127,0),ROUND([1]EmissionsSector.csv!I127,2))</f>
        <v>0.42</v>
      </c>
      <c r="I127" s="10">
        <f>IF([1]EmissionsSector.csv!J127&gt;10,ROUND([1]EmissionsSector.csv!J127,0),ROUND([1]EmissionsSector.csv!J127,2))</f>
        <v>0.68</v>
      </c>
      <c r="J127" s="10">
        <f>IF([1]EmissionsSector.csv!K127&gt;10,ROUND([1]EmissionsSector.csv!K127,0),ROUND([1]EmissionsSector.csv!K127,2))</f>
        <v>0.83</v>
      </c>
      <c r="K127" s="10">
        <f>IF([1]EmissionsSector.csv!L127&gt;10,ROUND([1]EmissionsSector.csv!L127,0),ROUND([1]EmissionsSector.csv!L127,2))</f>
        <v>0.94</v>
      </c>
      <c r="L127" s="10">
        <f>IF([1]EmissionsSector.csv!M127&gt;10,ROUND([1]EmissionsSector.csv!M127,0),ROUND([1]EmissionsSector.csv!M127,2))</f>
        <v>1.0900000000000001</v>
      </c>
    </row>
    <row r="128" spans="1:12" x14ac:dyDescent="0.25">
      <c r="A128" s="9" t="s">
        <v>21</v>
      </c>
      <c r="B128" s="9" t="s">
        <v>28</v>
      </c>
      <c r="C128" s="9" t="str">
        <f>[1]EmissionsSector.pull!C128</f>
        <v>2DS</v>
      </c>
      <c r="D128" s="9" t="str">
        <f>[1]EmissionsSector.pull!D128</f>
        <v>4DS</v>
      </c>
      <c r="E128" s="10">
        <f>IF([1]EmissionsSector.csv!F128&gt;10,ROUND([1]EmissionsSector.csv!F128,0),ROUND([1]EmissionsSector.csv!F128,2))</f>
        <v>0</v>
      </c>
      <c r="F128" s="10">
        <f>IF([1]EmissionsSector.csv!G128&gt;10,ROUND([1]EmissionsSector.csv!G128,0),ROUND([1]EmissionsSector.csv!G128,2))</f>
        <v>0</v>
      </c>
      <c r="G128" s="10">
        <f>IF([1]EmissionsSector.csv!H128&gt;10,ROUND([1]EmissionsSector.csv!H128,0),ROUND([1]EmissionsSector.csv!H128,2))</f>
        <v>0</v>
      </c>
      <c r="H128" s="10">
        <f>IF([1]EmissionsSector.csv!I128&gt;10,ROUND([1]EmissionsSector.csv!I128,0),ROUND([1]EmissionsSector.csv!I128,2))</f>
        <v>0</v>
      </c>
      <c r="I128" s="10">
        <f>IF([1]EmissionsSector.csv!J128&gt;10,ROUND([1]EmissionsSector.csv!J128,0),ROUND([1]EmissionsSector.csv!J128,2))</f>
        <v>0.01</v>
      </c>
      <c r="J128" s="10">
        <f>IF([1]EmissionsSector.csv!K128&gt;10,ROUND([1]EmissionsSector.csv!K128,0),ROUND([1]EmissionsSector.csv!K128,2))</f>
        <v>0.01</v>
      </c>
      <c r="K128" s="10">
        <f>IF([1]EmissionsSector.csv!L128&gt;10,ROUND([1]EmissionsSector.csv!L128,0),ROUND([1]EmissionsSector.csv!L128,2))</f>
        <v>0.02</v>
      </c>
      <c r="L128" s="10">
        <f>IF([1]EmissionsSector.csv!M128&gt;10,ROUND([1]EmissionsSector.csv!M128,0),ROUND([1]EmissionsSector.csv!M128,2))</f>
        <v>0.02</v>
      </c>
    </row>
    <row r="129" spans="1:12" x14ac:dyDescent="0.25">
      <c r="A129" s="9" t="s">
        <v>21</v>
      </c>
      <c r="B129" s="9" t="s">
        <v>29</v>
      </c>
      <c r="C129" s="9" t="str">
        <f>[1]EmissionsSector.pull!C129</f>
        <v>2DS</v>
      </c>
      <c r="D129" s="9" t="str">
        <f>[1]EmissionsSector.pull!D129</f>
        <v>4DS</v>
      </c>
      <c r="E129" s="10">
        <f>IF([1]EmissionsSector.csv!F129&gt;10,ROUND([1]EmissionsSector.csv!F129,0),ROUND([1]EmissionsSector.csv!F129,2))</f>
        <v>0</v>
      </c>
      <c r="F129" s="10">
        <f>IF([1]EmissionsSector.csv!G129&gt;10,ROUND([1]EmissionsSector.csv!G129,0),ROUND([1]EmissionsSector.csv!G129,2))</f>
        <v>0</v>
      </c>
      <c r="G129" s="10">
        <f>IF([1]EmissionsSector.csv!H129&gt;10,ROUND([1]EmissionsSector.csv!H129,0),ROUND([1]EmissionsSector.csv!H129,2))</f>
        <v>0.01</v>
      </c>
      <c r="H129" s="10">
        <f>IF([1]EmissionsSector.csv!I129&gt;10,ROUND([1]EmissionsSector.csv!I129,0),ROUND([1]EmissionsSector.csv!I129,2))</f>
        <v>0.02</v>
      </c>
      <c r="I129" s="10">
        <f>IF([1]EmissionsSector.csv!J129&gt;10,ROUND([1]EmissionsSector.csv!J129,0),ROUND([1]EmissionsSector.csv!J129,2))</f>
        <v>0.02</v>
      </c>
      <c r="J129" s="10">
        <f>IF([1]EmissionsSector.csv!K129&gt;10,ROUND([1]EmissionsSector.csv!K129,0),ROUND([1]EmissionsSector.csv!K129,2))</f>
        <v>0.03</v>
      </c>
      <c r="K129" s="10">
        <f>IF([1]EmissionsSector.csv!L129&gt;10,ROUND([1]EmissionsSector.csv!L129,0),ROUND([1]EmissionsSector.csv!L129,2))</f>
        <v>0.03</v>
      </c>
      <c r="L129" s="10">
        <f>IF([1]EmissionsSector.csv!M129&gt;10,ROUND([1]EmissionsSector.csv!M129,0),ROUND([1]EmissionsSector.csv!M129,2))</f>
        <v>0.03</v>
      </c>
    </row>
    <row r="130" spans="1:12" x14ac:dyDescent="0.25">
      <c r="A130" s="9" t="s">
        <v>21</v>
      </c>
      <c r="B130" s="9" t="s">
        <v>30</v>
      </c>
      <c r="C130" s="9" t="str">
        <f>[1]EmissionsSector.pull!C130</f>
        <v>2DS</v>
      </c>
      <c r="D130" s="9" t="str">
        <f>[1]EmissionsSector.pull!D130</f>
        <v>4DS</v>
      </c>
      <c r="E130" s="10">
        <f>IF([1]EmissionsSector.csv!F130&gt;10,ROUND([1]EmissionsSector.csv!F130,0),ROUND([1]EmissionsSector.csv!F130,2))</f>
        <v>0.01</v>
      </c>
      <c r="F130" s="10">
        <f>IF([1]EmissionsSector.csv!G130&gt;10,ROUND([1]EmissionsSector.csv!G130,0),ROUND([1]EmissionsSector.csv!G130,2))</f>
        <v>0.04</v>
      </c>
      <c r="G130" s="10">
        <f>IF([1]EmissionsSector.csv!H130&gt;10,ROUND([1]EmissionsSector.csv!H130,0),ROUND([1]EmissionsSector.csv!H130,2))</f>
        <v>0.08</v>
      </c>
      <c r="H130" s="10">
        <f>IF([1]EmissionsSector.csv!I130&gt;10,ROUND([1]EmissionsSector.csv!I130,0),ROUND([1]EmissionsSector.csv!I130,2))</f>
        <v>0.1</v>
      </c>
      <c r="I130" s="10">
        <f>IF([1]EmissionsSector.csv!J130&gt;10,ROUND([1]EmissionsSector.csv!J130,0),ROUND([1]EmissionsSector.csv!J130,2))</f>
        <v>0.11</v>
      </c>
      <c r="J130" s="10">
        <f>IF([1]EmissionsSector.csv!K130&gt;10,ROUND([1]EmissionsSector.csv!K130,0),ROUND([1]EmissionsSector.csv!K130,2))</f>
        <v>0.12</v>
      </c>
      <c r="K130" s="10">
        <f>IF([1]EmissionsSector.csv!L130&gt;10,ROUND([1]EmissionsSector.csv!L130,0),ROUND([1]EmissionsSector.csv!L130,2))</f>
        <v>0.13</v>
      </c>
      <c r="L130" s="10">
        <f>IF([1]EmissionsSector.csv!M130&gt;10,ROUND([1]EmissionsSector.csv!M130,0),ROUND([1]EmissionsSector.csv!M130,2))</f>
        <v>0.13</v>
      </c>
    </row>
    <row r="131" spans="1:12" x14ac:dyDescent="0.25">
      <c r="A131" s="9" t="s">
        <v>21</v>
      </c>
      <c r="B131" s="9" t="s">
        <v>31</v>
      </c>
      <c r="C131" s="9" t="str">
        <f>[1]EmissionsSector.pull!C131</f>
        <v>2DS</v>
      </c>
      <c r="D131" s="9" t="str">
        <f>[1]EmissionsSector.pull!D131</f>
        <v>4DS</v>
      </c>
      <c r="E131" s="10">
        <f>IF([1]EmissionsSector.csv!F131&gt;10,ROUND([1]EmissionsSector.csv!F131,0),ROUND([1]EmissionsSector.csv!F131,2))</f>
        <v>0.02</v>
      </c>
      <c r="F131" s="10">
        <f>IF([1]EmissionsSector.csv!G131&gt;10,ROUND([1]EmissionsSector.csv!G131,0),ROUND([1]EmissionsSector.csv!G131,2))</f>
        <v>0.09</v>
      </c>
      <c r="G131" s="10">
        <f>IF([1]EmissionsSector.csv!H131&gt;10,ROUND([1]EmissionsSector.csv!H131,0),ROUND([1]EmissionsSector.csv!H131,2))</f>
        <v>0.16</v>
      </c>
      <c r="H131" s="10">
        <f>IF([1]EmissionsSector.csv!I131&gt;10,ROUND([1]EmissionsSector.csv!I131,0),ROUND([1]EmissionsSector.csv!I131,2))</f>
        <v>0.24</v>
      </c>
      <c r="I131" s="10">
        <f>IF([1]EmissionsSector.csv!J131&gt;10,ROUND([1]EmissionsSector.csv!J131,0),ROUND([1]EmissionsSector.csv!J131,2))</f>
        <v>0.33</v>
      </c>
      <c r="J131" s="10">
        <f>IF([1]EmissionsSector.csv!K131&gt;10,ROUND([1]EmissionsSector.csv!K131,0),ROUND([1]EmissionsSector.csv!K131,2))</f>
        <v>0.41</v>
      </c>
      <c r="K131" s="10">
        <f>IF([1]EmissionsSector.csv!L131&gt;10,ROUND([1]EmissionsSector.csv!L131,0),ROUND([1]EmissionsSector.csv!L131,2))</f>
        <v>0.51</v>
      </c>
      <c r="L131" s="10">
        <f>IF([1]EmissionsSector.csv!M131&gt;10,ROUND([1]EmissionsSector.csv!M131,0),ROUND([1]EmissionsSector.csv!M131,2))</f>
        <v>0.57999999999999996</v>
      </c>
    </row>
    <row r="132" spans="1:12" x14ac:dyDescent="0.25">
      <c r="A132" s="9" t="s">
        <v>21</v>
      </c>
      <c r="B132" s="9" t="s">
        <v>32</v>
      </c>
      <c r="C132" s="9" t="str">
        <f>[1]EmissionsSector.pull!C132</f>
        <v>2DS</v>
      </c>
      <c r="D132" s="9" t="str">
        <f>[1]EmissionsSector.pull!D132</f>
        <v>4DS</v>
      </c>
      <c r="E132" s="10">
        <f>IF([1]EmissionsSector.csv!F132&gt;10,ROUND([1]EmissionsSector.csv!F132,0),ROUND([1]EmissionsSector.csv!F132,2))</f>
        <v>0</v>
      </c>
      <c r="F132" s="10">
        <f>IF([1]EmissionsSector.csv!G132&gt;10,ROUND([1]EmissionsSector.csv!G132,0),ROUND([1]EmissionsSector.csv!G132,2))</f>
        <v>0.01</v>
      </c>
      <c r="G132" s="10">
        <f>IF([1]EmissionsSector.csv!H132&gt;10,ROUND([1]EmissionsSector.csv!H132,0),ROUND([1]EmissionsSector.csv!H132,2))</f>
        <v>0.05</v>
      </c>
      <c r="H132" s="10">
        <f>IF([1]EmissionsSector.csv!I132&gt;10,ROUND([1]EmissionsSector.csv!I132,0),ROUND([1]EmissionsSector.csv!I132,2))</f>
        <v>0.09</v>
      </c>
      <c r="I132" s="10">
        <f>IF([1]EmissionsSector.csv!J132&gt;10,ROUND([1]EmissionsSector.csv!J132,0),ROUND([1]EmissionsSector.csv!J132,2))</f>
        <v>0.13</v>
      </c>
      <c r="J132" s="10">
        <f>IF([1]EmissionsSector.csv!K132&gt;10,ROUND([1]EmissionsSector.csv!K132,0),ROUND([1]EmissionsSector.csv!K132,2))</f>
        <v>0.17</v>
      </c>
      <c r="K132" s="10">
        <f>IF([1]EmissionsSector.csv!L132&gt;10,ROUND([1]EmissionsSector.csv!L132,0),ROUND([1]EmissionsSector.csv!L132,2))</f>
        <v>0.2</v>
      </c>
      <c r="L132" s="10">
        <f>IF([1]EmissionsSector.csv!M132&gt;10,ROUND([1]EmissionsSector.csv!M132,0),ROUND([1]EmissionsSector.csv!M132,2))</f>
        <v>0.24</v>
      </c>
    </row>
    <row r="133" spans="1:12" x14ac:dyDescent="0.25">
      <c r="A133" s="9" t="s">
        <v>21</v>
      </c>
      <c r="B133" s="9" t="s">
        <v>33</v>
      </c>
      <c r="C133" s="9" t="str">
        <f>[1]EmissionsSector.pull!C133</f>
        <v>2DS</v>
      </c>
      <c r="D133" s="9" t="str">
        <f>[1]EmissionsSector.pull!D133</f>
        <v>4DS</v>
      </c>
      <c r="E133" s="10">
        <f>IF([1]EmissionsSector.csv!F133&gt;10,ROUND([1]EmissionsSector.csv!F133,0),ROUND([1]EmissionsSector.csv!F133,2))</f>
        <v>0</v>
      </c>
      <c r="F133" s="10">
        <f>IF([1]EmissionsSector.csv!G133&gt;10,ROUND([1]EmissionsSector.csv!G133,0),ROUND([1]EmissionsSector.csv!G133,2))</f>
        <v>0</v>
      </c>
      <c r="G133" s="10">
        <f>IF([1]EmissionsSector.csv!H133&gt;10,ROUND([1]EmissionsSector.csv!H133,0),ROUND([1]EmissionsSector.csv!H133,2))</f>
        <v>0.01</v>
      </c>
      <c r="H133" s="10">
        <f>IF([1]EmissionsSector.csv!I133&gt;10,ROUND([1]EmissionsSector.csv!I133,0),ROUND([1]EmissionsSector.csv!I133,2))</f>
        <v>0.05</v>
      </c>
      <c r="I133" s="10">
        <f>IF([1]EmissionsSector.csv!J133&gt;10,ROUND([1]EmissionsSector.csv!J133,0),ROUND([1]EmissionsSector.csv!J133,2))</f>
        <v>0.1</v>
      </c>
      <c r="J133" s="10">
        <f>IF([1]EmissionsSector.csv!K133&gt;10,ROUND([1]EmissionsSector.csv!K133,0),ROUND([1]EmissionsSector.csv!K133,2))</f>
        <v>0.09</v>
      </c>
      <c r="K133" s="10">
        <f>IF([1]EmissionsSector.csv!L133&gt;10,ROUND([1]EmissionsSector.csv!L133,0),ROUND([1]EmissionsSector.csv!L133,2))</f>
        <v>0.09</v>
      </c>
      <c r="L133" s="10">
        <f>IF([1]EmissionsSector.csv!M133&gt;10,ROUND([1]EmissionsSector.csv!M133,0),ROUND([1]EmissionsSector.csv!M133,2))</f>
        <v>7.0000000000000007E-2</v>
      </c>
    </row>
    <row r="134" spans="1:12" x14ac:dyDescent="0.25">
      <c r="A134" s="9" t="s">
        <v>21</v>
      </c>
      <c r="B134" s="9" t="s">
        <v>34</v>
      </c>
      <c r="C134" s="9" t="str">
        <f>[1]EmissionsSector.pull!C134</f>
        <v>2DS</v>
      </c>
      <c r="D134" s="9" t="str">
        <f>[1]EmissionsSector.pull!D134</f>
        <v>4DS</v>
      </c>
      <c r="E134" s="10">
        <f>IF([1]EmissionsSector.csv!F134&gt;10,ROUND([1]EmissionsSector.csv!F134,0),ROUND([1]EmissionsSector.csv!F134,2))</f>
        <v>0.02</v>
      </c>
      <c r="F134" s="10">
        <f>IF([1]EmissionsSector.csv!G134&gt;10,ROUND([1]EmissionsSector.csv!G134,0),ROUND([1]EmissionsSector.csv!G134,2))</f>
        <v>0.06</v>
      </c>
      <c r="G134" s="10">
        <f>IF([1]EmissionsSector.csv!H134&gt;10,ROUND([1]EmissionsSector.csv!H134,0),ROUND([1]EmissionsSector.csv!H134,2))</f>
        <v>0.26</v>
      </c>
      <c r="H134" s="10">
        <f>IF([1]EmissionsSector.csv!I134&gt;10,ROUND([1]EmissionsSector.csv!I134,0),ROUND([1]EmissionsSector.csv!I134,2))</f>
        <v>0.43</v>
      </c>
      <c r="I134" s="10">
        <f>IF([1]EmissionsSector.csv!J134&gt;10,ROUND([1]EmissionsSector.csv!J134,0),ROUND([1]EmissionsSector.csv!J134,2))</f>
        <v>0.52</v>
      </c>
      <c r="J134" s="10">
        <f>IF([1]EmissionsSector.csv!K134&gt;10,ROUND([1]EmissionsSector.csv!K134,0),ROUND([1]EmissionsSector.csv!K134,2))</f>
        <v>0.5</v>
      </c>
      <c r="K134" s="10">
        <f>IF([1]EmissionsSector.csv!L134&gt;10,ROUND([1]EmissionsSector.csv!L134,0),ROUND([1]EmissionsSector.csv!L134,2))</f>
        <v>0.45</v>
      </c>
      <c r="L134" s="10">
        <f>IF([1]EmissionsSector.csv!M134&gt;10,ROUND([1]EmissionsSector.csv!M134,0),ROUND([1]EmissionsSector.csv!M134,2))</f>
        <v>0.39</v>
      </c>
    </row>
    <row r="135" spans="1:12" x14ac:dyDescent="0.25">
      <c r="A135" s="9" t="s">
        <v>21</v>
      </c>
      <c r="B135" s="9" t="s">
        <v>28</v>
      </c>
      <c r="C135" s="9" t="str">
        <f>[1]EmissionsSector.pull!C135</f>
        <v>4DS</v>
      </c>
      <c r="D135" s="9" t="str">
        <f>[1]EmissionsSector.pull!D135</f>
        <v>6DS</v>
      </c>
      <c r="E135" s="10">
        <f>IF([1]EmissionsSector.csv!F135&gt;10,ROUND([1]EmissionsSector.csv!F135,0),ROUND([1]EmissionsSector.csv!F135,2))</f>
        <v>0</v>
      </c>
      <c r="F135" s="10">
        <f>IF([1]EmissionsSector.csv!G135&gt;10,ROUND([1]EmissionsSector.csv!G135,0),ROUND([1]EmissionsSector.csv!G135,2))</f>
        <v>0</v>
      </c>
      <c r="G135" s="10">
        <f>IF([1]EmissionsSector.csv!H135&gt;10,ROUND([1]EmissionsSector.csv!H135,0),ROUND([1]EmissionsSector.csv!H135,2))</f>
        <v>0</v>
      </c>
      <c r="H135" s="10">
        <f>IF([1]EmissionsSector.csv!I135&gt;10,ROUND([1]EmissionsSector.csv!I135,0),ROUND([1]EmissionsSector.csv!I135,2))</f>
        <v>0.01</v>
      </c>
      <c r="I135" s="10">
        <f>IF([1]EmissionsSector.csv!J135&gt;10,ROUND([1]EmissionsSector.csv!J135,0),ROUND([1]EmissionsSector.csv!J135,2))</f>
        <v>0.01</v>
      </c>
      <c r="J135" s="10">
        <f>IF([1]EmissionsSector.csv!K135&gt;10,ROUND([1]EmissionsSector.csv!K135,0),ROUND([1]EmissionsSector.csv!K135,2))</f>
        <v>0.01</v>
      </c>
      <c r="K135" s="10">
        <f>IF([1]EmissionsSector.csv!L135&gt;10,ROUND([1]EmissionsSector.csv!L135,0),ROUND([1]EmissionsSector.csv!L135,2))</f>
        <v>0.01</v>
      </c>
      <c r="L135" s="10">
        <f>IF([1]EmissionsSector.csv!M135&gt;10,ROUND([1]EmissionsSector.csv!M135,0),ROUND([1]EmissionsSector.csv!M135,2))</f>
        <v>0.01</v>
      </c>
    </row>
    <row r="136" spans="1:12" x14ac:dyDescent="0.25">
      <c r="A136" s="9" t="s">
        <v>21</v>
      </c>
      <c r="B136" s="9" t="s">
        <v>29</v>
      </c>
      <c r="C136" s="9" t="str">
        <f>[1]EmissionsSector.pull!C136</f>
        <v>4DS</v>
      </c>
      <c r="D136" s="9" t="str">
        <f>[1]EmissionsSector.pull!D136</f>
        <v>6DS</v>
      </c>
      <c r="E136" s="10">
        <f>IF([1]EmissionsSector.csv!F136&gt;10,ROUND([1]EmissionsSector.csv!F136,0),ROUND([1]EmissionsSector.csv!F136,2))</f>
        <v>0</v>
      </c>
      <c r="F136" s="10">
        <f>IF([1]EmissionsSector.csv!G136&gt;10,ROUND([1]EmissionsSector.csv!G136,0),ROUND([1]EmissionsSector.csv!G136,2))</f>
        <v>0</v>
      </c>
      <c r="G136" s="10">
        <f>IF([1]EmissionsSector.csv!H136&gt;10,ROUND([1]EmissionsSector.csv!H136,0),ROUND([1]EmissionsSector.csv!H136,2))</f>
        <v>0.01</v>
      </c>
      <c r="H136" s="10">
        <f>IF([1]EmissionsSector.csv!I136&gt;10,ROUND([1]EmissionsSector.csv!I136,0),ROUND([1]EmissionsSector.csv!I136,2))</f>
        <v>0.01</v>
      </c>
      <c r="I136" s="10">
        <f>IF([1]EmissionsSector.csv!J136&gt;10,ROUND([1]EmissionsSector.csv!J136,0),ROUND([1]EmissionsSector.csv!J136,2))</f>
        <v>0.01</v>
      </c>
      <c r="J136" s="10">
        <f>IF([1]EmissionsSector.csv!K136&gt;10,ROUND([1]EmissionsSector.csv!K136,0),ROUND([1]EmissionsSector.csv!K136,2))</f>
        <v>0.02</v>
      </c>
      <c r="K136" s="10">
        <f>IF([1]EmissionsSector.csv!L136&gt;10,ROUND([1]EmissionsSector.csv!L136,0),ROUND([1]EmissionsSector.csv!L136,2))</f>
        <v>0.02</v>
      </c>
      <c r="L136" s="10">
        <f>IF([1]EmissionsSector.csv!M136&gt;10,ROUND([1]EmissionsSector.csv!M136,0),ROUND([1]EmissionsSector.csv!M136,2))</f>
        <v>0.03</v>
      </c>
    </row>
    <row r="137" spans="1:12" x14ac:dyDescent="0.25">
      <c r="A137" s="9" t="s">
        <v>21</v>
      </c>
      <c r="B137" s="9" t="s">
        <v>30</v>
      </c>
      <c r="C137" s="9" t="str">
        <f>[1]EmissionsSector.pull!C137</f>
        <v>4DS</v>
      </c>
      <c r="D137" s="9" t="str">
        <f>[1]EmissionsSector.pull!D137</f>
        <v>6DS</v>
      </c>
      <c r="E137" s="10">
        <f>IF([1]EmissionsSector.csv!F137&gt;10,ROUND([1]EmissionsSector.csv!F137,0),ROUND([1]EmissionsSector.csv!F137,2))</f>
        <v>0</v>
      </c>
      <c r="F137" s="10">
        <f>IF([1]EmissionsSector.csv!G137&gt;10,ROUND([1]EmissionsSector.csv!G137,0),ROUND([1]EmissionsSector.csv!G137,2))</f>
        <v>0.01</v>
      </c>
      <c r="G137" s="10">
        <f>IF([1]EmissionsSector.csv!H137&gt;10,ROUND([1]EmissionsSector.csv!H137,0),ROUND([1]EmissionsSector.csv!H137,2))</f>
        <v>0.02</v>
      </c>
      <c r="H137" s="10">
        <f>IF([1]EmissionsSector.csv!I137&gt;10,ROUND([1]EmissionsSector.csv!I137,0),ROUND([1]EmissionsSector.csv!I137,2))</f>
        <v>0.03</v>
      </c>
      <c r="I137" s="10">
        <f>IF([1]EmissionsSector.csv!J137&gt;10,ROUND([1]EmissionsSector.csv!J137,0),ROUND([1]EmissionsSector.csv!J137,2))</f>
        <v>0.03</v>
      </c>
      <c r="J137" s="10">
        <f>IF([1]EmissionsSector.csv!K137&gt;10,ROUND([1]EmissionsSector.csv!K137,0),ROUND([1]EmissionsSector.csv!K137,2))</f>
        <v>0.04</v>
      </c>
      <c r="K137" s="10">
        <f>IF([1]EmissionsSector.csv!L137&gt;10,ROUND([1]EmissionsSector.csv!L137,0),ROUND([1]EmissionsSector.csv!L137,2))</f>
        <v>0.04</v>
      </c>
      <c r="L137" s="10">
        <f>IF([1]EmissionsSector.csv!M137&gt;10,ROUND([1]EmissionsSector.csv!M137,0),ROUND([1]EmissionsSector.csv!M137,2))</f>
        <v>0.05</v>
      </c>
    </row>
    <row r="138" spans="1:12" x14ac:dyDescent="0.25">
      <c r="A138" s="9" t="s">
        <v>21</v>
      </c>
      <c r="B138" s="9" t="s">
        <v>31</v>
      </c>
      <c r="C138" s="9" t="str">
        <f>[1]EmissionsSector.pull!C138</f>
        <v>4DS</v>
      </c>
      <c r="D138" s="9" t="str">
        <f>[1]EmissionsSector.pull!D138</f>
        <v>6DS</v>
      </c>
      <c r="E138" s="10">
        <f>IF([1]EmissionsSector.csv!F138&gt;10,ROUND([1]EmissionsSector.csv!F138,0),ROUND([1]EmissionsSector.csv!F138,2))</f>
        <v>0</v>
      </c>
      <c r="F138" s="10">
        <f>IF([1]EmissionsSector.csv!G138&gt;10,ROUND([1]EmissionsSector.csv!G138,0),ROUND([1]EmissionsSector.csv!G138,2))</f>
        <v>0.02</v>
      </c>
      <c r="G138" s="10">
        <f>IF([1]EmissionsSector.csv!H138&gt;10,ROUND([1]EmissionsSector.csv!H138,0),ROUND([1]EmissionsSector.csv!H138,2))</f>
        <v>0.06</v>
      </c>
      <c r="H138" s="10">
        <f>IF([1]EmissionsSector.csv!I138&gt;10,ROUND([1]EmissionsSector.csv!I138,0),ROUND([1]EmissionsSector.csv!I138,2))</f>
        <v>0.1</v>
      </c>
      <c r="I138" s="10">
        <f>IF([1]EmissionsSector.csv!J138&gt;10,ROUND([1]EmissionsSector.csv!J138,0),ROUND([1]EmissionsSector.csv!J138,2))</f>
        <v>0.13</v>
      </c>
      <c r="J138" s="10">
        <f>IF([1]EmissionsSector.csv!K138&gt;10,ROUND([1]EmissionsSector.csv!K138,0),ROUND([1]EmissionsSector.csv!K138,2))</f>
        <v>0.14000000000000001</v>
      </c>
      <c r="K138" s="10">
        <f>IF([1]EmissionsSector.csv!L138&gt;10,ROUND([1]EmissionsSector.csv!L138,0),ROUND([1]EmissionsSector.csv!L138,2))</f>
        <v>0.15</v>
      </c>
      <c r="L138" s="10">
        <f>IF([1]EmissionsSector.csv!M138&gt;10,ROUND([1]EmissionsSector.csv!M138,0),ROUND([1]EmissionsSector.csv!M138,2))</f>
        <v>0.16</v>
      </c>
    </row>
    <row r="139" spans="1:12" x14ac:dyDescent="0.25">
      <c r="A139" s="9" t="s">
        <v>21</v>
      </c>
      <c r="B139" s="9" t="s">
        <v>32</v>
      </c>
      <c r="C139" s="9" t="str">
        <f>[1]EmissionsSector.pull!C139</f>
        <v>4DS</v>
      </c>
      <c r="D139" s="9" t="str">
        <f>[1]EmissionsSector.pull!D139</f>
        <v>6DS</v>
      </c>
      <c r="E139" s="10">
        <f>IF([1]EmissionsSector.csv!F139&gt;10,ROUND([1]EmissionsSector.csv!F139,0),ROUND([1]EmissionsSector.csv!F139,2))</f>
        <v>0</v>
      </c>
      <c r="F139" s="10">
        <f>IF([1]EmissionsSector.csv!G139&gt;10,ROUND([1]EmissionsSector.csv!G139,0),ROUND([1]EmissionsSector.csv!G139,2))</f>
        <v>0.04</v>
      </c>
      <c r="G139" s="10">
        <f>IF([1]EmissionsSector.csv!H139&gt;10,ROUND([1]EmissionsSector.csv!H139,0),ROUND([1]EmissionsSector.csv!H139,2))</f>
        <v>0.06</v>
      </c>
      <c r="H139" s="10">
        <f>IF([1]EmissionsSector.csv!I139&gt;10,ROUND([1]EmissionsSector.csv!I139,0),ROUND([1]EmissionsSector.csv!I139,2))</f>
        <v>0.08</v>
      </c>
      <c r="I139" s="10">
        <f>IF([1]EmissionsSector.csv!J139&gt;10,ROUND([1]EmissionsSector.csv!J139,0),ROUND([1]EmissionsSector.csv!J139,2))</f>
        <v>0.09</v>
      </c>
      <c r="J139" s="10">
        <f>IF([1]EmissionsSector.csv!K139&gt;10,ROUND([1]EmissionsSector.csv!K139,0),ROUND([1]EmissionsSector.csv!K139,2))</f>
        <v>0.11</v>
      </c>
      <c r="K139" s="10">
        <f>IF([1]EmissionsSector.csv!L139&gt;10,ROUND([1]EmissionsSector.csv!L139,0),ROUND([1]EmissionsSector.csv!L139,2))</f>
        <v>0.12</v>
      </c>
      <c r="L139" s="10">
        <f>IF([1]EmissionsSector.csv!M139&gt;10,ROUND([1]EmissionsSector.csv!M139,0),ROUND([1]EmissionsSector.csv!M139,2))</f>
        <v>0.13</v>
      </c>
    </row>
    <row r="140" spans="1:12" x14ac:dyDescent="0.25">
      <c r="A140" s="9" t="s">
        <v>21</v>
      </c>
      <c r="B140" s="9" t="s">
        <v>33</v>
      </c>
      <c r="C140" s="9" t="str">
        <f>[1]EmissionsSector.pull!C140</f>
        <v>4DS</v>
      </c>
      <c r="D140" s="9" t="str">
        <f>[1]EmissionsSector.pull!D140</f>
        <v>6DS</v>
      </c>
      <c r="E140" s="10">
        <f>IF([1]EmissionsSector.csv!F140&gt;10,ROUND([1]EmissionsSector.csv!F140,0),ROUND([1]EmissionsSector.csv!F140,2))</f>
        <v>0</v>
      </c>
      <c r="F140" s="10">
        <f>IF([1]EmissionsSector.csv!G140&gt;10,ROUND([1]EmissionsSector.csv!G140,0),ROUND([1]EmissionsSector.csv!G140,2))</f>
        <v>0.01</v>
      </c>
      <c r="G140" s="10">
        <f>IF([1]EmissionsSector.csv!H140&gt;10,ROUND([1]EmissionsSector.csv!H140,0),ROUND([1]EmissionsSector.csv!H140,2))</f>
        <v>0.05</v>
      </c>
      <c r="H140" s="10">
        <f>IF([1]EmissionsSector.csv!I140&gt;10,ROUND([1]EmissionsSector.csv!I140,0),ROUND([1]EmissionsSector.csv!I140,2))</f>
        <v>0.05</v>
      </c>
      <c r="I140" s="10">
        <f>IF([1]EmissionsSector.csv!J140&gt;10,ROUND([1]EmissionsSector.csv!J140,0),ROUND([1]EmissionsSector.csv!J140,2))</f>
        <v>7.0000000000000007E-2</v>
      </c>
      <c r="J140" s="10">
        <f>IF([1]EmissionsSector.csv!K140&gt;10,ROUND([1]EmissionsSector.csv!K140,0),ROUND([1]EmissionsSector.csv!K140,2))</f>
        <v>0.1</v>
      </c>
      <c r="K140" s="10">
        <f>IF([1]EmissionsSector.csv!L140&gt;10,ROUND([1]EmissionsSector.csv!L140,0),ROUND([1]EmissionsSector.csv!L140,2))</f>
        <v>0.12</v>
      </c>
      <c r="L140" s="10">
        <f>IF([1]EmissionsSector.csv!M140&gt;10,ROUND([1]EmissionsSector.csv!M140,0),ROUND([1]EmissionsSector.csv!M140,2))</f>
        <v>0.15</v>
      </c>
    </row>
    <row r="141" spans="1:12" x14ac:dyDescent="0.25">
      <c r="A141" s="9" t="s">
        <v>21</v>
      </c>
      <c r="B141" s="9" t="s">
        <v>34</v>
      </c>
      <c r="C141" s="9" t="str">
        <f>[1]EmissionsSector.pull!C141</f>
        <v>4DS</v>
      </c>
      <c r="D141" s="9" t="str">
        <f>[1]EmissionsSector.pull!D141</f>
        <v>6DS</v>
      </c>
      <c r="E141" s="10">
        <f>IF([1]EmissionsSector.csv!F141&gt;10,ROUND([1]EmissionsSector.csv!F141,0),ROUND([1]EmissionsSector.csv!F141,2))</f>
        <v>0</v>
      </c>
      <c r="F141" s="10">
        <f>IF([1]EmissionsSector.csv!G141&gt;10,ROUND([1]EmissionsSector.csv!G141,0),ROUND([1]EmissionsSector.csv!G141,2))</f>
        <v>0.09</v>
      </c>
      <c r="G141" s="10">
        <f>IF([1]EmissionsSector.csv!H141&gt;10,ROUND([1]EmissionsSector.csv!H141,0),ROUND([1]EmissionsSector.csv!H141,2))</f>
        <v>0.16</v>
      </c>
      <c r="H141" s="10">
        <f>IF([1]EmissionsSector.csv!I141&gt;10,ROUND([1]EmissionsSector.csv!I141,0),ROUND([1]EmissionsSector.csv!I141,2))</f>
        <v>0.2</v>
      </c>
      <c r="I141" s="10">
        <f>IF([1]EmissionsSector.csv!J141&gt;10,ROUND([1]EmissionsSector.csv!J141,0),ROUND([1]EmissionsSector.csv!J141,2))</f>
        <v>0.26</v>
      </c>
      <c r="J141" s="10">
        <f>IF([1]EmissionsSector.csv!K141&gt;10,ROUND([1]EmissionsSector.csv!K141,0),ROUND([1]EmissionsSector.csv!K141,2))</f>
        <v>0.33</v>
      </c>
      <c r="K141" s="10">
        <f>IF([1]EmissionsSector.csv!L141&gt;10,ROUND([1]EmissionsSector.csv!L141,0),ROUND([1]EmissionsSector.csv!L141,2))</f>
        <v>0.39</v>
      </c>
      <c r="L141" s="10">
        <f>IF([1]EmissionsSector.csv!M141&gt;10,ROUND([1]EmissionsSector.csv!M141,0),ROUND([1]EmissionsSector.csv!M141,2))</f>
        <v>0.4</v>
      </c>
    </row>
    <row r="142" spans="1:12" x14ac:dyDescent="0.25">
      <c r="E142" s="14"/>
      <c r="F142" s="14"/>
      <c r="G142" s="14"/>
      <c r="H142" s="14"/>
      <c r="I142" s="14"/>
      <c r="J142" s="14"/>
      <c r="K142" s="14"/>
      <c r="L142" s="14"/>
    </row>
    <row r="143" spans="1:12" x14ac:dyDescent="0.25">
      <c r="E143" s="14"/>
      <c r="F143" s="14"/>
      <c r="G143" s="14"/>
      <c r="H143" s="14"/>
      <c r="I143" s="14"/>
      <c r="J143" s="14"/>
      <c r="K143" s="14"/>
      <c r="L143" s="14"/>
    </row>
    <row r="144" spans="1:12" x14ac:dyDescent="0.25">
      <c r="E144" s="14"/>
      <c r="F144" s="14"/>
      <c r="G144" s="14"/>
      <c r="H144" s="14"/>
      <c r="I144" s="14"/>
      <c r="J144" s="14"/>
      <c r="K144" s="14"/>
      <c r="L144" s="14"/>
    </row>
    <row r="145" spans="5:12" x14ac:dyDescent="0.25">
      <c r="E145" s="14"/>
      <c r="F145" s="14"/>
      <c r="G145" s="14"/>
      <c r="H145" s="14"/>
      <c r="I145" s="14"/>
      <c r="J145" s="14"/>
      <c r="K145" s="14"/>
      <c r="L145" s="14"/>
    </row>
    <row r="146" spans="5:12" x14ac:dyDescent="0.25">
      <c r="E146" s="14"/>
      <c r="F146" s="14"/>
      <c r="G146" s="14"/>
      <c r="H146" s="14"/>
      <c r="I146" s="14"/>
      <c r="J146" s="14"/>
      <c r="K146" s="14"/>
      <c r="L146" s="14"/>
    </row>
    <row r="147" spans="5:12" x14ac:dyDescent="0.25">
      <c r="E147" s="14"/>
      <c r="F147" s="14"/>
      <c r="G147" s="14"/>
      <c r="H147" s="14"/>
      <c r="I147" s="14"/>
      <c r="J147" s="14"/>
      <c r="K147" s="14"/>
      <c r="L147" s="14"/>
    </row>
    <row r="148" spans="5:12" x14ac:dyDescent="0.25">
      <c r="E148" s="14"/>
      <c r="F148" s="14"/>
      <c r="G148" s="14"/>
      <c r="H148" s="14"/>
      <c r="I148" s="14"/>
      <c r="J148" s="14"/>
      <c r="K148" s="14"/>
      <c r="L148" s="14"/>
    </row>
    <row r="149" spans="5:12" x14ac:dyDescent="0.25">
      <c r="E149" s="14"/>
      <c r="F149" s="14"/>
      <c r="G149" s="14"/>
      <c r="H149" s="14"/>
      <c r="I149" s="14"/>
      <c r="J149" s="14"/>
      <c r="K149" s="14"/>
      <c r="L149" s="14"/>
    </row>
    <row r="150" spans="5:12" x14ac:dyDescent="0.25">
      <c r="E150" s="14"/>
      <c r="F150" s="14"/>
      <c r="G150" s="14"/>
      <c r="H150" s="14"/>
      <c r="I150" s="14"/>
      <c r="J150" s="14"/>
      <c r="K150" s="14"/>
      <c r="L150" s="14"/>
    </row>
    <row r="151" spans="5:12" x14ac:dyDescent="0.25">
      <c r="E151" s="14"/>
      <c r="F151" s="14"/>
      <c r="G151" s="14"/>
      <c r="H151" s="14"/>
      <c r="I151" s="14"/>
      <c r="J151" s="14"/>
      <c r="K151" s="14"/>
      <c r="L151" s="14"/>
    </row>
    <row r="152" spans="5:12" x14ac:dyDescent="0.25">
      <c r="E152" s="14"/>
      <c r="F152" s="14"/>
      <c r="G152" s="14"/>
      <c r="H152" s="14"/>
      <c r="I152" s="14"/>
      <c r="J152" s="14"/>
      <c r="K152" s="14"/>
      <c r="L152" s="14"/>
    </row>
    <row r="153" spans="5:12" x14ac:dyDescent="0.25">
      <c r="E153" s="14"/>
      <c r="F153" s="14"/>
      <c r="G153" s="14"/>
      <c r="H153" s="14"/>
      <c r="I153" s="14"/>
      <c r="J153" s="14"/>
      <c r="K153" s="14"/>
      <c r="L153" s="14"/>
    </row>
    <row r="154" spans="5:12" x14ac:dyDescent="0.25">
      <c r="E154" s="14"/>
      <c r="F154" s="14"/>
      <c r="G154" s="14"/>
      <c r="H154" s="14"/>
      <c r="I154" s="14"/>
      <c r="J154" s="14"/>
      <c r="K154" s="14"/>
      <c r="L154" s="14"/>
    </row>
    <row r="155" spans="5:12" x14ac:dyDescent="0.25">
      <c r="E155" s="14"/>
      <c r="F155" s="14"/>
      <c r="G155" s="14"/>
      <c r="H155" s="14"/>
      <c r="I155" s="14"/>
      <c r="J155" s="14"/>
      <c r="K155" s="14"/>
      <c r="L155" s="14"/>
    </row>
    <row r="156" spans="5:12" x14ac:dyDescent="0.25">
      <c r="E156" s="14"/>
      <c r="F156" s="14"/>
      <c r="G156" s="14"/>
      <c r="H156" s="14"/>
      <c r="I156" s="14"/>
      <c r="J156" s="14"/>
      <c r="K156" s="14"/>
      <c r="L156" s="14"/>
    </row>
    <row r="157" spans="5:12" x14ac:dyDescent="0.25">
      <c r="E157" s="14"/>
      <c r="F157" s="14"/>
      <c r="G157" s="14"/>
      <c r="H157" s="14"/>
      <c r="I157" s="14"/>
      <c r="J157" s="14"/>
      <c r="K157" s="14"/>
      <c r="L157" s="14"/>
    </row>
    <row r="158" spans="5:12" x14ac:dyDescent="0.25">
      <c r="E158" s="14"/>
      <c r="F158" s="14"/>
      <c r="G158" s="14"/>
      <c r="H158" s="14"/>
      <c r="I158" s="14"/>
      <c r="J158" s="14"/>
      <c r="K158" s="14"/>
      <c r="L158" s="14"/>
    </row>
    <row r="159" spans="5:12" x14ac:dyDescent="0.25">
      <c r="E159" s="14"/>
      <c r="F159" s="14"/>
      <c r="G159" s="14"/>
      <c r="H159" s="14"/>
      <c r="I159" s="14"/>
      <c r="J159" s="14"/>
      <c r="K159" s="14"/>
      <c r="L159" s="14"/>
    </row>
    <row r="160" spans="5:12" x14ac:dyDescent="0.25">
      <c r="E160" s="14"/>
      <c r="F160" s="14"/>
      <c r="G160" s="14"/>
      <c r="H160" s="14"/>
      <c r="I160" s="14"/>
      <c r="J160" s="14"/>
      <c r="K160" s="14"/>
      <c r="L160" s="14"/>
    </row>
    <row r="161" spans="5:12" x14ac:dyDescent="0.25">
      <c r="E161" s="14"/>
      <c r="F161" s="14"/>
      <c r="G161" s="14"/>
      <c r="H161" s="14"/>
      <c r="I161" s="14"/>
      <c r="J161" s="14"/>
      <c r="K161" s="14"/>
      <c r="L161" s="14"/>
    </row>
    <row r="162" spans="5:12" x14ac:dyDescent="0.25">
      <c r="E162" s="14"/>
      <c r="F162" s="14"/>
      <c r="G162" s="14"/>
      <c r="H162" s="14"/>
      <c r="I162" s="14"/>
      <c r="J162" s="14"/>
      <c r="K162" s="14"/>
      <c r="L162" s="14"/>
    </row>
    <row r="163" spans="5:12" x14ac:dyDescent="0.25">
      <c r="E163" s="14"/>
      <c r="F163" s="14"/>
      <c r="G163" s="14"/>
      <c r="H163" s="14"/>
      <c r="I163" s="14"/>
      <c r="J163" s="14"/>
      <c r="K163" s="14"/>
      <c r="L163" s="14"/>
    </row>
    <row r="164" spans="5:12" x14ac:dyDescent="0.25">
      <c r="E164" s="14"/>
      <c r="F164" s="14"/>
      <c r="G164" s="14"/>
      <c r="H164" s="14"/>
      <c r="I164" s="14"/>
      <c r="J164" s="14"/>
      <c r="K164" s="14"/>
      <c r="L164" s="14"/>
    </row>
    <row r="165" spans="5:12" x14ac:dyDescent="0.25">
      <c r="E165" s="14"/>
      <c r="F165" s="14"/>
      <c r="G165" s="14"/>
      <c r="H165" s="14"/>
      <c r="I165" s="14"/>
      <c r="J165" s="14"/>
      <c r="K165" s="14"/>
      <c r="L165" s="14"/>
    </row>
    <row r="166" spans="5:12" x14ac:dyDescent="0.25">
      <c r="E166" s="14"/>
      <c r="F166" s="14"/>
      <c r="G166" s="14"/>
      <c r="H166" s="14"/>
      <c r="I166" s="14"/>
      <c r="J166" s="14"/>
      <c r="K166" s="14"/>
      <c r="L166" s="14"/>
    </row>
    <row r="167" spans="5:12" x14ac:dyDescent="0.25">
      <c r="E167" s="14"/>
      <c r="F167" s="14"/>
      <c r="G167" s="14"/>
      <c r="H167" s="14"/>
      <c r="I167" s="14"/>
      <c r="J167" s="14"/>
      <c r="K167" s="14"/>
      <c r="L167" s="14"/>
    </row>
    <row r="168" spans="5:12" x14ac:dyDescent="0.25">
      <c r="E168" s="14"/>
      <c r="F168" s="14"/>
      <c r="G168" s="14"/>
      <c r="H168" s="14"/>
      <c r="I168" s="14"/>
      <c r="J168" s="14"/>
      <c r="K168" s="14"/>
      <c r="L168" s="14"/>
    </row>
    <row r="169" spans="5:12" x14ac:dyDescent="0.25">
      <c r="E169" s="14"/>
      <c r="F169" s="14"/>
      <c r="G169" s="14"/>
      <c r="H169" s="14"/>
      <c r="I169" s="14"/>
      <c r="J169" s="14"/>
      <c r="K169" s="14"/>
      <c r="L169" s="14"/>
    </row>
    <row r="170" spans="5:12" x14ac:dyDescent="0.25">
      <c r="E170" s="14"/>
      <c r="F170" s="14"/>
      <c r="G170" s="14"/>
      <c r="H170" s="14"/>
      <c r="I170" s="14"/>
      <c r="J170" s="14"/>
      <c r="K170" s="14"/>
      <c r="L170" s="14"/>
    </row>
    <row r="171" spans="5:12" x14ac:dyDescent="0.25">
      <c r="E171" s="14"/>
      <c r="F171" s="14"/>
      <c r="G171" s="14"/>
      <c r="H171" s="14"/>
      <c r="I171" s="14"/>
      <c r="J171" s="14"/>
      <c r="K171" s="14"/>
      <c r="L171" s="14"/>
    </row>
    <row r="172" spans="5:12" x14ac:dyDescent="0.25">
      <c r="E172" s="14"/>
      <c r="F172" s="14"/>
      <c r="G172" s="14"/>
      <c r="H172" s="14"/>
      <c r="I172" s="14"/>
      <c r="J172" s="14"/>
      <c r="K172" s="14"/>
      <c r="L172" s="14"/>
    </row>
    <row r="173" spans="5:12" x14ac:dyDescent="0.25">
      <c r="E173" s="14"/>
      <c r="F173" s="14"/>
      <c r="G173" s="14"/>
      <c r="H173" s="14"/>
      <c r="I173" s="14"/>
      <c r="J173" s="14"/>
      <c r="K173" s="14"/>
      <c r="L173" s="14"/>
    </row>
    <row r="174" spans="5:12" x14ac:dyDescent="0.25">
      <c r="E174" s="14"/>
      <c r="F174" s="14"/>
      <c r="G174" s="14"/>
      <c r="H174" s="14"/>
      <c r="I174" s="14"/>
      <c r="J174" s="14"/>
      <c r="K174" s="14"/>
      <c r="L174" s="14"/>
    </row>
    <row r="175" spans="5:12" x14ac:dyDescent="0.25">
      <c r="E175" s="14"/>
      <c r="F175" s="14"/>
      <c r="G175" s="14"/>
      <c r="H175" s="14"/>
      <c r="I175" s="14"/>
      <c r="J175" s="14"/>
      <c r="K175" s="14"/>
      <c r="L175" s="14"/>
    </row>
    <row r="176" spans="5:12" x14ac:dyDescent="0.25">
      <c r="E176" s="14"/>
      <c r="F176" s="14"/>
      <c r="G176" s="14"/>
      <c r="H176" s="14"/>
      <c r="I176" s="14"/>
      <c r="J176" s="14"/>
      <c r="K176" s="14"/>
      <c r="L176" s="14"/>
    </row>
    <row r="177" spans="5:12" x14ac:dyDescent="0.25">
      <c r="E177" s="14"/>
      <c r="F177" s="14"/>
      <c r="G177" s="14"/>
      <c r="H177" s="14"/>
      <c r="I177" s="14"/>
      <c r="J177" s="14"/>
      <c r="K177" s="14"/>
      <c r="L177" s="14"/>
    </row>
    <row r="178" spans="5:12" x14ac:dyDescent="0.25">
      <c r="E178" s="14"/>
      <c r="F178" s="14"/>
      <c r="G178" s="14"/>
      <c r="H178" s="14"/>
      <c r="I178" s="14"/>
      <c r="J178" s="14"/>
      <c r="K178" s="14"/>
      <c r="L178" s="14"/>
    </row>
    <row r="179" spans="5:12" x14ac:dyDescent="0.25">
      <c r="E179" s="14"/>
      <c r="F179" s="14"/>
      <c r="G179" s="14"/>
      <c r="H179" s="14"/>
      <c r="I179" s="14"/>
      <c r="J179" s="14"/>
      <c r="K179" s="14"/>
      <c r="L179" s="14"/>
    </row>
    <row r="180" spans="5:12" x14ac:dyDescent="0.25">
      <c r="E180" s="14"/>
      <c r="F180" s="14"/>
      <c r="G180" s="14"/>
      <c r="H180" s="14"/>
      <c r="I180" s="14"/>
      <c r="J180" s="14"/>
      <c r="K180" s="14"/>
      <c r="L180" s="14"/>
    </row>
    <row r="181" spans="5:12" x14ac:dyDescent="0.25">
      <c r="E181" s="14"/>
      <c r="F181" s="14"/>
      <c r="G181" s="14"/>
      <c r="H181" s="14"/>
      <c r="I181" s="14"/>
      <c r="J181" s="14"/>
      <c r="K181" s="14"/>
      <c r="L181" s="14"/>
    </row>
    <row r="182" spans="5:12" x14ac:dyDescent="0.25">
      <c r="E182" s="14"/>
      <c r="F182" s="14"/>
      <c r="G182" s="14"/>
      <c r="H182" s="14"/>
      <c r="I182" s="14"/>
      <c r="J182" s="14"/>
      <c r="K182" s="14"/>
      <c r="L182" s="14"/>
    </row>
    <row r="183" spans="5:12" x14ac:dyDescent="0.25">
      <c r="E183" s="14"/>
      <c r="F183" s="14"/>
      <c r="G183" s="14"/>
      <c r="H183" s="14"/>
      <c r="I183" s="14"/>
      <c r="J183" s="14"/>
      <c r="K183" s="14"/>
      <c r="L183" s="14"/>
    </row>
    <row r="184" spans="5:12" x14ac:dyDescent="0.25">
      <c r="E184" s="14"/>
      <c r="F184" s="14"/>
      <c r="G184" s="14"/>
      <c r="H184" s="14"/>
      <c r="I184" s="14"/>
      <c r="J184" s="14"/>
      <c r="K184" s="14"/>
      <c r="L184" s="14"/>
    </row>
    <row r="185" spans="5:12" x14ac:dyDescent="0.25">
      <c r="E185" s="14"/>
      <c r="F185" s="14"/>
      <c r="G185" s="14"/>
      <c r="H185" s="14"/>
      <c r="I185" s="14"/>
      <c r="J185" s="14"/>
      <c r="K185" s="14"/>
      <c r="L185" s="14"/>
    </row>
    <row r="186" spans="5:12" x14ac:dyDescent="0.25">
      <c r="E186" s="14"/>
      <c r="F186" s="14"/>
      <c r="G186" s="14"/>
      <c r="H186" s="14"/>
      <c r="I186" s="14"/>
      <c r="J186" s="14"/>
      <c r="K186" s="14"/>
      <c r="L186" s="14"/>
    </row>
    <row r="187" spans="5:12" x14ac:dyDescent="0.25">
      <c r="E187" s="14"/>
      <c r="F187" s="14"/>
      <c r="G187" s="14"/>
      <c r="H187" s="14"/>
      <c r="I187" s="14"/>
      <c r="J187" s="14"/>
      <c r="K187" s="14"/>
      <c r="L187" s="14"/>
    </row>
    <row r="188" spans="5:12" x14ac:dyDescent="0.25">
      <c r="E188" s="14"/>
      <c r="F188" s="14"/>
      <c r="G188" s="14"/>
      <c r="H188" s="14"/>
      <c r="I188" s="14"/>
      <c r="J188" s="14"/>
      <c r="K188" s="14"/>
      <c r="L188" s="14"/>
    </row>
    <row r="189" spans="5:12" x14ac:dyDescent="0.25">
      <c r="E189" s="14"/>
      <c r="F189" s="14"/>
      <c r="G189" s="14"/>
      <c r="H189" s="14"/>
      <c r="I189" s="14"/>
      <c r="J189" s="14"/>
      <c r="K189" s="14"/>
      <c r="L189" s="14"/>
    </row>
    <row r="190" spans="5:12" x14ac:dyDescent="0.25">
      <c r="E190" s="14"/>
      <c r="F190" s="14"/>
      <c r="G190" s="14"/>
      <c r="H190" s="14"/>
      <c r="I190" s="14"/>
      <c r="J190" s="14"/>
      <c r="K190" s="14"/>
      <c r="L190" s="14"/>
    </row>
    <row r="191" spans="5:12" x14ac:dyDescent="0.25">
      <c r="E191" s="14"/>
      <c r="F191" s="14"/>
      <c r="G191" s="14"/>
      <c r="H191" s="14"/>
      <c r="I191" s="14"/>
      <c r="J191" s="14"/>
      <c r="K191" s="14"/>
      <c r="L191" s="14"/>
    </row>
    <row r="192" spans="5:12" x14ac:dyDescent="0.25">
      <c r="E192" s="14"/>
      <c r="F192" s="14"/>
      <c r="G192" s="14"/>
      <c r="H192" s="14"/>
      <c r="I192" s="14"/>
      <c r="J192" s="14"/>
      <c r="K192" s="14"/>
      <c r="L192" s="14"/>
    </row>
    <row r="193" spans="5:12" x14ac:dyDescent="0.25">
      <c r="E193" s="14"/>
      <c r="F193" s="14"/>
      <c r="G193" s="14"/>
      <c r="H193" s="14"/>
      <c r="I193" s="14"/>
      <c r="J193" s="14"/>
      <c r="K193" s="14"/>
      <c r="L193" s="14"/>
    </row>
    <row r="194" spans="5:12" x14ac:dyDescent="0.25">
      <c r="E194" s="14"/>
      <c r="F194" s="14"/>
      <c r="G194" s="14"/>
      <c r="H194" s="14"/>
      <c r="I194" s="14"/>
      <c r="J194" s="14"/>
      <c r="K194" s="14"/>
      <c r="L194" s="14"/>
    </row>
    <row r="195" spans="5:12" x14ac:dyDescent="0.25">
      <c r="E195" s="14"/>
      <c r="F195" s="14"/>
      <c r="G195" s="14"/>
      <c r="H195" s="14"/>
      <c r="I195" s="14"/>
      <c r="J195" s="14"/>
      <c r="K195" s="14"/>
      <c r="L195" s="14"/>
    </row>
    <row r="196" spans="5:12" x14ac:dyDescent="0.25">
      <c r="E196" s="14"/>
      <c r="F196" s="14"/>
      <c r="G196" s="14"/>
      <c r="H196" s="14"/>
      <c r="I196" s="14"/>
      <c r="J196" s="14"/>
      <c r="K196" s="14"/>
      <c r="L196" s="14"/>
    </row>
    <row r="197" spans="5:12" x14ac:dyDescent="0.25">
      <c r="E197" s="14"/>
      <c r="F197" s="14"/>
      <c r="G197" s="14"/>
      <c r="H197" s="14"/>
      <c r="I197" s="14"/>
      <c r="J197" s="14"/>
      <c r="K197" s="14"/>
      <c r="L197" s="14"/>
    </row>
    <row r="198" spans="5:12" x14ac:dyDescent="0.25">
      <c r="E198" s="14"/>
      <c r="F198" s="14"/>
      <c r="G198" s="14"/>
      <c r="H198" s="14"/>
      <c r="I198" s="14"/>
      <c r="J198" s="14"/>
      <c r="K198" s="14"/>
      <c r="L198" s="14"/>
    </row>
    <row r="199" spans="5:12" x14ac:dyDescent="0.25">
      <c r="E199" s="14"/>
      <c r="F199" s="14"/>
      <c r="G199" s="14"/>
      <c r="H199" s="14"/>
      <c r="I199" s="14"/>
      <c r="J199" s="14"/>
      <c r="K199" s="14"/>
      <c r="L199" s="14"/>
    </row>
    <row r="200" spans="5:12" x14ac:dyDescent="0.25">
      <c r="E200" s="14"/>
      <c r="F200" s="14"/>
      <c r="G200" s="14"/>
      <c r="H200" s="14"/>
      <c r="I200" s="14"/>
      <c r="J200" s="14"/>
      <c r="K200" s="14"/>
      <c r="L200" s="14"/>
    </row>
    <row r="201" spans="5:12" x14ac:dyDescent="0.25">
      <c r="E201" s="14"/>
      <c r="F201" s="14"/>
      <c r="G201" s="14"/>
      <c r="H201" s="14"/>
      <c r="I201" s="14"/>
      <c r="J201" s="14"/>
      <c r="K201" s="14"/>
      <c r="L201" s="14"/>
    </row>
    <row r="202" spans="5:12" x14ac:dyDescent="0.25">
      <c r="E202" s="14"/>
      <c r="F202" s="14"/>
      <c r="G202" s="14"/>
      <c r="H202" s="14"/>
      <c r="I202" s="14"/>
      <c r="J202" s="14"/>
      <c r="K202" s="14"/>
      <c r="L202" s="14"/>
    </row>
    <row r="203" spans="5:12" x14ac:dyDescent="0.25">
      <c r="E203" s="14"/>
      <c r="F203" s="14"/>
      <c r="G203" s="14"/>
      <c r="H203" s="14"/>
      <c r="I203" s="14"/>
      <c r="J203" s="14"/>
      <c r="K203" s="14"/>
      <c r="L203" s="14"/>
    </row>
    <row r="204" spans="5:12" x14ac:dyDescent="0.25">
      <c r="E204" s="14"/>
      <c r="F204" s="14"/>
      <c r="G204" s="14"/>
      <c r="H204" s="14"/>
      <c r="I204" s="14"/>
      <c r="J204" s="14"/>
      <c r="K204" s="14"/>
      <c r="L204" s="14"/>
    </row>
    <row r="205" spans="5:12" x14ac:dyDescent="0.25">
      <c r="E205" s="14"/>
      <c r="F205" s="14"/>
      <c r="G205" s="14"/>
      <c r="H205" s="14"/>
      <c r="I205" s="14"/>
      <c r="J205" s="14"/>
      <c r="K205" s="14"/>
      <c r="L205" s="14"/>
    </row>
    <row r="206" spans="5:12" x14ac:dyDescent="0.25">
      <c r="E206" s="14"/>
      <c r="F206" s="14"/>
      <c r="G206" s="14"/>
      <c r="H206" s="14"/>
      <c r="I206" s="14"/>
      <c r="J206" s="14"/>
      <c r="K206" s="14"/>
      <c r="L206" s="14"/>
    </row>
    <row r="207" spans="5:12" x14ac:dyDescent="0.25">
      <c r="E207" s="14"/>
      <c r="F207" s="14"/>
      <c r="G207" s="14"/>
      <c r="H207" s="14"/>
      <c r="I207" s="14"/>
      <c r="J207" s="14"/>
      <c r="K207" s="14"/>
      <c r="L207" s="14"/>
    </row>
    <row r="208" spans="5:12" x14ac:dyDescent="0.25">
      <c r="E208" s="14"/>
      <c r="F208" s="14"/>
      <c r="G208" s="14"/>
      <c r="H208" s="14"/>
      <c r="I208" s="14"/>
      <c r="J208" s="14"/>
      <c r="K208" s="14"/>
      <c r="L208" s="14"/>
    </row>
    <row r="209" spans="5:12" x14ac:dyDescent="0.25">
      <c r="E209" s="14"/>
      <c r="F209" s="14"/>
      <c r="G209" s="14"/>
      <c r="H209" s="14"/>
      <c r="I209" s="14"/>
      <c r="J209" s="14"/>
      <c r="K209" s="14"/>
      <c r="L209" s="14"/>
    </row>
    <row r="210" spans="5:12" x14ac:dyDescent="0.25">
      <c r="E210" s="14"/>
      <c r="F210" s="14"/>
      <c r="G210" s="14"/>
      <c r="H210" s="14"/>
      <c r="I210" s="14"/>
      <c r="J210" s="14"/>
      <c r="K210" s="14"/>
      <c r="L210" s="14"/>
    </row>
    <row r="211" spans="5:12" x14ac:dyDescent="0.25">
      <c r="E211" s="14"/>
      <c r="F211" s="14"/>
      <c r="G211" s="14"/>
      <c r="H211" s="14"/>
      <c r="I211" s="14"/>
      <c r="J211" s="14"/>
      <c r="K211" s="14"/>
      <c r="L211" s="14"/>
    </row>
    <row r="212" spans="5:12" x14ac:dyDescent="0.25">
      <c r="E212" s="12"/>
      <c r="F212" s="12"/>
      <c r="G212" s="12"/>
      <c r="H212" s="12"/>
      <c r="I212" s="12"/>
      <c r="J212" s="12"/>
      <c r="K212" s="12"/>
      <c r="L212" s="12"/>
    </row>
    <row r="213" spans="5:12" x14ac:dyDescent="0.25">
      <c r="E213" s="12"/>
      <c r="F213" s="12"/>
      <c r="G213" s="12"/>
      <c r="H213" s="12"/>
      <c r="I213" s="12"/>
      <c r="J213" s="12"/>
      <c r="K213" s="12"/>
      <c r="L213" s="12"/>
    </row>
    <row r="214" spans="5:12" x14ac:dyDescent="0.25">
      <c r="E214" s="12"/>
      <c r="F214" s="12"/>
      <c r="G214" s="12"/>
      <c r="H214" s="12"/>
      <c r="I214" s="12"/>
      <c r="J214" s="12"/>
      <c r="K214" s="12"/>
      <c r="L214" s="12"/>
    </row>
    <row r="215" spans="5:12" x14ac:dyDescent="0.25">
      <c r="E215" s="12"/>
      <c r="F215" s="12"/>
      <c r="G215" s="12"/>
      <c r="H215" s="12"/>
      <c r="I215" s="12"/>
      <c r="J215" s="12"/>
      <c r="K215" s="12"/>
      <c r="L215" s="12"/>
    </row>
    <row r="216" spans="5:12" x14ac:dyDescent="0.25">
      <c r="E216" s="12"/>
      <c r="F216" s="12"/>
      <c r="G216" s="12"/>
      <c r="H216" s="12"/>
      <c r="I216" s="12"/>
      <c r="J216" s="12"/>
      <c r="K216" s="12"/>
      <c r="L216" s="12"/>
    </row>
    <row r="217" spans="5:12" x14ac:dyDescent="0.25">
      <c r="E217" s="12"/>
      <c r="F217" s="12"/>
      <c r="G217" s="12"/>
      <c r="H217" s="12"/>
      <c r="I217" s="12"/>
      <c r="J217" s="12"/>
      <c r="K217" s="12"/>
      <c r="L217" s="12"/>
    </row>
    <row r="218" spans="5:12" x14ac:dyDescent="0.25">
      <c r="E218" s="12"/>
      <c r="F218" s="12"/>
      <c r="G218" s="12"/>
      <c r="H218" s="12"/>
      <c r="I218" s="12"/>
      <c r="J218" s="12"/>
      <c r="K218" s="12"/>
      <c r="L218" s="12"/>
    </row>
    <row r="219" spans="5:12" x14ac:dyDescent="0.25">
      <c r="E219" s="12"/>
      <c r="F219" s="12"/>
      <c r="G219" s="12"/>
      <c r="H219" s="12"/>
      <c r="I219" s="12"/>
      <c r="J219" s="12"/>
      <c r="K219" s="12"/>
      <c r="L219" s="12"/>
    </row>
    <row r="220" spans="5:12" x14ac:dyDescent="0.25">
      <c r="E220" s="12"/>
      <c r="F220" s="12"/>
      <c r="G220" s="12"/>
      <c r="H220" s="12"/>
      <c r="I220" s="12"/>
      <c r="J220" s="12"/>
      <c r="K220" s="12"/>
      <c r="L220" s="12"/>
    </row>
    <row r="221" spans="5:12" x14ac:dyDescent="0.25">
      <c r="E221" s="12"/>
      <c r="F221" s="12"/>
      <c r="G221" s="12"/>
      <c r="H221" s="12"/>
      <c r="I221" s="12"/>
      <c r="J221" s="12"/>
      <c r="K221" s="12"/>
      <c r="L221" s="12"/>
    </row>
    <row r="222" spans="5:12" x14ac:dyDescent="0.25">
      <c r="E222" s="12"/>
      <c r="F222" s="12"/>
      <c r="G222" s="12"/>
      <c r="H222" s="12"/>
      <c r="I222" s="12"/>
      <c r="J222" s="12"/>
      <c r="K222" s="12"/>
      <c r="L222" s="12"/>
    </row>
    <row r="223" spans="5:12" x14ac:dyDescent="0.25">
      <c r="E223" s="12"/>
      <c r="F223" s="12"/>
      <c r="G223" s="12"/>
      <c r="H223" s="12"/>
      <c r="I223" s="12"/>
      <c r="J223" s="12"/>
      <c r="K223" s="12"/>
      <c r="L223" s="12"/>
    </row>
    <row r="298" spans="5:12" x14ac:dyDescent="0.25">
      <c r="E298" s="12"/>
      <c r="F298" s="12"/>
      <c r="G298" s="12"/>
      <c r="H298" s="12"/>
      <c r="I298" s="12"/>
      <c r="J298" s="12"/>
      <c r="K298" s="12"/>
      <c r="L298" s="12"/>
    </row>
    <row r="299" spans="5:12" x14ac:dyDescent="0.25">
      <c r="E299" s="12"/>
      <c r="F299" s="12"/>
      <c r="G299" s="12"/>
      <c r="H299" s="12"/>
      <c r="I299" s="12"/>
      <c r="J299" s="12"/>
      <c r="K299" s="12"/>
      <c r="L299" s="12"/>
    </row>
    <row r="300" spans="5:12" x14ac:dyDescent="0.25">
      <c r="E300" s="12"/>
      <c r="F300" s="12"/>
      <c r="G300" s="12"/>
      <c r="H300" s="12"/>
      <c r="I300" s="12"/>
      <c r="J300" s="12"/>
      <c r="K300" s="12"/>
      <c r="L300" s="12"/>
    </row>
    <row r="301" spans="5:12" x14ac:dyDescent="0.25">
      <c r="E301" s="12"/>
      <c r="F301" s="12"/>
      <c r="G301" s="12"/>
      <c r="H301" s="12"/>
      <c r="I301" s="12"/>
      <c r="J301" s="12"/>
      <c r="K301" s="12"/>
      <c r="L301" s="12"/>
    </row>
    <row r="302" spans="5:12" x14ac:dyDescent="0.25">
      <c r="E302" s="12"/>
      <c r="F302" s="12"/>
      <c r="G302" s="12"/>
      <c r="H302" s="12"/>
      <c r="I302" s="12"/>
      <c r="J302" s="12"/>
      <c r="K302" s="12"/>
      <c r="L302" s="12"/>
    </row>
    <row r="303" spans="5:12" x14ac:dyDescent="0.25">
      <c r="E303" s="12"/>
      <c r="F303" s="12"/>
      <c r="G303" s="12"/>
      <c r="H303" s="12"/>
      <c r="I303" s="12"/>
      <c r="J303" s="12"/>
      <c r="K303" s="12"/>
      <c r="L303" s="12"/>
    </row>
    <row r="304" spans="5:12" x14ac:dyDescent="0.25">
      <c r="E304" s="12"/>
      <c r="F304" s="12"/>
      <c r="G304" s="12"/>
      <c r="H304" s="12"/>
      <c r="I304" s="12"/>
      <c r="J304" s="12"/>
      <c r="K304" s="12"/>
      <c r="L304" s="12"/>
    </row>
    <row r="305" spans="5:12" x14ac:dyDescent="0.25">
      <c r="E305" s="12"/>
      <c r="F305" s="12"/>
      <c r="G305" s="12"/>
      <c r="H305" s="12"/>
      <c r="I305" s="12"/>
      <c r="J305" s="12"/>
      <c r="K305" s="12"/>
      <c r="L305" s="12"/>
    </row>
    <row r="306" spans="5:12" x14ac:dyDescent="0.25">
      <c r="E306" s="12"/>
      <c r="F306" s="12"/>
      <c r="G306" s="12"/>
      <c r="H306" s="12"/>
      <c r="I306" s="12"/>
      <c r="J306" s="12"/>
      <c r="K306" s="12"/>
      <c r="L306" s="12"/>
    </row>
    <row r="307" spans="5:12" x14ac:dyDescent="0.25">
      <c r="E307" s="12"/>
      <c r="F307" s="12"/>
      <c r="G307" s="12"/>
      <c r="H307" s="12"/>
      <c r="I307" s="12"/>
      <c r="J307" s="12"/>
      <c r="K307" s="12"/>
      <c r="L307" s="12"/>
    </row>
    <row r="308" spans="5:12" x14ac:dyDescent="0.25">
      <c r="E308" s="12"/>
      <c r="F308" s="12"/>
      <c r="G308" s="12"/>
      <c r="H308" s="12"/>
      <c r="I308" s="12"/>
      <c r="J308" s="12"/>
      <c r="K308" s="12"/>
      <c r="L308" s="12"/>
    </row>
    <row r="309" spans="5:12" x14ac:dyDescent="0.25">
      <c r="E309" s="12"/>
      <c r="F309" s="12"/>
      <c r="G309" s="12"/>
      <c r="H309" s="12"/>
      <c r="I309" s="12"/>
      <c r="J309" s="12"/>
      <c r="K309" s="12"/>
      <c r="L309" s="12"/>
    </row>
    <row r="310" spans="5:12" x14ac:dyDescent="0.25">
      <c r="E310" s="12"/>
      <c r="F310" s="12"/>
      <c r="G310" s="12"/>
      <c r="H310" s="12"/>
      <c r="I310" s="12"/>
      <c r="J310" s="12"/>
      <c r="K310" s="12"/>
      <c r="L310" s="12"/>
    </row>
    <row r="311" spans="5:12" x14ac:dyDescent="0.25">
      <c r="E311" s="12"/>
      <c r="F311" s="12"/>
      <c r="G311" s="12"/>
      <c r="H311" s="12"/>
      <c r="I311" s="12"/>
      <c r="J311" s="12"/>
      <c r="K311" s="12"/>
      <c r="L311" s="12"/>
    </row>
    <row r="312" spans="5:12" x14ac:dyDescent="0.25">
      <c r="E312" s="12"/>
      <c r="F312" s="12"/>
      <c r="G312" s="12"/>
      <c r="H312" s="12"/>
      <c r="I312" s="12"/>
      <c r="J312" s="12"/>
      <c r="K312" s="12"/>
      <c r="L312" s="12"/>
    </row>
    <row r="313" spans="5:12" x14ac:dyDescent="0.25">
      <c r="E313" s="12"/>
      <c r="F313" s="12"/>
      <c r="G313" s="12"/>
      <c r="H313" s="12"/>
      <c r="I313" s="12"/>
      <c r="J313" s="12"/>
      <c r="K313" s="12"/>
      <c r="L313" s="12"/>
    </row>
    <row r="314" spans="5:12" x14ac:dyDescent="0.25">
      <c r="E314" s="12"/>
      <c r="F314" s="12"/>
      <c r="G314" s="12"/>
      <c r="H314" s="12"/>
      <c r="I314" s="12"/>
      <c r="J314" s="12"/>
      <c r="K314" s="12"/>
      <c r="L314" s="12"/>
    </row>
    <row r="315" spans="5:12" x14ac:dyDescent="0.25">
      <c r="E315" s="12"/>
      <c r="F315" s="12"/>
      <c r="G315" s="12"/>
      <c r="H315" s="12"/>
      <c r="I315" s="12"/>
      <c r="J315" s="12"/>
      <c r="K315" s="12"/>
      <c r="L315" s="12"/>
    </row>
    <row r="316" spans="5:12" x14ac:dyDescent="0.25">
      <c r="E316" s="12"/>
      <c r="F316" s="12"/>
      <c r="G316" s="12"/>
      <c r="H316" s="12"/>
      <c r="I316" s="12"/>
      <c r="J316" s="12"/>
      <c r="K316" s="12"/>
      <c r="L316" s="12"/>
    </row>
    <row r="317" spans="5:12" x14ac:dyDescent="0.25">
      <c r="E317" s="12"/>
      <c r="F317" s="12"/>
      <c r="G317" s="12"/>
      <c r="H317" s="12"/>
      <c r="I317" s="12"/>
      <c r="J317" s="12"/>
      <c r="K317" s="12"/>
      <c r="L317" s="12"/>
    </row>
    <row r="318" spans="5:12" x14ac:dyDescent="0.25">
      <c r="E318" s="12"/>
      <c r="F318" s="12"/>
      <c r="G318" s="12"/>
      <c r="H318" s="12"/>
      <c r="I318" s="12"/>
      <c r="J318" s="12"/>
      <c r="K318" s="12"/>
      <c r="L318" s="12"/>
    </row>
    <row r="319" spans="5:12" x14ac:dyDescent="0.25">
      <c r="E319" s="12"/>
      <c r="F319" s="12"/>
      <c r="G319" s="12"/>
      <c r="H319" s="12"/>
      <c r="I319" s="12"/>
      <c r="J319" s="12"/>
      <c r="K319" s="12"/>
      <c r="L319" s="12"/>
    </row>
    <row r="320" spans="5:12" x14ac:dyDescent="0.25">
      <c r="E320" s="12"/>
      <c r="F320" s="12"/>
      <c r="G320" s="12"/>
      <c r="H320" s="12"/>
      <c r="I320" s="12"/>
      <c r="J320" s="12"/>
      <c r="K320" s="12"/>
      <c r="L320" s="12"/>
    </row>
    <row r="321" spans="5:12" x14ac:dyDescent="0.25">
      <c r="E321" s="12"/>
      <c r="F321" s="12"/>
      <c r="G321" s="12"/>
      <c r="H321" s="12"/>
      <c r="I321" s="12"/>
      <c r="J321" s="12"/>
      <c r="K321" s="12"/>
      <c r="L321" s="12"/>
    </row>
    <row r="322" spans="5:12" x14ac:dyDescent="0.25">
      <c r="E322" s="12"/>
      <c r="F322" s="12"/>
      <c r="G322" s="12"/>
      <c r="H322" s="12"/>
      <c r="I322" s="12"/>
      <c r="J322" s="12"/>
      <c r="K322" s="12"/>
      <c r="L322" s="12"/>
    </row>
    <row r="323" spans="5:12" x14ac:dyDescent="0.25">
      <c r="E323" s="12"/>
      <c r="F323" s="12"/>
      <c r="G323" s="12"/>
      <c r="H323" s="12"/>
      <c r="I323" s="12"/>
      <c r="J323" s="12"/>
      <c r="K323" s="12"/>
      <c r="L323" s="12"/>
    </row>
    <row r="324" spans="5:12" x14ac:dyDescent="0.25">
      <c r="E324" s="12"/>
      <c r="F324" s="12"/>
      <c r="G324" s="12"/>
      <c r="H324" s="12"/>
      <c r="I324" s="12"/>
      <c r="J324" s="12"/>
      <c r="K324" s="12"/>
      <c r="L324" s="12"/>
    </row>
    <row r="325" spans="5:12" x14ac:dyDescent="0.25">
      <c r="E325" s="12"/>
      <c r="F325" s="12"/>
      <c r="G325" s="12"/>
      <c r="H325" s="12"/>
      <c r="I325" s="12"/>
      <c r="J325" s="12"/>
      <c r="K325" s="12"/>
      <c r="L325" s="12"/>
    </row>
    <row r="326" spans="5:12" x14ac:dyDescent="0.25">
      <c r="E326" s="12"/>
      <c r="F326" s="12"/>
      <c r="G326" s="12"/>
      <c r="H326" s="12"/>
      <c r="I326" s="12"/>
      <c r="J326" s="12"/>
      <c r="K326" s="12"/>
      <c r="L326" s="12"/>
    </row>
    <row r="327" spans="5:12" x14ac:dyDescent="0.25">
      <c r="E327" s="12"/>
      <c r="F327" s="12"/>
      <c r="G327" s="12"/>
      <c r="H327" s="12"/>
      <c r="I327" s="12"/>
      <c r="J327" s="12"/>
      <c r="K327" s="12"/>
      <c r="L327" s="12"/>
    </row>
    <row r="328" spans="5:12" x14ac:dyDescent="0.25">
      <c r="E328" s="12"/>
      <c r="F328" s="12"/>
      <c r="G328" s="12"/>
      <c r="H328" s="12"/>
      <c r="I328" s="12"/>
      <c r="J328" s="12"/>
      <c r="K328" s="12"/>
      <c r="L328" s="12"/>
    </row>
    <row r="329" spans="5:12" x14ac:dyDescent="0.25">
      <c r="E329" s="12"/>
      <c r="F329" s="12"/>
      <c r="G329" s="12"/>
      <c r="H329" s="12"/>
      <c r="I329" s="12"/>
      <c r="J329" s="12"/>
      <c r="K329" s="12"/>
      <c r="L329" s="12"/>
    </row>
    <row r="330" spans="5:12" x14ac:dyDescent="0.25">
      <c r="E330" s="12"/>
      <c r="F330" s="12"/>
      <c r="G330" s="12"/>
      <c r="H330" s="12"/>
      <c r="I330" s="12"/>
      <c r="J330" s="12"/>
      <c r="K330" s="12"/>
      <c r="L330" s="12"/>
    </row>
    <row r="331" spans="5:12" x14ac:dyDescent="0.25">
      <c r="E331" s="12"/>
      <c r="F331" s="12"/>
      <c r="G331" s="12"/>
      <c r="H331" s="12"/>
      <c r="I331" s="12"/>
      <c r="J331" s="12"/>
      <c r="K331" s="12"/>
      <c r="L331" s="12"/>
    </row>
    <row r="332" spans="5:12" x14ac:dyDescent="0.25">
      <c r="E332" s="12"/>
      <c r="F332" s="12"/>
      <c r="G332" s="12"/>
      <c r="H332" s="12"/>
      <c r="I332" s="12"/>
      <c r="J332" s="12"/>
      <c r="K332" s="12"/>
      <c r="L332" s="12"/>
    </row>
    <row r="333" spans="5:12" x14ac:dyDescent="0.25">
      <c r="E333" s="12"/>
      <c r="F333" s="12"/>
      <c r="G333" s="12"/>
      <c r="H333" s="12"/>
      <c r="I333" s="12"/>
      <c r="J333" s="12"/>
      <c r="K333" s="12"/>
      <c r="L333" s="12"/>
    </row>
    <row r="334" spans="5:12" x14ac:dyDescent="0.25">
      <c r="E334" s="12"/>
      <c r="F334" s="12"/>
      <c r="G334" s="12"/>
      <c r="H334" s="12"/>
      <c r="I334" s="12"/>
      <c r="J334" s="12"/>
      <c r="K334" s="12"/>
      <c r="L334" s="12"/>
    </row>
    <row r="335" spans="5:12" x14ac:dyDescent="0.25">
      <c r="E335" s="13"/>
      <c r="F335" s="13"/>
      <c r="G335" s="13"/>
      <c r="H335" s="13"/>
      <c r="I335" s="13"/>
      <c r="J335" s="13"/>
      <c r="K335" s="13"/>
      <c r="L335" s="13"/>
    </row>
    <row r="336" spans="5:12" x14ac:dyDescent="0.25">
      <c r="E336" s="13"/>
      <c r="F336" s="13"/>
      <c r="G336" s="13"/>
      <c r="H336" s="13"/>
      <c r="I336" s="13"/>
      <c r="J336" s="13"/>
      <c r="K336" s="13"/>
      <c r="L336" s="13"/>
    </row>
    <row r="337" spans="5:12" x14ac:dyDescent="0.25">
      <c r="E337" s="13"/>
      <c r="F337" s="13"/>
      <c r="G337" s="13"/>
      <c r="H337" s="13"/>
      <c r="I337" s="13"/>
      <c r="J337" s="13"/>
      <c r="K337" s="13"/>
      <c r="L337" s="13"/>
    </row>
    <row r="338" spans="5:12" x14ac:dyDescent="0.25">
      <c r="E338" s="13"/>
      <c r="F338" s="13"/>
      <c r="G338" s="13"/>
      <c r="H338" s="13"/>
      <c r="I338" s="13"/>
      <c r="J338" s="13"/>
      <c r="K338" s="13"/>
      <c r="L338" s="13"/>
    </row>
    <row r="339" spans="5:12" x14ac:dyDescent="0.25">
      <c r="E339" s="13"/>
      <c r="F339" s="13"/>
      <c r="G339" s="13"/>
      <c r="H339" s="13"/>
      <c r="I339" s="13"/>
      <c r="J339" s="13"/>
      <c r="K339" s="13"/>
      <c r="L339" s="13"/>
    </row>
    <row r="340" spans="5:12" x14ac:dyDescent="0.25">
      <c r="E340" s="13"/>
      <c r="F340" s="13"/>
      <c r="G340" s="13"/>
      <c r="H340" s="13"/>
      <c r="I340" s="13"/>
      <c r="J340" s="13"/>
      <c r="K340" s="13"/>
      <c r="L340" s="13"/>
    </row>
    <row r="341" spans="5:12" x14ac:dyDescent="0.25">
      <c r="E341" s="13"/>
      <c r="F341" s="13"/>
      <c r="G341" s="13"/>
      <c r="H341" s="13"/>
      <c r="I341" s="13"/>
      <c r="J341" s="13"/>
      <c r="K341" s="13"/>
      <c r="L341" s="13"/>
    </row>
    <row r="342" spans="5:12" x14ac:dyDescent="0.25">
      <c r="E342" s="13"/>
      <c r="F342" s="13"/>
      <c r="G342" s="13"/>
      <c r="H342" s="13"/>
      <c r="I342" s="13"/>
      <c r="J342" s="13"/>
      <c r="K342" s="13"/>
      <c r="L342" s="13"/>
    </row>
    <row r="343" spans="5:12" x14ac:dyDescent="0.25">
      <c r="E343" s="13"/>
      <c r="F343" s="13"/>
      <c r="G343" s="13"/>
      <c r="H343" s="13"/>
      <c r="I343" s="13"/>
      <c r="J343" s="13"/>
      <c r="K343" s="13"/>
      <c r="L343" s="13"/>
    </row>
    <row r="344" spans="5:12" x14ac:dyDescent="0.25">
      <c r="E344" s="13"/>
      <c r="F344" s="13"/>
      <c r="G344" s="13"/>
      <c r="H344" s="13"/>
      <c r="I344" s="13"/>
      <c r="J344" s="13"/>
      <c r="K344" s="13"/>
      <c r="L344" s="13"/>
    </row>
    <row r="345" spans="5:12" x14ac:dyDescent="0.25">
      <c r="E345" s="13"/>
      <c r="F345" s="13"/>
      <c r="G345" s="13"/>
      <c r="H345" s="13"/>
      <c r="I345" s="13"/>
      <c r="J345" s="13"/>
      <c r="K345" s="13"/>
      <c r="L345" s="13"/>
    </row>
    <row r="346" spans="5:12" x14ac:dyDescent="0.25">
      <c r="E346" s="13"/>
      <c r="F346" s="13"/>
      <c r="G346" s="13"/>
      <c r="H346" s="13"/>
      <c r="I346" s="13"/>
      <c r="J346" s="13"/>
      <c r="K346" s="13"/>
      <c r="L346" s="13"/>
    </row>
    <row r="347" spans="5:12" x14ac:dyDescent="0.25">
      <c r="E347" s="13"/>
      <c r="F347" s="13"/>
      <c r="G347" s="13"/>
      <c r="H347" s="13"/>
      <c r="I347" s="13"/>
      <c r="J347" s="13"/>
      <c r="K347" s="13"/>
      <c r="L347" s="13"/>
    </row>
    <row r="348" spans="5:12" x14ac:dyDescent="0.25">
      <c r="E348" s="13"/>
      <c r="F348" s="13"/>
      <c r="G348" s="13"/>
      <c r="H348" s="13"/>
      <c r="I348" s="13"/>
      <c r="J348" s="13"/>
      <c r="K348" s="13"/>
      <c r="L348" s="13"/>
    </row>
    <row r="349" spans="5:12" x14ac:dyDescent="0.25">
      <c r="E349" s="13"/>
      <c r="F349" s="13"/>
      <c r="G349" s="13"/>
      <c r="H349" s="13"/>
      <c r="I349" s="13"/>
      <c r="J349" s="13"/>
      <c r="K349" s="13"/>
      <c r="L349" s="13"/>
    </row>
    <row r="350" spans="5:12" x14ac:dyDescent="0.25">
      <c r="E350" s="13"/>
      <c r="F350" s="13"/>
      <c r="G350" s="13"/>
      <c r="H350" s="13"/>
      <c r="I350" s="13"/>
      <c r="J350" s="13"/>
      <c r="K350" s="13"/>
      <c r="L350" s="13"/>
    </row>
    <row r="351" spans="5:12" x14ac:dyDescent="0.25">
      <c r="E351" s="13"/>
      <c r="F351" s="13"/>
      <c r="G351" s="13"/>
      <c r="H351" s="13"/>
      <c r="I351" s="13"/>
      <c r="J351" s="13"/>
      <c r="K351" s="13"/>
      <c r="L351" s="13"/>
    </row>
    <row r="352" spans="5:12" x14ac:dyDescent="0.25">
      <c r="E352" s="13"/>
      <c r="F352" s="13"/>
      <c r="G352" s="13"/>
      <c r="H352" s="13"/>
      <c r="I352" s="13"/>
      <c r="J352" s="13"/>
      <c r="K352" s="13"/>
      <c r="L352" s="13"/>
    </row>
    <row r="353" spans="5:12" x14ac:dyDescent="0.25">
      <c r="E353" s="13"/>
      <c r="F353" s="13"/>
      <c r="G353" s="13"/>
      <c r="H353" s="13"/>
      <c r="I353" s="13"/>
      <c r="J353" s="13"/>
      <c r="K353" s="13"/>
      <c r="L353" s="13"/>
    </row>
    <row r="354" spans="5:12" x14ac:dyDescent="0.25">
      <c r="E354" s="13"/>
      <c r="F354" s="13"/>
      <c r="G354" s="13"/>
      <c r="H354" s="13"/>
      <c r="I354" s="13"/>
      <c r="J354" s="13"/>
      <c r="K354" s="13"/>
      <c r="L354" s="13"/>
    </row>
    <row r="355" spans="5:12" x14ac:dyDescent="0.25">
      <c r="E355" s="13"/>
      <c r="F355" s="13"/>
      <c r="G355" s="13"/>
      <c r="H355" s="13"/>
      <c r="I355" s="13"/>
      <c r="J355" s="13"/>
      <c r="K355" s="13"/>
      <c r="L355" s="13"/>
    </row>
    <row r="356" spans="5:12" x14ac:dyDescent="0.25">
      <c r="E356" s="13"/>
      <c r="F356" s="13"/>
      <c r="G356" s="13"/>
      <c r="H356" s="13"/>
      <c r="I356" s="13"/>
      <c r="J356" s="13"/>
      <c r="K356" s="13"/>
      <c r="L356" s="13"/>
    </row>
    <row r="357" spans="5:12" x14ac:dyDescent="0.25">
      <c r="E357" s="13"/>
      <c r="F357" s="13"/>
      <c r="G357" s="13"/>
      <c r="H357" s="13"/>
      <c r="I357" s="13"/>
      <c r="J357" s="13"/>
      <c r="K357" s="13"/>
      <c r="L357" s="13"/>
    </row>
    <row r="358" spans="5:12" x14ac:dyDescent="0.25">
      <c r="E358" s="13"/>
      <c r="F358" s="13"/>
      <c r="G358" s="13"/>
      <c r="H358" s="13"/>
      <c r="I358" s="13"/>
      <c r="J358" s="13"/>
      <c r="K358" s="13"/>
      <c r="L358" s="13"/>
    </row>
    <row r="359" spans="5:12" x14ac:dyDescent="0.25">
      <c r="E359" s="13"/>
      <c r="F359" s="13"/>
      <c r="G359" s="13"/>
      <c r="H359" s="13"/>
      <c r="I359" s="13"/>
      <c r="J359" s="13"/>
      <c r="K359" s="13"/>
      <c r="L359" s="13"/>
    </row>
    <row r="360" spans="5:12" x14ac:dyDescent="0.25">
      <c r="E360" s="13"/>
      <c r="F360" s="13"/>
      <c r="G360" s="13"/>
      <c r="H360" s="13"/>
      <c r="I360" s="13"/>
      <c r="J360" s="13"/>
      <c r="K360" s="13"/>
      <c r="L360" s="13"/>
    </row>
    <row r="361" spans="5:12" x14ac:dyDescent="0.25">
      <c r="E361" s="13"/>
      <c r="F361" s="13"/>
      <c r="G361" s="13"/>
      <c r="H361" s="13"/>
      <c r="I361" s="13"/>
      <c r="J361" s="13"/>
      <c r="K361" s="13"/>
      <c r="L361" s="13"/>
    </row>
    <row r="362" spans="5:12" x14ac:dyDescent="0.25">
      <c r="E362" s="13"/>
      <c r="F362" s="13"/>
      <c r="G362" s="13"/>
      <c r="H362" s="13"/>
      <c r="I362" s="13"/>
      <c r="J362" s="13"/>
      <c r="K362" s="13"/>
      <c r="L362" s="13"/>
    </row>
    <row r="363" spans="5:12" x14ac:dyDescent="0.25">
      <c r="E363" s="13"/>
      <c r="F363" s="13"/>
      <c r="G363" s="13"/>
      <c r="H363" s="13"/>
      <c r="I363" s="13"/>
      <c r="J363" s="13"/>
      <c r="K363" s="13"/>
      <c r="L363" s="13"/>
    </row>
    <row r="364" spans="5:12" x14ac:dyDescent="0.25">
      <c r="E364" s="13"/>
      <c r="F364" s="13"/>
      <c r="G364" s="13"/>
      <c r="H364" s="13"/>
      <c r="I364" s="13"/>
      <c r="J364" s="13"/>
      <c r="K364" s="13"/>
      <c r="L364" s="13"/>
    </row>
    <row r="365" spans="5:12" x14ac:dyDescent="0.25">
      <c r="E365" s="13"/>
      <c r="F365" s="13"/>
      <c r="G365" s="13"/>
      <c r="H365" s="13"/>
      <c r="I365" s="13"/>
      <c r="J365" s="13"/>
      <c r="K365" s="13"/>
      <c r="L365" s="13"/>
    </row>
    <row r="366" spans="5:12" x14ac:dyDescent="0.25">
      <c r="E366" s="13"/>
      <c r="F366" s="13"/>
      <c r="G366" s="13"/>
      <c r="H366" s="13"/>
      <c r="I366" s="13"/>
      <c r="J366" s="13"/>
      <c r="K366" s="13"/>
      <c r="L366" s="13"/>
    </row>
    <row r="367" spans="5:12" x14ac:dyDescent="0.25">
      <c r="E367" s="13"/>
      <c r="F367" s="13"/>
      <c r="G367" s="13"/>
      <c r="H367" s="13"/>
      <c r="I367" s="13"/>
      <c r="J367" s="13"/>
      <c r="K367" s="13"/>
      <c r="L367" s="13"/>
    </row>
    <row r="368" spans="5:12" x14ac:dyDescent="0.25">
      <c r="E368" s="13"/>
      <c r="F368" s="13"/>
      <c r="G368" s="13"/>
      <c r="H368" s="13"/>
      <c r="I368" s="13"/>
      <c r="J368" s="13"/>
      <c r="K368" s="13"/>
      <c r="L368" s="13"/>
    </row>
    <row r="369" spans="5:12" x14ac:dyDescent="0.25">
      <c r="E369" s="13"/>
      <c r="F369" s="13"/>
      <c r="G369" s="13"/>
      <c r="H369" s="13"/>
      <c r="I369" s="13"/>
      <c r="J369" s="13"/>
      <c r="K369" s="13"/>
      <c r="L369" s="13"/>
    </row>
    <row r="370" spans="5:12" x14ac:dyDescent="0.25">
      <c r="E370" s="13"/>
      <c r="F370" s="13"/>
      <c r="G370" s="13"/>
      <c r="H370" s="13"/>
      <c r="I370" s="13"/>
      <c r="J370" s="13"/>
      <c r="K370" s="13"/>
      <c r="L370" s="13"/>
    </row>
    <row r="371" spans="5:12" x14ac:dyDescent="0.25">
      <c r="E371" s="13"/>
      <c r="F371" s="13"/>
      <c r="G371" s="13"/>
      <c r="H371" s="13"/>
      <c r="I371" s="13"/>
      <c r="J371" s="13"/>
      <c r="K371" s="13"/>
      <c r="L371" s="13"/>
    </row>
    <row r="372" spans="5:12" x14ac:dyDescent="0.25">
      <c r="E372" s="13"/>
      <c r="F372" s="13"/>
      <c r="G372" s="13"/>
      <c r="H372" s="13"/>
      <c r="I372" s="13"/>
      <c r="J372" s="13"/>
      <c r="K372" s="13"/>
      <c r="L372" s="13"/>
    </row>
    <row r="373" spans="5:12" x14ac:dyDescent="0.25">
      <c r="E373" s="13"/>
      <c r="F373" s="13"/>
      <c r="G373" s="13"/>
      <c r="H373" s="13"/>
      <c r="I373" s="13"/>
      <c r="J373" s="13"/>
      <c r="K373" s="13"/>
      <c r="L373" s="13"/>
    </row>
    <row r="374" spans="5:12" x14ac:dyDescent="0.25">
      <c r="E374" s="13"/>
      <c r="F374" s="13"/>
      <c r="G374" s="13"/>
      <c r="H374" s="13"/>
      <c r="I374" s="13"/>
      <c r="J374" s="13"/>
      <c r="K374" s="13"/>
      <c r="L374" s="13"/>
    </row>
    <row r="375" spans="5:12" x14ac:dyDescent="0.25">
      <c r="E375" s="13"/>
      <c r="F375" s="13"/>
      <c r="G375" s="13"/>
      <c r="H375" s="13"/>
      <c r="I375" s="13"/>
      <c r="J375" s="13"/>
      <c r="K375" s="13"/>
      <c r="L375" s="13"/>
    </row>
    <row r="376" spans="5:12" x14ac:dyDescent="0.25">
      <c r="E376" s="13"/>
      <c r="F376" s="13"/>
      <c r="G376" s="13"/>
      <c r="H376" s="13"/>
      <c r="I376" s="13"/>
      <c r="J376" s="13"/>
      <c r="K376" s="13"/>
      <c r="L376" s="13"/>
    </row>
    <row r="377" spans="5:12" x14ac:dyDescent="0.25">
      <c r="E377" s="13"/>
      <c r="F377" s="13"/>
      <c r="G377" s="13"/>
      <c r="H377" s="13"/>
      <c r="I377" s="13"/>
      <c r="J377" s="13"/>
      <c r="K377" s="13"/>
      <c r="L377" s="13"/>
    </row>
    <row r="378" spans="5:12" x14ac:dyDescent="0.25">
      <c r="E378" s="13"/>
      <c r="F378" s="13"/>
      <c r="G378" s="13"/>
      <c r="H378" s="13"/>
      <c r="I378" s="13"/>
      <c r="J378" s="13"/>
      <c r="K378" s="13"/>
      <c r="L378" s="13"/>
    </row>
    <row r="379" spans="5:12" x14ac:dyDescent="0.25">
      <c r="E379" s="13"/>
      <c r="F379" s="13"/>
      <c r="G379" s="13"/>
      <c r="H379" s="13"/>
      <c r="I379" s="13"/>
      <c r="J379" s="13"/>
      <c r="K379" s="13"/>
      <c r="L379" s="13"/>
    </row>
    <row r="380" spans="5:12" x14ac:dyDescent="0.25">
      <c r="E380" s="13"/>
      <c r="F380" s="13"/>
      <c r="G380" s="13"/>
      <c r="H380" s="13"/>
      <c r="I380" s="13"/>
      <c r="J380" s="13"/>
      <c r="K380" s="13"/>
      <c r="L380" s="13"/>
    </row>
    <row r="381" spans="5:12" x14ac:dyDescent="0.25">
      <c r="E381" s="13"/>
      <c r="F381" s="13"/>
      <c r="G381" s="13"/>
      <c r="H381" s="13"/>
      <c r="I381" s="13"/>
      <c r="J381" s="13"/>
      <c r="K381" s="13"/>
      <c r="L381" s="13"/>
    </row>
    <row r="382" spans="5:12" x14ac:dyDescent="0.25">
      <c r="E382" s="13"/>
      <c r="F382" s="13"/>
      <c r="G382" s="13"/>
      <c r="H382" s="13"/>
      <c r="I382" s="13"/>
      <c r="J382" s="13"/>
      <c r="K382" s="13"/>
      <c r="L382" s="13"/>
    </row>
    <row r="383" spans="5:12" x14ac:dyDescent="0.25">
      <c r="E383" s="13"/>
      <c r="F383" s="13"/>
      <c r="G383" s="13"/>
      <c r="H383" s="13"/>
      <c r="I383" s="13"/>
      <c r="J383" s="13"/>
      <c r="K383" s="13"/>
      <c r="L383" s="13"/>
    </row>
    <row r="384" spans="5:12" x14ac:dyDescent="0.25">
      <c r="E384" s="13"/>
      <c r="F384" s="13"/>
      <c r="G384" s="13"/>
      <c r="H384" s="13"/>
      <c r="I384" s="13"/>
      <c r="J384" s="13"/>
      <c r="K384" s="13"/>
      <c r="L384" s="13"/>
    </row>
    <row r="385" spans="5:12" x14ac:dyDescent="0.25">
      <c r="E385" s="13"/>
      <c r="F385" s="13"/>
      <c r="G385" s="13"/>
      <c r="H385" s="13"/>
      <c r="I385" s="13"/>
      <c r="J385" s="13"/>
      <c r="K385" s="13"/>
      <c r="L385" s="13"/>
    </row>
    <row r="386" spans="5:12" x14ac:dyDescent="0.25">
      <c r="E386" s="13"/>
      <c r="F386" s="13"/>
      <c r="G386" s="13"/>
      <c r="H386" s="13"/>
      <c r="I386" s="13"/>
      <c r="J386" s="13"/>
      <c r="K386" s="13"/>
      <c r="L386" s="13"/>
    </row>
    <row r="387" spans="5:12" x14ac:dyDescent="0.25">
      <c r="E387" s="13"/>
      <c r="F387" s="13"/>
      <c r="G387" s="13"/>
      <c r="H387" s="13"/>
      <c r="I387" s="13"/>
      <c r="J387" s="13"/>
      <c r="K387" s="13"/>
      <c r="L387" s="13"/>
    </row>
    <row r="388" spans="5:12" x14ac:dyDescent="0.25">
      <c r="E388" s="13"/>
      <c r="F388" s="13"/>
      <c r="G388" s="13"/>
      <c r="H388" s="13"/>
      <c r="I388" s="13"/>
      <c r="J388" s="13"/>
      <c r="K388" s="13"/>
      <c r="L388" s="13"/>
    </row>
    <row r="389" spans="5:12" x14ac:dyDescent="0.25">
      <c r="E389" s="13"/>
      <c r="F389" s="13"/>
      <c r="G389" s="13"/>
      <c r="H389" s="13"/>
      <c r="I389" s="13"/>
      <c r="J389" s="13"/>
      <c r="K389" s="13"/>
      <c r="L389" s="13"/>
    </row>
    <row r="390" spans="5:12" x14ac:dyDescent="0.25">
      <c r="E390" s="13"/>
      <c r="F390" s="13"/>
      <c r="G390" s="13"/>
      <c r="H390" s="13"/>
      <c r="I390" s="13"/>
      <c r="J390" s="13"/>
      <c r="K390" s="13"/>
      <c r="L390" s="13"/>
    </row>
    <row r="391" spans="5:12" x14ac:dyDescent="0.25">
      <c r="E391" s="13"/>
      <c r="F391" s="13"/>
      <c r="G391" s="13"/>
      <c r="H391" s="13"/>
      <c r="I391" s="13"/>
      <c r="J391" s="13"/>
      <c r="K391" s="13"/>
      <c r="L391" s="13"/>
    </row>
    <row r="392" spans="5:12" x14ac:dyDescent="0.25">
      <c r="E392" s="13"/>
      <c r="F392" s="13"/>
      <c r="G392" s="13"/>
      <c r="H392" s="13"/>
      <c r="I392" s="13"/>
      <c r="J392" s="13"/>
      <c r="K392" s="13"/>
      <c r="L392" s="13"/>
    </row>
    <row r="393" spans="5:12" x14ac:dyDescent="0.25">
      <c r="E393" s="13"/>
      <c r="F393" s="13"/>
      <c r="G393" s="13"/>
      <c r="H393" s="13"/>
      <c r="I393" s="13"/>
      <c r="J393" s="13"/>
      <c r="K393" s="13"/>
      <c r="L393" s="13"/>
    </row>
    <row r="394" spans="5:12" x14ac:dyDescent="0.25">
      <c r="E394" s="13"/>
      <c r="F394" s="13"/>
      <c r="G394" s="13"/>
      <c r="H394" s="13"/>
      <c r="I394" s="13"/>
      <c r="J394" s="13"/>
      <c r="K394" s="13"/>
      <c r="L394" s="13"/>
    </row>
    <row r="395" spans="5:12" x14ac:dyDescent="0.25">
      <c r="E395" s="13"/>
      <c r="F395" s="13"/>
      <c r="G395" s="13"/>
      <c r="H395" s="13"/>
      <c r="I395" s="13"/>
      <c r="J395" s="13"/>
      <c r="K395" s="13"/>
      <c r="L395" s="13"/>
    </row>
    <row r="396" spans="5:12" x14ac:dyDescent="0.25">
      <c r="E396" s="13"/>
      <c r="F396" s="13"/>
      <c r="G396" s="13"/>
      <c r="H396" s="13"/>
      <c r="I396" s="13"/>
      <c r="J396" s="13"/>
      <c r="K396" s="13"/>
      <c r="L396" s="13"/>
    </row>
    <row r="397" spans="5:12" x14ac:dyDescent="0.25">
      <c r="E397" s="13"/>
      <c r="F397" s="13"/>
      <c r="G397" s="13"/>
      <c r="H397" s="13"/>
      <c r="I397" s="13"/>
      <c r="J397" s="13"/>
      <c r="K397" s="13"/>
      <c r="L397" s="13"/>
    </row>
    <row r="398" spans="5:12" x14ac:dyDescent="0.25">
      <c r="E398" s="13"/>
      <c r="F398" s="13"/>
      <c r="G398" s="13"/>
      <c r="H398" s="13"/>
      <c r="I398" s="13"/>
      <c r="J398" s="13"/>
      <c r="K398" s="13"/>
      <c r="L398" s="13"/>
    </row>
    <row r="399" spans="5:12" x14ac:dyDescent="0.25">
      <c r="E399" s="13"/>
      <c r="F399" s="13"/>
      <c r="G399" s="13"/>
      <c r="H399" s="13"/>
      <c r="I399" s="13"/>
      <c r="J399" s="13"/>
      <c r="K399" s="13"/>
      <c r="L399" s="13"/>
    </row>
    <row r="400" spans="5:12" x14ac:dyDescent="0.25">
      <c r="E400" s="13"/>
      <c r="F400" s="13"/>
      <c r="G400" s="13"/>
      <c r="H400" s="13"/>
      <c r="I400" s="13"/>
      <c r="J400" s="13"/>
      <c r="K400" s="13"/>
      <c r="L400" s="13"/>
    </row>
    <row r="401" spans="5:12" x14ac:dyDescent="0.25">
      <c r="E401" s="13"/>
      <c r="F401" s="13"/>
      <c r="G401" s="13"/>
      <c r="H401" s="13"/>
      <c r="I401" s="13"/>
      <c r="J401" s="13"/>
      <c r="K401" s="13"/>
      <c r="L401" s="13"/>
    </row>
    <row r="402" spans="5:12" x14ac:dyDescent="0.25">
      <c r="E402" s="13"/>
      <c r="F402" s="13"/>
      <c r="G402" s="13"/>
      <c r="H402" s="13"/>
      <c r="I402" s="13"/>
      <c r="J402" s="13"/>
      <c r="K402" s="13"/>
      <c r="L402" s="13"/>
    </row>
    <row r="403" spans="5:12" x14ac:dyDescent="0.25">
      <c r="E403" s="13"/>
      <c r="F403" s="13"/>
      <c r="G403" s="13"/>
      <c r="H403" s="13"/>
      <c r="I403" s="13"/>
      <c r="J403" s="13"/>
      <c r="K403" s="13"/>
      <c r="L403" s="13"/>
    </row>
    <row r="404" spans="5:12" x14ac:dyDescent="0.25">
      <c r="E404" s="13"/>
      <c r="F404" s="13"/>
      <c r="G404" s="13"/>
      <c r="H404" s="13"/>
      <c r="I404" s="13"/>
      <c r="J404" s="13"/>
      <c r="K404" s="13"/>
      <c r="L404" s="13"/>
    </row>
    <row r="405" spans="5:12" x14ac:dyDescent="0.25">
      <c r="E405" s="13"/>
      <c r="F405" s="13"/>
      <c r="G405" s="13"/>
      <c r="H405" s="13"/>
      <c r="I405" s="13"/>
      <c r="J405" s="13"/>
      <c r="K405" s="13"/>
      <c r="L405" s="13"/>
    </row>
    <row r="406" spans="5:12" x14ac:dyDescent="0.25">
      <c r="E406" s="13"/>
      <c r="F406" s="13"/>
      <c r="G406" s="13"/>
      <c r="H406" s="13"/>
      <c r="I406" s="13"/>
      <c r="J406" s="13"/>
      <c r="K406" s="13"/>
      <c r="L406" s="13"/>
    </row>
    <row r="407" spans="5:12" x14ac:dyDescent="0.25">
      <c r="E407" s="13"/>
      <c r="F407" s="13"/>
      <c r="G407" s="13"/>
      <c r="H407" s="13"/>
      <c r="I407" s="13"/>
      <c r="J407" s="13"/>
      <c r="K407" s="13"/>
      <c r="L407" s="13"/>
    </row>
    <row r="408" spans="5:12" x14ac:dyDescent="0.25">
      <c r="E408" s="13"/>
      <c r="F408" s="13"/>
      <c r="G408" s="13"/>
      <c r="H408" s="13"/>
      <c r="I408" s="13"/>
      <c r="J408" s="13"/>
      <c r="K408" s="13"/>
      <c r="L408" s="13"/>
    </row>
    <row r="409" spans="5:12" x14ac:dyDescent="0.25">
      <c r="E409" s="13"/>
      <c r="F409" s="13"/>
      <c r="G409" s="13"/>
      <c r="H409" s="13"/>
      <c r="I409" s="13"/>
      <c r="J409" s="13"/>
      <c r="K409" s="13"/>
      <c r="L409" s="13"/>
    </row>
    <row r="410" spans="5:12" x14ac:dyDescent="0.25">
      <c r="E410" s="13"/>
      <c r="F410" s="13"/>
      <c r="G410" s="13"/>
      <c r="H410" s="13"/>
      <c r="I410" s="13"/>
      <c r="J410" s="13"/>
      <c r="K410" s="13"/>
      <c r="L410" s="13"/>
    </row>
    <row r="411" spans="5:12" x14ac:dyDescent="0.25">
      <c r="E411" s="13"/>
      <c r="F411" s="13"/>
      <c r="G411" s="13"/>
      <c r="H411" s="13"/>
      <c r="I411" s="13"/>
      <c r="J411" s="13"/>
      <c r="K411" s="13"/>
      <c r="L411" s="13"/>
    </row>
    <row r="412" spans="5:12" x14ac:dyDescent="0.25">
      <c r="E412" s="13"/>
      <c r="F412" s="13"/>
      <c r="G412" s="13"/>
      <c r="H412" s="13"/>
      <c r="I412" s="13"/>
      <c r="J412" s="13"/>
      <c r="K412" s="13"/>
      <c r="L412" s="13"/>
    </row>
    <row r="413" spans="5:12" x14ac:dyDescent="0.25">
      <c r="E413" s="13"/>
      <c r="F413" s="13"/>
      <c r="G413" s="13"/>
      <c r="H413" s="13"/>
      <c r="I413" s="13"/>
      <c r="J413" s="13"/>
      <c r="K413" s="13"/>
      <c r="L413" s="13"/>
    </row>
    <row r="414" spans="5:12" x14ac:dyDescent="0.25">
      <c r="E414" s="13"/>
      <c r="F414" s="13"/>
      <c r="G414" s="13"/>
      <c r="H414" s="13"/>
      <c r="I414" s="13"/>
      <c r="J414" s="13"/>
      <c r="K414" s="13"/>
      <c r="L414" s="13"/>
    </row>
    <row r="415" spans="5:12" x14ac:dyDescent="0.25">
      <c r="E415" s="13"/>
      <c r="F415" s="13"/>
      <c r="G415" s="13"/>
      <c r="H415" s="13"/>
      <c r="I415" s="13"/>
      <c r="J415" s="13"/>
      <c r="K415" s="13"/>
      <c r="L415" s="13"/>
    </row>
    <row r="416" spans="5:12" x14ac:dyDescent="0.25">
      <c r="E416" s="13"/>
      <c r="F416" s="13"/>
      <c r="G416" s="13"/>
      <c r="H416" s="13"/>
      <c r="I416" s="13"/>
      <c r="J416" s="13"/>
      <c r="K416" s="13"/>
      <c r="L416" s="13"/>
    </row>
    <row r="417" spans="5:12" x14ac:dyDescent="0.25">
      <c r="E417" s="13"/>
      <c r="F417" s="13"/>
      <c r="G417" s="13"/>
      <c r="H417" s="13"/>
      <c r="I417" s="13"/>
      <c r="J417" s="13"/>
      <c r="K417" s="13"/>
      <c r="L417" s="13"/>
    </row>
    <row r="418" spans="5:12" x14ac:dyDescent="0.25">
      <c r="E418" s="13"/>
      <c r="F418" s="13"/>
      <c r="G418" s="13"/>
      <c r="H418" s="13"/>
      <c r="I418" s="13"/>
      <c r="J418" s="13"/>
      <c r="K418" s="13"/>
      <c r="L418" s="13"/>
    </row>
    <row r="419" spans="5:12" x14ac:dyDescent="0.25">
      <c r="E419" s="13"/>
      <c r="F419" s="13"/>
      <c r="G419" s="13"/>
      <c r="H419" s="13"/>
      <c r="I419" s="13"/>
      <c r="J419" s="13"/>
      <c r="K419" s="13"/>
      <c r="L419" s="13"/>
    </row>
    <row r="420" spans="5:12" x14ac:dyDescent="0.25">
      <c r="E420" s="13"/>
      <c r="F420" s="13"/>
      <c r="G420" s="13"/>
      <c r="H420" s="13"/>
      <c r="I420" s="13"/>
      <c r="J420" s="13"/>
      <c r="K420" s="13"/>
      <c r="L420" s="13"/>
    </row>
    <row r="421" spans="5:12" x14ac:dyDescent="0.25">
      <c r="E421" s="13"/>
      <c r="F421" s="13"/>
      <c r="G421" s="13"/>
      <c r="H421" s="13"/>
      <c r="I421" s="13"/>
      <c r="J421" s="13"/>
      <c r="K421" s="13"/>
      <c r="L421" s="13"/>
    </row>
    <row r="422" spans="5:12" x14ac:dyDescent="0.25">
      <c r="E422" s="13"/>
      <c r="F422" s="13"/>
      <c r="G422" s="13"/>
      <c r="H422" s="13"/>
      <c r="I422" s="13"/>
      <c r="J422" s="13"/>
      <c r="K422" s="13"/>
      <c r="L422" s="13"/>
    </row>
    <row r="423" spans="5:12" x14ac:dyDescent="0.25">
      <c r="E423" s="13"/>
      <c r="F423" s="13"/>
      <c r="G423" s="13"/>
      <c r="H423" s="13"/>
      <c r="I423" s="13"/>
      <c r="J423" s="13"/>
      <c r="K423" s="13"/>
      <c r="L423" s="13"/>
    </row>
    <row r="424" spans="5:12" x14ac:dyDescent="0.25">
      <c r="E424" s="13"/>
      <c r="F424" s="13"/>
      <c r="G424" s="13"/>
      <c r="H424" s="13"/>
      <c r="I424" s="13"/>
      <c r="J424" s="13"/>
      <c r="K424" s="13"/>
      <c r="L424" s="13"/>
    </row>
    <row r="425" spans="5:12" x14ac:dyDescent="0.25">
      <c r="E425" s="13"/>
      <c r="F425" s="13"/>
      <c r="G425" s="13"/>
      <c r="H425" s="13"/>
      <c r="I425" s="13"/>
      <c r="J425" s="13"/>
      <c r="K425" s="13"/>
      <c r="L425" s="13"/>
    </row>
    <row r="426" spans="5:12" x14ac:dyDescent="0.25">
      <c r="E426" s="13"/>
      <c r="F426" s="13"/>
      <c r="G426" s="13"/>
      <c r="H426" s="13"/>
      <c r="I426" s="13"/>
      <c r="J426" s="13"/>
      <c r="K426" s="13"/>
      <c r="L426" s="13"/>
    </row>
    <row r="427" spans="5:12" x14ac:dyDescent="0.25">
      <c r="E427" s="13"/>
      <c r="F427" s="13"/>
      <c r="G427" s="13"/>
      <c r="H427" s="13"/>
      <c r="I427" s="13"/>
      <c r="J427" s="13"/>
      <c r="K427" s="13"/>
      <c r="L427" s="13"/>
    </row>
    <row r="428" spans="5:12" x14ac:dyDescent="0.25">
      <c r="E428" s="13"/>
      <c r="F428" s="13"/>
      <c r="G428" s="13"/>
      <c r="H428" s="13"/>
      <c r="I428" s="13"/>
      <c r="J428" s="13"/>
      <c r="K428" s="13"/>
      <c r="L428" s="13"/>
    </row>
    <row r="429" spans="5:12" x14ac:dyDescent="0.25">
      <c r="E429" s="13"/>
      <c r="F429" s="13"/>
      <c r="G429" s="13"/>
      <c r="H429" s="13"/>
      <c r="I429" s="13"/>
      <c r="J429" s="13"/>
      <c r="K429" s="13"/>
      <c r="L429" s="13"/>
    </row>
    <row r="430" spans="5:12" x14ac:dyDescent="0.25">
      <c r="E430" s="13"/>
      <c r="F430" s="13"/>
      <c r="G430" s="13"/>
      <c r="H430" s="13"/>
      <c r="I430" s="13"/>
      <c r="J430" s="13"/>
      <c r="K430" s="13"/>
      <c r="L430" s="13"/>
    </row>
    <row r="431" spans="5:12" x14ac:dyDescent="0.25">
      <c r="E431" s="13"/>
      <c r="F431" s="13"/>
      <c r="G431" s="13"/>
      <c r="H431" s="13"/>
      <c r="I431" s="13"/>
      <c r="J431" s="13"/>
      <c r="K431" s="13"/>
      <c r="L431" s="13"/>
    </row>
    <row r="432" spans="5:12" x14ac:dyDescent="0.25">
      <c r="E432" s="13"/>
      <c r="F432" s="13"/>
      <c r="G432" s="13"/>
      <c r="H432" s="13"/>
      <c r="I432" s="13"/>
      <c r="J432" s="13"/>
      <c r="K432" s="13"/>
      <c r="L432" s="13"/>
    </row>
    <row r="433" spans="5:12" x14ac:dyDescent="0.25">
      <c r="E433" s="13"/>
      <c r="F433" s="13"/>
      <c r="G433" s="13"/>
      <c r="H433" s="13"/>
      <c r="I433" s="13"/>
      <c r="J433" s="13"/>
      <c r="K433" s="13"/>
      <c r="L433" s="13"/>
    </row>
    <row r="434" spans="5:12" x14ac:dyDescent="0.25">
      <c r="E434" s="13"/>
      <c r="F434" s="13"/>
      <c r="G434" s="13"/>
      <c r="H434" s="13"/>
      <c r="I434" s="13"/>
      <c r="J434" s="13"/>
      <c r="K434" s="13"/>
      <c r="L434" s="13"/>
    </row>
    <row r="435" spans="5:12" x14ac:dyDescent="0.25">
      <c r="E435" s="13"/>
      <c r="F435" s="13"/>
      <c r="G435" s="13"/>
      <c r="H435" s="13"/>
      <c r="I435" s="13"/>
      <c r="J435" s="13"/>
      <c r="K435" s="13"/>
      <c r="L435" s="13"/>
    </row>
    <row r="436" spans="5:12" x14ac:dyDescent="0.25">
      <c r="E436" s="13"/>
      <c r="F436" s="13"/>
      <c r="G436" s="13"/>
      <c r="H436" s="13"/>
      <c r="I436" s="13"/>
      <c r="J436" s="13"/>
      <c r="K436" s="13"/>
      <c r="L436" s="13"/>
    </row>
    <row r="437" spans="5:12" x14ac:dyDescent="0.25">
      <c r="E437" s="13"/>
      <c r="F437" s="13"/>
      <c r="G437" s="13"/>
      <c r="H437" s="13"/>
      <c r="I437" s="13"/>
      <c r="J437" s="13"/>
      <c r="K437" s="13"/>
      <c r="L437" s="13"/>
    </row>
    <row r="438" spans="5:12" x14ac:dyDescent="0.25">
      <c r="E438" s="13"/>
      <c r="F438" s="13"/>
      <c r="G438" s="13"/>
      <c r="H438" s="13"/>
      <c r="I438" s="13"/>
      <c r="J438" s="13"/>
      <c r="K438" s="13"/>
      <c r="L438" s="13"/>
    </row>
    <row r="439" spans="5:12" x14ac:dyDescent="0.25">
      <c r="E439" s="13"/>
      <c r="F439" s="13"/>
      <c r="G439" s="13"/>
      <c r="H439" s="13"/>
      <c r="I439" s="13"/>
      <c r="J439" s="13"/>
      <c r="K439" s="13"/>
      <c r="L439" s="13"/>
    </row>
    <row r="440" spans="5:12" x14ac:dyDescent="0.25">
      <c r="E440" s="13"/>
      <c r="F440" s="13"/>
      <c r="G440" s="13"/>
      <c r="H440" s="13"/>
      <c r="I440" s="13"/>
      <c r="J440" s="13"/>
      <c r="K440" s="13"/>
      <c r="L440" s="13"/>
    </row>
    <row r="441" spans="5:12" x14ac:dyDescent="0.25">
      <c r="E441" s="13"/>
      <c r="F441" s="13"/>
      <c r="G441" s="13"/>
      <c r="H441" s="13"/>
      <c r="I441" s="13"/>
      <c r="J441" s="13"/>
      <c r="K441" s="13"/>
      <c r="L441" s="13"/>
    </row>
    <row r="442" spans="5:12" x14ac:dyDescent="0.25">
      <c r="E442" s="13"/>
      <c r="F442" s="13"/>
      <c r="G442" s="13"/>
      <c r="H442" s="13"/>
      <c r="I442" s="13"/>
      <c r="J442" s="13"/>
      <c r="K442" s="13"/>
      <c r="L442" s="13"/>
    </row>
    <row r="443" spans="5:12" x14ac:dyDescent="0.25">
      <c r="E443" s="13"/>
      <c r="F443" s="13"/>
      <c r="G443" s="13"/>
      <c r="H443" s="13"/>
      <c r="I443" s="13"/>
      <c r="J443" s="13"/>
      <c r="K443" s="13"/>
      <c r="L443" s="13"/>
    </row>
    <row r="444" spans="5:12" x14ac:dyDescent="0.25">
      <c r="E444" s="13"/>
      <c r="F444" s="13"/>
      <c r="G444" s="13"/>
      <c r="H444" s="13"/>
      <c r="I444" s="13"/>
      <c r="J444" s="13"/>
      <c r="K444" s="13"/>
      <c r="L444" s="13"/>
    </row>
    <row r="445" spans="5:12" x14ac:dyDescent="0.25">
      <c r="E445" s="13"/>
      <c r="F445" s="13"/>
      <c r="G445" s="13"/>
      <c r="H445" s="13"/>
      <c r="I445" s="13"/>
      <c r="J445" s="13"/>
      <c r="K445" s="13"/>
      <c r="L445" s="13"/>
    </row>
    <row r="446" spans="5:12" x14ac:dyDescent="0.25">
      <c r="E446"/>
      <c r="F446"/>
      <c r="G446"/>
      <c r="H446"/>
      <c r="I446"/>
      <c r="J446"/>
      <c r="K446"/>
      <c r="L446"/>
    </row>
    <row r="447" spans="5:12" x14ac:dyDescent="0.25">
      <c r="E447"/>
      <c r="F447"/>
      <c r="G447"/>
      <c r="H447"/>
      <c r="I447"/>
      <c r="J447"/>
      <c r="K447"/>
      <c r="L447"/>
    </row>
    <row r="448" spans="5:12" x14ac:dyDescent="0.25">
      <c r="E448"/>
      <c r="F448"/>
      <c r="G448"/>
      <c r="H448"/>
      <c r="I448"/>
      <c r="J448"/>
      <c r="K448"/>
      <c r="L448"/>
    </row>
    <row r="449" spans="5:12" x14ac:dyDescent="0.25">
      <c r="E449"/>
      <c r="F449"/>
      <c r="G449"/>
      <c r="H449"/>
      <c r="I449"/>
      <c r="J449"/>
      <c r="K449"/>
      <c r="L449"/>
    </row>
    <row r="450" spans="5:12" x14ac:dyDescent="0.25">
      <c r="E450"/>
      <c r="F450"/>
      <c r="G450"/>
      <c r="H450"/>
      <c r="I450"/>
      <c r="J450"/>
      <c r="K450"/>
      <c r="L450"/>
    </row>
    <row r="451" spans="5:12" x14ac:dyDescent="0.25">
      <c r="E451"/>
      <c r="F451"/>
      <c r="G451"/>
      <c r="H451"/>
      <c r="I451"/>
      <c r="J451"/>
      <c r="K451"/>
      <c r="L451"/>
    </row>
    <row r="452" spans="5:12" x14ac:dyDescent="0.25">
      <c r="E452"/>
      <c r="F452"/>
      <c r="G452"/>
      <c r="H452"/>
      <c r="I452"/>
      <c r="J452"/>
      <c r="K452"/>
      <c r="L452"/>
    </row>
    <row r="453" spans="5:12" x14ac:dyDescent="0.25">
      <c r="E453"/>
      <c r="F453"/>
      <c r="G453"/>
      <c r="H453"/>
      <c r="I453"/>
      <c r="J453"/>
      <c r="K453"/>
      <c r="L453"/>
    </row>
    <row r="454" spans="5:12" x14ac:dyDescent="0.25">
      <c r="E454"/>
      <c r="F454"/>
      <c r="G454"/>
      <c r="H454"/>
      <c r="I454"/>
      <c r="J454"/>
      <c r="K454"/>
      <c r="L454"/>
    </row>
    <row r="455" spans="5:12" x14ac:dyDescent="0.25">
      <c r="E455"/>
      <c r="F455"/>
      <c r="G455"/>
      <c r="H455"/>
      <c r="I455"/>
      <c r="J455"/>
      <c r="K455"/>
      <c r="L455"/>
    </row>
    <row r="456" spans="5:12" x14ac:dyDescent="0.25">
      <c r="E456"/>
      <c r="F456"/>
      <c r="G456"/>
      <c r="H456"/>
      <c r="I456"/>
      <c r="J456"/>
      <c r="K456"/>
      <c r="L456"/>
    </row>
    <row r="457" spans="5:12" x14ac:dyDescent="0.25">
      <c r="E457"/>
      <c r="F457"/>
      <c r="G457"/>
      <c r="H457"/>
      <c r="I457"/>
      <c r="J457"/>
      <c r="K457"/>
      <c r="L457"/>
    </row>
    <row r="458" spans="5:12" x14ac:dyDescent="0.25">
      <c r="E458"/>
      <c r="F458"/>
      <c r="G458"/>
      <c r="H458"/>
      <c r="I458"/>
      <c r="J458"/>
      <c r="K458"/>
      <c r="L458"/>
    </row>
    <row r="459" spans="5:12" x14ac:dyDescent="0.25">
      <c r="E459"/>
      <c r="F459"/>
      <c r="G459"/>
      <c r="H459"/>
      <c r="I459"/>
      <c r="J459"/>
      <c r="K459"/>
      <c r="L459"/>
    </row>
    <row r="460" spans="5:12" x14ac:dyDescent="0.25">
      <c r="E460"/>
      <c r="F460"/>
      <c r="G460"/>
      <c r="H460"/>
      <c r="I460"/>
      <c r="J460"/>
      <c r="K460"/>
      <c r="L460"/>
    </row>
    <row r="461" spans="5:12" x14ac:dyDescent="0.25">
      <c r="E461"/>
      <c r="F461"/>
      <c r="G461"/>
      <c r="H461"/>
      <c r="I461"/>
      <c r="J461"/>
      <c r="K461"/>
      <c r="L461"/>
    </row>
    <row r="462" spans="5:12" x14ac:dyDescent="0.25">
      <c r="E462"/>
      <c r="F462"/>
      <c r="G462"/>
      <c r="H462"/>
      <c r="I462"/>
      <c r="J462"/>
      <c r="K462"/>
      <c r="L462"/>
    </row>
    <row r="463" spans="5:12" x14ac:dyDescent="0.25">
      <c r="E463"/>
      <c r="F463"/>
      <c r="G463"/>
      <c r="H463"/>
      <c r="I463"/>
      <c r="J463"/>
      <c r="K463"/>
      <c r="L463"/>
    </row>
    <row r="464" spans="5:12" x14ac:dyDescent="0.25">
      <c r="E464"/>
      <c r="F464"/>
      <c r="G464"/>
      <c r="H464"/>
      <c r="I464"/>
      <c r="J464"/>
      <c r="K464"/>
      <c r="L464"/>
    </row>
    <row r="465" spans="5:12" x14ac:dyDescent="0.25">
      <c r="E465"/>
      <c r="F465"/>
      <c r="G465"/>
      <c r="H465"/>
      <c r="I465"/>
      <c r="J465"/>
      <c r="K465"/>
      <c r="L465"/>
    </row>
    <row r="466" spans="5:12" x14ac:dyDescent="0.25">
      <c r="E466"/>
      <c r="F466"/>
      <c r="G466"/>
      <c r="H466"/>
      <c r="I466"/>
      <c r="J466"/>
      <c r="K466"/>
      <c r="L466"/>
    </row>
    <row r="467" spans="5:12" x14ac:dyDescent="0.25">
      <c r="E467"/>
      <c r="F467"/>
      <c r="G467"/>
      <c r="H467"/>
      <c r="I467"/>
      <c r="J467"/>
      <c r="K467"/>
      <c r="L467"/>
    </row>
    <row r="468" spans="5:12" x14ac:dyDescent="0.25">
      <c r="E468"/>
      <c r="F468"/>
      <c r="G468"/>
      <c r="H468"/>
      <c r="I468"/>
      <c r="J468"/>
      <c r="K468"/>
      <c r="L468"/>
    </row>
    <row r="469" spans="5:12" x14ac:dyDescent="0.25">
      <c r="E469"/>
      <c r="F469"/>
      <c r="G469"/>
      <c r="H469"/>
      <c r="I469"/>
      <c r="J469"/>
      <c r="K469"/>
      <c r="L469"/>
    </row>
    <row r="470" spans="5:12" x14ac:dyDescent="0.25">
      <c r="E470"/>
      <c r="F470"/>
      <c r="G470"/>
      <c r="H470"/>
      <c r="I470"/>
      <c r="J470"/>
      <c r="K470"/>
      <c r="L470"/>
    </row>
    <row r="471" spans="5:12" x14ac:dyDescent="0.25">
      <c r="E471"/>
      <c r="F471"/>
      <c r="G471"/>
      <c r="H471"/>
      <c r="I471"/>
      <c r="J471"/>
      <c r="K471"/>
      <c r="L471"/>
    </row>
    <row r="472" spans="5:12" x14ac:dyDescent="0.25">
      <c r="E472"/>
      <c r="F472"/>
      <c r="G472"/>
      <c r="H472"/>
      <c r="I472"/>
      <c r="J472"/>
      <c r="K472"/>
      <c r="L472"/>
    </row>
    <row r="473" spans="5:12" x14ac:dyDescent="0.25">
      <c r="E473"/>
      <c r="F473"/>
      <c r="G473"/>
      <c r="H473"/>
      <c r="I473"/>
      <c r="J473"/>
      <c r="K473"/>
      <c r="L473"/>
    </row>
    <row r="474" spans="5:12" x14ac:dyDescent="0.25">
      <c r="E474"/>
      <c r="F474"/>
      <c r="G474"/>
      <c r="H474"/>
      <c r="I474"/>
      <c r="J474"/>
      <c r="K474"/>
      <c r="L474"/>
    </row>
    <row r="475" spans="5:12" x14ac:dyDescent="0.25">
      <c r="E475"/>
      <c r="F475"/>
      <c r="G475"/>
      <c r="H475"/>
      <c r="I475"/>
      <c r="J475"/>
      <c r="K475"/>
      <c r="L475"/>
    </row>
    <row r="476" spans="5:12" x14ac:dyDescent="0.25">
      <c r="E476"/>
      <c r="F476"/>
      <c r="G476"/>
      <c r="H476"/>
      <c r="I476"/>
      <c r="J476"/>
      <c r="K476"/>
      <c r="L476"/>
    </row>
    <row r="477" spans="5:12" x14ac:dyDescent="0.25">
      <c r="E477"/>
      <c r="F477"/>
      <c r="G477"/>
      <c r="H477"/>
      <c r="I477"/>
      <c r="J477"/>
      <c r="K477"/>
      <c r="L477"/>
    </row>
    <row r="478" spans="5:12" x14ac:dyDescent="0.25">
      <c r="E478"/>
      <c r="F478"/>
      <c r="G478"/>
      <c r="H478"/>
      <c r="I478"/>
      <c r="J478"/>
      <c r="K478"/>
      <c r="L478"/>
    </row>
    <row r="479" spans="5:12" x14ac:dyDescent="0.25">
      <c r="E479"/>
      <c r="F479"/>
      <c r="G479"/>
      <c r="H479"/>
      <c r="I479"/>
      <c r="J479"/>
      <c r="K479"/>
      <c r="L479"/>
    </row>
    <row r="480" spans="5:12" x14ac:dyDescent="0.25">
      <c r="E480"/>
      <c r="F480"/>
      <c r="G480"/>
      <c r="H480"/>
      <c r="I480"/>
      <c r="J480"/>
      <c r="K480"/>
      <c r="L480"/>
    </row>
    <row r="481" spans="5:12" x14ac:dyDescent="0.25">
      <c r="E481"/>
      <c r="F481"/>
      <c r="G481"/>
      <c r="H481"/>
      <c r="I481"/>
      <c r="J481"/>
      <c r="K481"/>
      <c r="L481"/>
    </row>
    <row r="483" spans="5:12" x14ac:dyDescent="0.25">
      <c r="E483"/>
      <c r="F483"/>
      <c r="G483"/>
      <c r="H483"/>
      <c r="I483"/>
      <c r="J483"/>
      <c r="K483"/>
      <c r="L483"/>
    </row>
    <row r="484" spans="5:12" x14ac:dyDescent="0.25">
      <c r="E484"/>
      <c r="F484"/>
      <c r="G484"/>
      <c r="H484"/>
      <c r="I484"/>
      <c r="J484"/>
      <c r="K484"/>
      <c r="L484"/>
    </row>
    <row r="485" spans="5:12" x14ac:dyDescent="0.25">
      <c r="E485"/>
      <c r="F485"/>
      <c r="G485"/>
      <c r="H485"/>
      <c r="I485"/>
      <c r="J485"/>
      <c r="K485"/>
      <c r="L485"/>
    </row>
    <row r="486" spans="5:12" x14ac:dyDescent="0.25">
      <c r="E486"/>
      <c r="F486"/>
      <c r="G486"/>
      <c r="H486"/>
      <c r="I486"/>
      <c r="J486"/>
      <c r="K486"/>
      <c r="L486"/>
    </row>
    <row r="487" spans="5:12" x14ac:dyDescent="0.25">
      <c r="E487"/>
      <c r="F487"/>
      <c r="G487"/>
      <c r="H487"/>
      <c r="I487"/>
      <c r="J487"/>
      <c r="K487"/>
      <c r="L487"/>
    </row>
    <row r="488" spans="5:12" x14ac:dyDescent="0.25">
      <c r="E488"/>
      <c r="F488"/>
      <c r="G488"/>
      <c r="H488"/>
      <c r="I488"/>
      <c r="J488"/>
      <c r="K488"/>
      <c r="L488"/>
    </row>
    <row r="489" spans="5:12" x14ac:dyDescent="0.25">
      <c r="E489"/>
      <c r="F489"/>
      <c r="G489"/>
      <c r="H489"/>
      <c r="I489"/>
      <c r="J489"/>
      <c r="K489"/>
      <c r="L489"/>
    </row>
    <row r="490" spans="5:12" x14ac:dyDescent="0.25">
      <c r="E490"/>
      <c r="F490"/>
      <c r="G490"/>
      <c r="H490"/>
      <c r="I490"/>
      <c r="J490"/>
      <c r="K490"/>
      <c r="L490"/>
    </row>
    <row r="491" spans="5:12" x14ac:dyDescent="0.25">
      <c r="E491"/>
      <c r="F491"/>
      <c r="G491"/>
      <c r="H491"/>
      <c r="I491"/>
      <c r="J491"/>
      <c r="K491"/>
      <c r="L491"/>
    </row>
    <row r="492" spans="5:12" x14ac:dyDescent="0.25">
      <c r="E492"/>
      <c r="F492"/>
      <c r="G492"/>
      <c r="H492"/>
      <c r="I492"/>
      <c r="J492"/>
      <c r="K492"/>
      <c r="L492"/>
    </row>
    <row r="493" spans="5:12" x14ac:dyDescent="0.25">
      <c r="E493"/>
      <c r="F493"/>
      <c r="G493"/>
      <c r="H493"/>
      <c r="I493"/>
      <c r="J493"/>
      <c r="K493"/>
      <c r="L493"/>
    </row>
    <row r="494" spans="5:12" x14ac:dyDescent="0.25">
      <c r="E494"/>
      <c r="F494"/>
      <c r="G494"/>
      <c r="H494"/>
      <c r="I494"/>
      <c r="J494"/>
      <c r="K494"/>
      <c r="L494"/>
    </row>
    <row r="495" spans="5:12" x14ac:dyDescent="0.25">
      <c r="E495"/>
      <c r="F495"/>
      <c r="G495"/>
      <c r="H495"/>
      <c r="I495"/>
      <c r="J495"/>
      <c r="K495"/>
      <c r="L495"/>
    </row>
    <row r="496" spans="5:12" x14ac:dyDescent="0.25">
      <c r="E496"/>
      <c r="F496"/>
      <c r="G496"/>
      <c r="H496"/>
      <c r="I496"/>
      <c r="J496"/>
      <c r="K496"/>
      <c r="L496"/>
    </row>
    <row r="497" spans="5:12" x14ac:dyDescent="0.25">
      <c r="E497"/>
      <c r="F497"/>
      <c r="G497"/>
      <c r="H497"/>
      <c r="I497"/>
      <c r="J497"/>
      <c r="K497"/>
      <c r="L497"/>
    </row>
    <row r="498" spans="5:12" x14ac:dyDescent="0.25">
      <c r="E498"/>
      <c r="F498"/>
      <c r="G498"/>
      <c r="H498"/>
      <c r="I498"/>
      <c r="J498"/>
      <c r="K498"/>
      <c r="L498"/>
    </row>
    <row r="499" spans="5:12" x14ac:dyDescent="0.25">
      <c r="E499"/>
      <c r="F499"/>
      <c r="G499"/>
      <c r="H499"/>
      <c r="I499"/>
      <c r="J499"/>
      <c r="K499"/>
      <c r="L499"/>
    </row>
    <row r="500" spans="5:12" x14ac:dyDescent="0.25">
      <c r="E500"/>
      <c r="F500"/>
      <c r="G500"/>
      <c r="H500"/>
      <c r="I500"/>
      <c r="J500"/>
      <c r="K500"/>
      <c r="L500"/>
    </row>
    <row r="501" spans="5:12" x14ac:dyDescent="0.25">
      <c r="E501"/>
      <c r="F501"/>
      <c r="G501"/>
      <c r="H501"/>
      <c r="I501"/>
      <c r="J501"/>
      <c r="K501"/>
      <c r="L501"/>
    </row>
    <row r="502" spans="5:12" x14ac:dyDescent="0.25">
      <c r="E502"/>
      <c r="F502"/>
      <c r="G502"/>
      <c r="H502"/>
      <c r="I502"/>
      <c r="J502"/>
      <c r="K502"/>
      <c r="L502"/>
    </row>
    <row r="503" spans="5:12" x14ac:dyDescent="0.25">
      <c r="E503"/>
      <c r="F503"/>
      <c r="G503"/>
      <c r="H503"/>
      <c r="I503"/>
      <c r="J503"/>
      <c r="K503"/>
      <c r="L503"/>
    </row>
    <row r="504" spans="5:12" x14ac:dyDescent="0.25">
      <c r="E504"/>
      <c r="F504"/>
      <c r="G504"/>
      <c r="H504"/>
      <c r="I504"/>
      <c r="J504"/>
      <c r="K504"/>
      <c r="L504"/>
    </row>
    <row r="505" spans="5:12" x14ac:dyDescent="0.25">
      <c r="E505"/>
      <c r="F505"/>
      <c r="G505"/>
      <c r="H505"/>
      <c r="I505"/>
      <c r="J505"/>
      <c r="K505"/>
      <c r="L505"/>
    </row>
    <row r="506" spans="5:12" x14ac:dyDescent="0.25">
      <c r="E506"/>
      <c r="F506"/>
      <c r="G506"/>
      <c r="H506"/>
      <c r="I506"/>
      <c r="J506"/>
      <c r="K506"/>
      <c r="L506"/>
    </row>
    <row r="507" spans="5:12" x14ac:dyDescent="0.25">
      <c r="E507"/>
      <c r="F507"/>
      <c r="G507"/>
      <c r="H507"/>
      <c r="I507"/>
      <c r="J507"/>
      <c r="K507"/>
      <c r="L507"/>
    </row>
    <row r="508" spans="5:12" x14ac:dyDescent="0.25">
      <c r="E508"/>
      <c r="F508"/>
      <c r="G508"/>
      <c r="H508"/>
      <c r="I508"/>
      <c r="J508"/>
      <c r="K508"/>
      <c r="L508"/>
    </row>
    <row r="509" spans="5:12" x14ac:dyDescent="0.25">
      <c r="E509"/>
      <c r="F509"/>
      <c r="G509"/>
      <c r="H509"/>
      <c r="I509"/>
      <c r="J509"/>
      <c r="K509"/>
      <c r="L509"/>
    </row>
    <row r="510" spans="5:12" x14ac:dyDescent="0.25">
      <c r="E510"/>
      <c r="F510"/>
      <c r="G510"/>
      <c r="H510"/>
      <c r="I510"/>
      <c r="J510"/>
      <c r="K510"/>
      <c r="L510"/>
    </row>
    <row r="511" spans="5:12" x14ac:dyDescent="0.25">
      <c r="E511"/>
      <c r="F511"/>
      <c r="G511"/>
      <c r="H511"/>
      <c r="I511"/>
      <c r="J511"/>
      <c r="K511"/>
      <c r="L511"/>
    </row>
    <row r="512" spans="5:12" x14ac:dyDescent="0.25">
      <c r="E512"/>
      <c r="F512"/>
      <c r="G512"/>
      <c r="H512"/>
      <c r="I512"/>
      <c r="J512"/>
      <c r="K512"/>
      <c r="L512"/>
    </row>
    <row r="513" spans="5:12" x14ac:dyDescent="0.25">
      <c r="E513"/>
      <c r="F513"/>
      <c r="G513"/>
      <c r="H513"/>
      <c r="I513"/>
      <c r="J513"/>
      <c r="K513"/>
      <c r="L513"/>
    </row>
    <row r="514" spans="5:12" x14ac:dyDescent="0.25">
      <c r="E514"/>
      <c r="F514"/>
      <c r="G514"/>
      <c r="H514"/>
      <c r="I514"/>
      <c r="J514"/>
      <c r="K514"/>
      <c r="L514"/>
    </row>
    <row r="515" spans="5:12" x14ac:dyDescent="0.25">
      <c r="E515"/>
      <c r="F515"/>
      <c r="G515"/>
      <c r="H515"/>
      <c r="I515"/>
      <c r="J515"/>
      <c r="K515"/>
      <c r="L515"/>
    </row>
    <row r="516" spans="5:12" x14ac:dyDescent="0.25">
      <c r="E516"/>
      <c r="F516"/>
      <c r="G516"/>
      <c r="H516"/>
      <c r="I516"/>
      <c r="J516"/>
      <c r="K516"/>
      <c r="L516"/>
    </row>
    <row r="517" spans="5:12" x14ac:dyDescent="0.25">
      <c r="E517"/>
      <c r="F517"/>
      <c r="G517"/>
      <c r="H517"/>
      <c r="I517"/>
      <c r="J517"/>
      <c r="K517"/>
      <c r="L517"/>
    </row>
    <row r="518" spans="5:12" x14ac:dyDescent="0.25">
      <c r="E518"/>
      <c r="F518"/>
      <c r="G518"/>
      <c r="H518"/>
      <c r="I518"/>
      <c r="J518"/>
      <c r="K518"/>
      <c r="L518"/>
    </row>
    <row r="519" spans="5:12" x14ac:dyDescent="0.25">
      <c r="E519"/>
      <c r="F519"/>
      <c r="G519"/>
      <c r="H519"/>
      <c r="I519"/>
      <c r="J519"/>
      <c r="K519"/>
      <c r="L519"/>
    </row>
    <row r="520" spans="5:12" x14ac:dyDescent="0.25">
      <c r="E520"/>
      <c r="F520"/>
      <c r="G520"/>
      <c r="H520"/>
      <c r="I520"/>
      <c r="J520"/>
      <c r="K520"/>
      <c r="L520"/>
    </row>
    <row r="521" spans="5:12" x14ac:dyDescent="0.25">
      <c r="E521"/>
      <c r="F521"/>
      <c r="G521"/>
      <c r="H521"/>
      <c r="I521"/>
      <c r="J521"/>
      <c r="K521"/>
      <c r="L521"/>
    </row>
    <row r="522" spans="5:12" x14ac:dyDescent="0.25">
      <c r="E522"/>
      <c r="F522"/>
      <c r="G522"/>
      <c r="H522"/>
      <c r="I522"/>
      <c r="J522"/>
      <c r="K522"/>
      <c r="L522"/>
    </row>
    <row r="523" spans="5:12" x14ac:dyDescent="0.25">
      <c r="E523"/>
      <c r="F523"/>
      <c r="G523"/>
      <c r="H523"/>
      <c r="I523"/>
      <c r="J523"/>
      <c r="K523"/>
      <c r="L523"/>
    </row>
    <row r="524" spans="5:12" x14ac:dyDescent="0.25">
      <c r="E524"/>
      <c r="F524"/>
      <c r="G524"/>
      <c r="H524"/>
      <c r="I524"/>
      <c r="J524"/>
      <c r="K524"/>
      <c r="L524"/>
    </row>
    <row r="525" spans="5:12" x14ac:dyDescent="0.25">
      <c r="E525"/>
      <c r="F525"/>
      <c r="G525"/>
      <c r="H525"/>
      <c r="I525"/>
      <c r="J525"/>
      <c r="K525"/>
      <c r="L525"/>
    </row>
    <row r="526" spans="5:12" x14ac:dyDescent="0.25">
      <c r="E526"/>
      <c r="F526"/>
      <c r="G526"/>
      <c r="H526"/>
      <c r="I526"/>
      <c r="J526"/>
      <c r="K526"/>
      <c r="L526"/>
    </row>
    <row r="527" spans="5:12" x14ac:dyDescent="0.25">
      <c r="E527"/>
      <c r="F527"/>
      <c r="G527"/>
      <c r="H527"/>
      <c r="I527"/>
      <c r="J527"/>
      <c r="K527"/>
      <c r="L527"/>
    </row>
    <row r="528" spans="5:12" x14ac:dyDescent="0.25">
      <c r="E528"/>
      <c r="F528"/>
      <c r="G528"/>
      <c r="H528"/>
      <c r="I528"/>
      <c r="J528"/>
      <c r="K528"/>
      <c r="L528"/>
    </row>
    <row r="529" spans="5:12" x14ac:dyDescent="0.25">
      <c r="E529"/>
      <c r="F529"/>
      <c r="G529"/>
      <c r="H529"/>
      <c r="I529"/>
      <c r="J529"/>
      <c r="K529"/>
      <c r="L529"/>
    </row>
    <row r="530" spans="5:12" x14ac:dyDescent="0.25">
      <c r="E530"/>
      <c r="F530"/>
      <c r="G530"/>
      <c r="H530"/>
      <c r="I530"/>
      <c r="J530"/>
      <c r="K530"/>
      <c r="L530"/>
    </row>
    <row r="531" spans="5:12" x14ac:dyDescent="0.25">
      <c r="E531"/>
      <c r="F531"/>
      <c r="G531"/>
      <c r="H531"/>
      <c r="I531"/>
      <c r="J531"/>
      <c r="K531"/>
      <c r="L531"/>
    </row>
    <row r="532" spans="5:12" x14ac:dyDescent="0.25">
      <c r="E532"/>
      <c r="F532"/>
      <c r="G532"/>
      <c r="H532"/>
      <c r="I532"/>
      <c r="J532"/>
      <c r="K532"/>
      <c r="L532"/>
    </row>
    <row r="533" spans="5:12" x14ac:dyDescent="0.25">
      <c r="E533"/>
      <c r="F533"/>
      <c r="G533"/>
      <c r="H533"/>
      <c r="I533"/>
      <c r="J533"/>
      <c r="K533"/>
      <c r="L533"/>
    </row>
    <row r="534" spans="5:12" x14ac:dyDescent="0.25">
      <c r="E534"/>
      <c r="F534"/>
      <c r="G534"/>
      <c r="H534"/>
      <c r="I534"/>
      <c r="J534"/>
      <c r="K534"/>
      <c r="L534"/>
    </row>
    <row r="535" spans="5:12" x14ac:dyDescent="0.25">
      <c r="E535"/>
      <c r="F535"/>
      <c r="G535"/>
      <c r="H535"/>
      <c r="I535"/>
      <c r="J535"/>
      <c r="K535"/>
      <c r="L535"/>
    </row>
    <row r="536" spans="5:12" x14ac:dyDescent="0.25">
      <c r="E536"/>
      <c r="F536"/>
      <c r="G536"/>
      <c r="H536"/>
      <c r="I536"/>
      <c r="J536"/>
      <c r="K536"/>
      <c r="L536"/>
    </row>
    <row r="537" spans="5:12" x14ac:dyDescent="0.25">
      <c r="E537"/>
      <c r="F537"/>
      <c r="G537"/>
      <c r="H537"/>
      <c r="I537"/>
      <c r="J537"/>
      <c r="K537"/>
      <c r="L537"/>
    </row>
    <row r="538" spans="5:12" x14ac:dyDescent="0.25">
      <c r="E538"/>
      <c r="F538"/>
      <c r="G538"/>
      <c r="H538"/>
      <c r="I538"/>
      <c r="J538"/>
      <c r="K538"/>
      <c r="L538"/>
    </row>
    <row r="539" spans="5:12" x14ac:dyDescent="0.25">
      <c r="E539"/>
      <c r="F539"/>
      <c r="G539"/>
      <c r="H539"/>
      <c r="I539"/>
      <c r="J539"/>
      <c r="K539"/>
      <c r="L539"/>
    </row>
    <row r="540" spans="5:12" x14ac:dyDescent="0.25">
      <c r="E540"/>
      <c r="F540"/>
      <c r="G540"/>
      <c r="H540"/>
      <c r="I540"/>
      <c r="J540"/>
      <c r="K540"/>
      <c r="L540"/>
    </row>
    <row r="541" spans="5:12" x14ac:dyDescent="0.25">
      <c r="E541"/>
      <c r="F541"/>
      <c r="G541"/>
      <c r="H541"/>
      <c r="I541"/>
      <c r="J541"/>
      <c r="K541"/>
      <c r="L541"/>
    </row>
    <row r="542" spans="5:12" x14ac:dyDescent="0.25">
      <c r="E542"/>
      <c r="F542"/>
      <c r="G542"/>
      <c r="H542"/>
      <c r="I542"/>
      <c r="J542"/>
      <c r="K542"/>
      <c r="L542"/>
    </row>
    <row r="543" spans="5:12" x14ac:dyDescent="0.25">
      <c r="E543"/>
      <c r="F543"/>
      <c r="G543"/>
      <c r="H543"/>
      <c r="I543"/>
      <c r="J543"/>
      <c r="K543"/>
      <c r="L543"/>
    </row>
    <row r="544" spans="5:12" x14ac:dyDescent="0.25">
      <c r="E544"/>
      <c r="F544"/>
      <c r="G544"/>
      <c r="H544"/>
      <c r="I544"/>
      <c r="J544"/>
      <c r="K544"/>
      <c r="L544"/>
    </row>
    <row r="545" spans="5:12" x14ac:dyDescent="0.25">
      <c r="E545"/>
      <c r="F545"/>
      <c r="G545"/>
      <c r="H545"/>
      <c r="I545"/>
      <c r="J545"/>
      <c r="K545"/>
      <c r="L545"/>
    </row>
    <row r="546" spans="5:12" x14ac:dyDescent="0.25">
      <c r="E546"/>
      <c r="F546"/>
      <c r="G546"/>
      <c r="H546"/>
      <c r="I546"/>
      <c r="J546"/>
      <c r="K546"/>
      <c r="L546"/>
    </row>
    <row r="547" spans="5:12" x14ac:dyDescent="0.25">
      <c r="E547"/>
      <c r="F547"/>
      <c r="G547"/>
      <c r="H547"/>
      <c r="I547"/>
      <c r="J547"/>
      <c r="K547"/>
      <c r="L547"/>
    </row>
    <row r="548" spans="5:12" x14ac:dyDescent="0.25">
      <c r="E548"/>
      <c r="F548"/>
      <c r="G548"/>
      <c r="H548"/>
      <c r="I548"/>
      <c r="J548"/>
      <c r="K548"/>
      <c r="L548"/>
    </row>
    <row r="549" spans="5:12" x14ac:dyDescent="0.25">
      <c r="E549"/>
      <c r="F549"/>
      <c r="G549"/>
      <c r="H549"/>
      <c r="I549"/>
      <c r="J549"/>
      <c r="K549"/>
      <c r="L549"/>
    </row>
    <row r="550" spans="5:12" x14ac:dyDescent="0.25">
      <c r="E550"/>
      <c r="F550"/>
      <c r="G550"/>
      <c r="H550"/>
      <c r="I550"/>
      <c r="J550"/>
      <c r="K550"/>
      <c r="L550"/>
    </row>
    <row r="551" spans="5:12" x14ac:dyDescent="0.25">
      <c r="E551"/>
      <c r="F551"/>
      <c r="G551"/>
      <c r="H551"/>
      <c r="I551"/>
      <c r="J551"/>
      <c r="K551"/>
      <c r="L551"/>
    </row>
    <row r="552" spans="5:12" x14ac:dyDescent="0.25">
      <c r="E552"/>
      <c r="F552"/>
      <c r="G552"/>
      <c r="H552"/>
      <c r="I552"/>
      <c r="J552"/>
      <c r="K552"/>
      <c r="L552"/>
    </row>
    <row r="553" spans="5:12" x14ac:dyDescent="0.25">
      <c r="E553"/>
      <c r="F553"/>
      <c r="G553"/>
      <c r="H553"/>
      <c r="I553"/>
      <c r="J553"/>
      <c r="K553"/>
      <c r="L553"/>
    </row>
    <row r="554" spans="5:12" x14ac:dyDescent="0.25">
      <c r="E554"/>
      <c r="F554"/>
      <c r="G554"/>
      <c r="H554"/>
      <c r="I554"/>
      <c r="J554"/>
      <c r="K554"/>
      <c r="L554"/>
    </row>
    <row r="555" spans="5:12" x14ac:dyDescent="0.25">
      <c r="E555"/>
      <c r="F555"/>
      <c r="G555"/>
      <c r="H555"/>
      <c r="I555"/>
      <c r="J555"/>
      <c r="K555"/>
      <c r="L555"/>
    </row>
    <row r="556" spans="5:12" x14ac:dyDescent="0.25">
      <c r="E556"/>
      <c r="F556"/>
      <c r="G556"/>
      <c r="H556"/>
      <c r="I556"/>
      <c r="J556"/>
      <c r="K556"/>
      <c r="L556"/>
    </row>
    <row r="557" spans="5:12" x14ac:dyDescent="0.25">
      <c r="E557"/>
      <c r="F557"/>
      <c r="G557"/>
      <c r="H557"/>
      <c r="I557"/>
      <c r="J557"/>
      <c r="K557"/>
      <c r="L557"/>
    </row>
    <row r="558" spans="5:12" x14ac:dyDescent="0.25">
      <c r="E558"/>
      <c r="F558"/>
      <c r="G558"/>
      <c r="H558"/>
      <c r="I558"/>
      <c r="J558"/>
      <c r="K558"/>
      <c r="L558"/>
    </row>
    <row r="559" spans="5:12" x14ac:dyDescent="0.25">
      <c r="E559"/>
      <c r="F559"/>
      <c r="G559"/>
      <c r="H559"/>
      <c r="I559"/>
      <c r="J559"/>
      <c r="K559"/>
      <c r="L559"/>
    </row>
    <row r="560" spans="5:12" x14ac:dyDescent="0.25">
      <c r="E560"/>
      <c r="F560"/>
      <c r="G560"/>
      <c r="H560"/>
      <c r="I560"/>
      <c r="J560"/>
      <c r="K560"/>
      <c r="L560"/>
    </row>
    <row r="561" spans="5:12" x14ac:dyDescent="0.25">
      <c r="E561"/>
      <c r="F561"/>
      <c r="G561"/>
      <c r="H561"/>
      <c r="I561"/>
      <c r="J561"/>
      <c r="K561"/>
      <c r="L561"/>
    </row>
    <row r="562" spans="5:12" x14ac:dyDescent="0.25">
      <c r="E562"/>
      <c r="F562"/>
      <c r="G562"/>
      <c r="H562"/>
      <c r="I562"/>
      <c r="J562"/>
      <c r="K562"/>
      <c r="L562"/>
    </row>
    <row r="563" spans="5:12" x14ac:dyDescent="0.25">
      <c r="E563"/>
      <c r="F563"/>
      <c r="G563"/>
      <c r="H563"/>
      <c r="I563"/>
      <c r="J563"/>
      <c r="K563"/>
      <c r="L563"/>
    </row>
    <row r="564" spans="5:12" x14ac:dyDescent="0.25">
      <c r="E564"/>
      <c r="F564"/>
      <c r="G564"/>
      <c r="H564"/>
      <c r="I564"/>
      <c r="J564"/>
      <c r="K564"/>
      <c r="L564"/>
    </row>
    <row r="565" spans="5:12" x14ac:dyDescent="0.25">
      <c r="E565"/>
      <c r="F565"/>
      <c r="G565"/>
      <c r="H565"/>
      <c r="I565"/>
      <c r="J565"/>
      <c r="K565"/>
      <c r="L565"/>
    </row>
    <row r="566" spans="5:12" x14ac:dyDescent="0.25">
      <c r="E566"/>
      <c r="F566"/>
      <c r="G566"/>
      <c r="H566"/>
      <c r="I566"/>
      <c r="J566"/>
      <c r="K566"/>
      <c r="L566"/>
    </row>
    <row r="567" spans="5:12" x14ac:dyDescent="0.25">
      <c r="E567"/>
      <c r="F567"/>
      <c r="G567"/>
      <c r="H567"/>
      <c r="I567"/>
      <c r="J567"/>
      <c r="K567"/>
      <c r="L567"/>
    </row>
    <row r="568" spans="5:12" x14ac:dyDescent="0.25">
      <c r="E568"/>
      <c r="F568"/>
      <c r="G568"/>
      <c r="H568"/>
      <c r="I568"/>
      <c r="J568"/>
      <c r="K568"/>
      <c r="L568"/>
    </row>
    <row r="569" spans="5:12" x14ac:dyDescent="0.25">
      <c r="E569"/>
      <c r="F569"/>
      <c r="G569"/>
      <c r="H569"/>
      <c r="I569"/>
      <c r="J569"/>
      <c r="K569"/>
      <c r="L569"/>
    </row>
    <row r="570" spans="5:12" x14ac:dyDescent="0.25">
      <c r="E570"/>
      <c r="F570"/>
      <c r="G570"/>
      <c r="H570"/>
      <c r="I570"/>
      <c r="J570"/>
      <c r="K570"/>
      <c r="L570"/>
    </row>
    <row r="571" spans="5:12" x14ac:dyDescent="0.25">
      <c r="E571"/>
      <c r="F571"/>
      <c r="G571"/>
      <c r="H571"/>
      <c r="I571"/>
      <c r="J571"/>
      <c r="K571"/>
      <c r="L571"/>
    </row>
    <row r="572" spans="5:12" x14ac:dyDescent="0.25">
      <c r="E572"/>
      <c r="F572"/>
      <c r="G572"/>
      <c r="H572"/>
      <c r="I572"/>
      <c r="J572"/>
      <c r="K572"/>
      <c r="L572"/>
    </row>
    <row r="573" spans="5:12" x14ac:dyDescent="0.25">
      <c r="E573"/>
      <c r="F573"/>
      <c r="G573"/>
      <c r="H573"/>
      <c r="I573"/>
      <c r="J573"/>
      <c r="K573"/>
      <c r="L573"/>
    </row>
    <row r="574" spans="5:12" x14ac:dyDescent="0.25">
      <c r="E574"/>
      <c r="F574"/>
      <c r="G574"/>
      <c r="H574"/>
      <c r="I574"/>
      <c r="J574"/>
      <c r="K574"/>
      <c r="L574"/>
    </row>
    <row r="575" spans="5:12" x14ac:dyDescent="0.25">
      <c r="E575"/>
      <c r="F575"/>
      <c r="G575"/>
      <c r="H575"/>
      <c r="I575"/>
      <c r="J575"/>
      <c r="K575"/>
      <c r="L575"/>
    </row>
    <row r="576" spans="5:12" x14ac:dyDescent="0.25">
      <c r="E576"/>
      <c r="F576"/>
      <c r="G576"/>
      <c r="H576"/>
      <c r="I576"/>
      <c r="J576"/>
      <c r="K576"/>
      <c r="L576"/>
    </row>
    <row r="577" spans="5:12" x14ac:dyDescent="0.25">
      <c r="E577"/>
      <c r="F577"/>
      <c r="G577"/>
      <c r="H577"/>
      <c r="I577"/>
      <c r="J577"/>
      <c r="K577"/>
      <c r="L577"/>
    </row>
    <row r="578" spans="5:12" x14ac:dyDescent="0.25">
      <c r="E578"/>
      <c r="F578"/>
      <c r="G578"/>
      <c r="H578"/>
      <c r="I578"/>
      <c r="J578"/>
      <c r="K578"/>
      <c r="L578"/>
    </row>
    <row r="579" spans="5:12" x14ac:dyDescent="0.25">
      <c r="E579"/>
      <c r="F579"/>
      <c r="G579"/>
      <c r="H579"/>
      <c r="I579"/>
      <c r="J579"/>
      <c r="K579"/>
      <c r="L579"/>
    </row>
    <row r="580" spans="5:12" x14ac:dyDescent="0.25">
      <c r="E580"/>
      <c r="F580"/>
      <c r="G580"/>
      <c r="H580"/>
      <c r="I580"/>
      <c r="J580"/>
      <c r="K580"/>
      <c r="L580"/>
    </row>
    <row r="581" spans="5:12" x14ac:dyDescent="0.25">
      <c r="E581"/>
      <c r="F581"/>
      <c r="G581"/>
      <c r="H581"/>
      <c r="I581"/>
      <c r="J581"/>
      <c r="K581"/>
      <c r="L581"/>
    </row>
    <row r="582" spans="5:12" x14ac:dyDescent="0.25">
      <c r="E582"/>
      <c r="F582"/>
      <c r="G582"/>
      <c r="H582"/>
      <c r="I582"/>
      <c r="J582"/>
      <c r="K582"/>
      <c r="L582"/>
    </row>
    <row r="583" spans="5:12" x14ac:dyDescent="0.25">
      <c r="E583"/>
      <c r="F583"/>
      <c r="G583"/>
      <c r="H583"/>
      <c r="I583"/>
      <c r="J583"/>
      <c r="K583"/>
      <c r="L583"/>
    </row>
    <row r="584" spans="5:12" x14ac:dyDescent="0.25">
      <c r="E584"/>
      <c r="F584"/>
      <c r="G584"/>
      <c r="H584"/>
      <c r="I584"/>
      <c r="J584"/>
      <c r="K584"/>
      <c r="L584"/>
    </row>
    <row r="585" spans="5:12" x14ac:dyDescent="0.25">
      <c r="E585"/>
      <c r="F585"/>
      <c r="G585"/>
      <c r="H585"/>
      <c r="I585"/>
      <c r="J585"/>
      <c r="K585"/>
      <c r="L585"/>
    </row>
    <row r="586" spans="5:12" x14ac:dyDescent="0.25">
      <c r="E586"/>
      <c r="F586"/>
      <c r="G586"/>
      <c r="H586"/>
      <c r="I586"/>
      <c r="J586"/>
      <c r="K586"/>
      <c r="L586"/>
    </row>
    <row r="587" spans="5:12" x14ac:dyDescent="0.25">
      <c r="E587"/>
      <c r="F587"/>
      <c r="G587"/>
      <c r="H587"/>
      <c r="I587"/>
      <c r="J587"/>
      <c r="K587"/>
      <c r="L587"/>
    </row>
    <row r="588" spans="5:12" x14ac:dyDescent="0.25">
      <c r="E588"/>
      <c r="F588"/>
      <c r="G588"/>
      <c r="H588"/>
      <c r="I588"/>
      <c r="J588"/>
      <c r="K588"/>
      <c r="L588"/>
    </row>
    <row r="589" spans="5:12" x14ac:dyDescent="0.25">
      <c r="E589"/>
      <c r="F589"/>
      <c r="G589"/>
      <c r="H589"/>
      <c r="I589"/>
      <c r="J589"/>
      <c r="K589"/>
      <c r="L589"/>
    </row>
    <row r="590" spans="5:12" x14ac:dyDescent="0.25">
      <c r="E590"/>
      <c r="F590"/>
      <c r="G590"/>
      <c r="H590"/>
      <c r="I590"/>
      <c r="J590"/>
      <c r="K590"/>
      <c r="L590"/>
    </row>
    <row r="591" spans="5:12" x14ac:dyDescent="0.25">
      <c r="E591"/>
      <c r="F591"/>
      <c r="G591"/>
      <c r="H591"/>
      <c r="I591"/>
      <c r="J591"/>
      <c r="K591"/>
      <c r="L591"/>
    </row>
    <row r="592" spans="5:12" x14ac:dyDescent="0.25">
      <c r="E592"/>
      <c r="F592"/>
      <c r="G592"/>
      <c r="H592"/>
      <c r="I592"/>
      <c r="J592"/>
      <c r="K592"/>
      <c r="L592"/>
    </row>
    <row r="593" spans="5:12" x14ac:dyDescent="0.25">
      <c r="E593"/>
      <c r="F593"/>
      <c r="G593"/>
      <c r="H593"/>
      <c r="I593"/>
      <c r="J593"/>
      <c r="K593"/>
      <c r="L593"/>
    </row>
    <row r="594" spans="5:12" x14ac:dyDescent="0.25">
      <c r="E594"/>
      <c r="F594"/>
      <c r="G594"/>
      <c r="H594"/>
      <c r="I594"/>
      <c r="J594"/>
      <c r="K594"/>
      <c r="L594"/>
    </row>
    <row r="595" spans="5:12" x14ac:dyDescent="0.25">
      <c r="E595"/>
      <c r="F595"/>
      <c r="G595"/>
      <c r="H595"/>
      <c r="I595"/>
      <c r="J595"/>
      <c r="K595"/>
      <c r="L595"/>
    </row>
    <row r="596" spans="5:12" x14ac:dyDescent="0.25">
      <c r="E596"/>
      <c r="F596"/>
      <c r="G596"/>
      <c r="H596"/>
      <c r="I596"/>
      <c r="J596"/>
      <c r="K596"/>
      <c r="L596"/>
    </row>
    <row r="597" spans="5:12" x14ac:dyDescent="0.25">
      <c r="E597"/>
      <c r="F597"/>
      <c r="G597"/>
      <c r="H597"/>
      <c r="I597"/>
      <c r="J597"/>
      <c r="K597"/>
      <c r="L597"/>
    </row>
    <row r="598" spans="5:12" x14ac:dyDescent="0.25">
      <c r="E598"/>
      <c r="F598"/>
      <c r="G598"/>
      <c r="H598"/>
      <c r="I598"/>
      <c r="J598"/>
      <c r="K598"/>
      <c r="L598"/>
    </row>
    <row r="599" spans="5:12" x14ac:dyDescent="0.25">
      <c r="E599"/>
      <c r="F599"/>
      <c r="G599"/>
      <c r="H599"/>
      <c r="I599"/>
      <c r="J599"/>
      <c r="K599"/>
      <c r="L599"/>
    </row>
    <row r="600" spans="5:12" x14ac:dyDescent="0.25">
      <c r="E600"/>
      <c r="F600"/>
      <c r="G600"/>
      <c r="H600"/>
      <c r="I600"/>
      <c r="J600"/>
      <c r="K600"/>
      <c r="L600"/>
    </row>
    <row r="601" spans="5:12" x14ac:dyDescent="0.25">
      <c r="E601"/>
      <c r="F601"/>
      <c r="G601"/>
      <c r="H601"/>
      <c r="I601"/>
      <c r="J601"/>
      <c r="K601"/>
      <c r="L601"/>
    </row>
    <row r="602" spans="5:12" x14ac:dyDescent="0.25">
      <c r="E602"/>
      <c r="F602"/>
      <c r="G602"/>
      <c r="H602"/>
      <c r="I602"/>
      <c r="J602"/>
      <c r="K602"/>
      <c r="L602"/>
    </row>
    <row r="603" spans="5:12" x14ac:dyDescent="0.25">
      <c r="E603"/>
      <c r="F603"/>
      <c r="G603"/>
      <c r="H603"/>
      <c r="I603"/>
      <c r="J603"/>
      <c r="K603"/>
      <c r="L603"/>
    </row>
    <row r="604" spans="5:12" x14ac:dyDescent="0.25">
      <c r="E604"/>
      <c r="F604"/>
      <c r="G604"/>
      <c r="H604"/>
      <c r="I604"/>
      <c r="J604"/>
      <c r="K604"/>
      <c r="L604"/>
    </row>
    <row r="605" spans="5:12" x14ac:dyDescent="0.25">
      <c r="E605"/>
      <c r="F605"/>
      <c r="G605"/>
      <c r="H605"/>
      <c r="I605"/>
      <c r="J605"/>
      <c r="K605"/>
      <c r="L605"/>
    </row>
    <row r="606" spans="5:12" x14ac:dyDescent="0.25">
      <c r="E606"/>
      <c r="F606"/>
      <c r="G606"/>
      <c r="H606"/>
      <c r="I606"/>
      <c r="J606"/>
      <c r="K606"/>
      <c r="L606"/>
    </row>
    <row r="607" spans="5:12" x14ac:dyDescent="0.25">
      <c r="E607"/>
      <c r="F607"/>
      <c r="G607"/>
      <c r="H607"/>
      <c r="I607"/>
      <c r="J607"/>
      <c r="K607"/>
      <c r="L607"/>
    </row>
    <row r="608" spans="5:12" x14ac:dyDescent="0.25">
      <c r="E608"/>
      <c r="F608"/>
      <c r="G608"/>
      <c r="H608"/>
      <c r="I608"/>
      <c r="J608"/>
      <c r="K608"/>
      <c r="L608"/>
    </row>
    <row r="609" spans="5:12" x14ac:dyDescent="0.25">
      <c r="E609"/>
      <c r="F609"/>
      <c r="G609"/>
      <c r="H609"/>
      <c r="I609"/>
      <c r="J609"/>
      <c r="K609"/>
      <c r="L609"/>
    </row>
    <row r="610" spans="5:12" x14ac:dyDescent="0.25">
      <c r="E610"/>
      <c r="F610"/>
      <c r="G610"/>
      <c r="H610"/>
      <c r="I610"/>
      <c r="J610"/>
      <c r="K610"/>
      <c r="L610"/>
    </row>
    <row r="611" spans="5:12" x14ac:dyDescent="0.25">
      <c r="E611"/>
      <c r="F611"/>
      <c r="G611"/>
      <c r="H611"/>
      <c r="I611"/>
      <c r="J611"/>
      <c r="K611"/>
      <c r="L611"/>
    </row>
    <row r="612" spans="5:12" x14ac:dyDescent="0.25">
      <c r="E612"/>
      <c r="F612"/>
      <c r="G612"/>
      <c r="H612"/>
      <c r="I612"/>
      <c r="J612"/>
      <c r="K612"/>
      <c r="L612"/>
    </row>
    <row r="613" spans="5:12" x14ac:dyDescent="0.25">
      <c r="E613"/>
      <c r="F613"/>
      <c r="G613"/>
      <c r="H613"/>
      <c r="I613"/>
      <c r="J613"/>
      <c r="K613"/>
      <c r="L613"/>
    </row>
    <row r="614" spans="5:12" x14ac:dyDescent="0.25">
      <c r="E614"/>
      <c r="F614"/>
      <c r="G614"/>
      <c r="H614"/>
      <c r="I614"/>
      <c r="J614"/>
      <c r="K614"/>
      <c r="L614"/>
    </row>
    <row r="615" spans="5:12" x14ac:dyDescent="0.25">
      <c r="E615"/>
      <c r="F615"/>
      <c r="G615"/>
      <c r="H615"/>
      <c r="I615"/>
      <c r="J615"/>
      <c r="K615"/>
      <c r="L615"/>
    </row>
    <row r="616" spans="5:12" x14ac:dyDescent="0.25">
      <c r="E616"/>
      <c r="F616"/>
      <c r="G616"/>
      <c r="H616"/>
      <c r="I616"/>
      <c r="J616"/>
      <c r="K616"/>
      <c r="L616"/>
    </row>
    <row r="617" spans="5:12" x14ac:dyDescent="0.25">
      <c r="E617"/>
      <c r="F617"/>
      <c r="G617"/>
      <c r="H617"/>
      <c r="I617"/>
      <c r="J617"/>
      <c r="K617"/>
      <c r="L617"/>
    </row>
    <row r="618" spans="5:12" x14ac:dyDescent="0.25">
      <c r="E618"/>
      <c r="F618"/>
      <c r="G618"/>
      <c r="H618"/>
      <c r="I618"/>
      <c r="J618"/>
      <c r="K618"/>
      <c r="L618"/>
    </row>
    <row r="619" spans="5:12" x14ac:dyDescent="0.25">
      <c r="E619"/>
      <c r="F619"/>
      <c r="G619"/>
      <c r="H619"/>
      <c r="I619"/>
      <c r="J619"/>
      <c r="K619"/>
      <c r="L619"/>
    </row>
    <row r="620" spans="5:12" x14ac:dyDescent="0.25">
      <c r="E620"/>
      <c r="F620"/>
      <c r="G620"/>
      <c r="H620"/>
      <c r="I620"/>
      <c r="J620"/>
      <c r="K620"/>
      <c r="L620"/>
    </row>
    <row r="621" spans="5:12" x14ac:dyDescent="0.25">
      <c r="E621"/>
      <c r="F621"/>
      <c r="G621"/>
      <c r="H621"/>
      <c r="I621"/>
      <c r="J621"/>
      <c r="K621"/>
      <c r="L621"/>
    </row>
    <row r="622" spans="5:12" x14ac:dyDescent="0.25">
      <c r="E622"/>
      <c r="F622"/>
      <c r="G622"/>
      <c r="H622"/>
      <c r="I622"/>
      <c r="J622"/>
      <c r="K622"/>
      <c r="L622"/>
    </row>
    <row r="623" spans="5:12" x14ac:dyDescent="0.25">
      <c r="E623"/>
      <c r="F623"/>
      <c r="G623"/>
      <c r="H623"/>
      <c r="I623"/>
      <c r="J623"/>
      <c r="K623"/>
      <c r="L623"/>
    </row>
    <row r="624" spans="5:12" x14ac:dyDescent="0.25">
      <c r="E624"/>
      <c r="F624"/>
      <c r="G624"/>
      <c r="H624"/>
      <c r="I624"/>
      <c r="J624"/>
      <c r="K624"/>
      <c r="L624"/>
    </row>
    <row r="625" spans="5:12" x14ac:dyDescent="0.25">
      <c r="E625"/>
      <c r="F625"/>
      <c r="G625"/>
      <c r="H625"/>
      <c r="I625"/>
      <c r="J625"/>
      <c r="K625"/>
      <c r="L625"/>
    </row>
    <row r="626" spans="5:12" x14ac:dyDescent="0.25">
      <c r="E626"/>
      <c r="F626"/>
      <c r="G626"/>
      <c r="H626"/>
      <c r="I626"/>
      <c r="J626"/>
      <c r="K626"/>
      <c r="L626"/>
    </row>
    <row r="627" spans="5:12" x14ac:dyDescent="0.25">
      <c r="E627"/>
      <c r="F627"/>
      <c r="G627"/>
      <c r="H627"/>
      <c r="I627"/>
      <c r="J627"/>
      <c r="K627"/>
      <c r="L627"/>
    </row>
    <row r="628" spans="5:12" x14ac:dyDescent="0.25">
      <c r="E628"/>
      <c r="F628"/>
      <c r="G628"/>
      <c r="H628"/>
      <c r="I628"/>
      <c r="J628"/>
      <c r="K628"/>
      <c r="L628"/>
    </row>
    <row r="629" spans="5:12" x14ac:dyDescent="0.25">
      <c r="E629"/>
      <c r="F629"/>
      <c r="G629"/>
      <c r="H629"/>
      <c r="I629"/>
      <c r="J629"/>
      <c r="K629"/>
      <c r="L629"/>
    </row>
    <row r="630" spans="5:12" x14ac:dyDescent="0.25">
      <c r="E630"/>
      <c r="F630"/>
      <c r="G630"/>
      <c r="H630"/>
      <c r="I630"/>
      <c r="J630"/>
      <c r="K630"/>
      <c r="L630"/>
    </row>
    <row r="631" spans="5:12" x14ac:dyDescent="0.25">
      <c r="E631"/>
      <c r="F631"/>
      <c r="G631"/>
      <c r="H631"/>
      <c r="I631"/>
      <c r="J631"/>
      <c r="K631"/>
      <c r="L631"/>
    </row>
    <row r="632" spans="5:12" x14ac:dyDescent="0.25">
      <c r="E632"/>
      <c r="F632"/>
      <c r="G632"/>
      <c r="H632"/>
      <c r="I632"/>
      <c r="J632"/>
      <c r="K632"/>
      <c r="L632"/>
    </row>
    <row r="633" spans="5:12" x14ac:dyDescent="0.25">
      <c r="E633"/>
      <c r="F633"/>
      <c r="G633"/>
      <c r="H633"/>
      <c r="I633"/>
      <c r="J633"/>
      <c r="K633"/>
      <c r="L633"/>
    </row>
    <row r="634" spans="5:12" x14ac:dyDescent="0.25">
      <c r="E634"/>
      <c r="F634"/>
      <c r="G634"/>
      <c r="H634"/>
      <c r="I634"/>
      <c r="J634"/>
      <c r="K634"/>
      <c r="L634"/>
    </row>
    <row r="635" spans="5:12" x14ac:dyDescent="0.25">
      <c r="E635"/>
      <c r="F635"/>
      <c r="G635"/>
      <c r="H635"/>
      <c r="I635"/>
      <c r="J635"/>
      <c r="K635"/>
      <c r="L635"/>
    </row>
    <row r="636" spans="5:12" x14ac:dyDescent="0.25">
      <c r="E636"/>
      <c r="F636"/>
      <c r="G636"/>
      <c r="H636"/>
      <c r="I636"/>
      <c r="J636"/>
      <c r="K636"/>
      <c r="L636"/>
    </row>
    <row r="637" spans="5:12" x14ac:dyDescent="0.25">
      <c r="E637"/>
      <c r="F637"/>
      <c r="G637"/>
      <c r="H637"/>
      <c r="I637"/>
      <c r="J637"/>
      <c r="K637"/>
      <c r="L637"/>
    </row>
    <row r="638" spans="5:12" x14ac:dyDescent="0.25">
      <c r="E638"/>
      <c r="F638"/>
      <c r="G638"/>
      <c r="H638"/>
      <c r="I638"/>
      <c r="J638"/>
      <c r="K638"/>
      <c r="L638"/>
    </row>
    <row r="639" spans="5:12" x14ac:dyDescent="0.25">
      <c r="E639"/>
      <c r="F639"/>
      <c r="G639"/>
      <c r="H639"/>
      <c r="I639"/>
      <c r="J639"/>
      <c r="K639"/>
      <c r="L639"/>
    </row>
    <row r="640" spans="5:12" x14ac:dyDescent="0.25">
      <c r="E640"/>
      <c r="F640"/>
      <c r="G640"/>
      <c r="H640"/>
      <c r="I640"/>
      <c r="J640"/>
      <c r="K640"/>
      <c r="L640"/>
    </row>
    <row r="641" spans="5:12" x14ac:dyDescent="0.25">
      <c r="E641"/>
      <c r="F641"/>
      <c r="G641"/>
      <c r="H641"/>
      <c r="I641"/>
      <c r="J641"/>
      <c r="K641"/>
      <c r="L641"/>
    </row>
    <row r="642" spans="5:12" x14ac:dyDescent="0.25">
      <c r="E642"/>
      <c r="F642"/>
      <c r="G642"/>
      <c r="H642"/>
      <c r="I642"/>
      <c r="J642"/>
      <c r="K642"/>
      <c r="L642"/>
    </row>
    <row r="643" spans="5:12" x14ac:dyDescent="0.25">
      <c r="E643"/>
      <c r="F643"/>
      <c r="G643"/>
      <c r="H643"/>
      <c r="I643"/>
      <c r="J643"/>
      <c r="K643"/>
      <c r="L643"/>
    </row>
    <row r="644" spans="5:12" x14ac:dyDescent="0.25">
      <c r="E644"/>
      <c r="F644"/>
      <c r="G644"/>
      <c r="H644"/>
      <c r="I644"/>
      <c r="J644"/>
      <c r="K644"/>
      <c r="L644"/>
    </row>
    <row r="645" spans="5:12" x14ac:dyDescent="0.25">
      <c r="E645"/>
      <c r="F645"/>
      <c r="G645"/>
      <c r="H645"/>
      <c r="I645"/>
      <c r="J645"/>
      <c r="K645"/>
      <c r="L645"/>
    </row>
    <row r="646" spans="5:12" x14ac:dyDescent="0.25">
      <c r="E646"/>
      <c r="F646"/>
      <c r="G646"/>
      <c r="H646"/>
      <c r="I646"/>
      <c r="J646"/>
      <c r="K646"/>
      <c r="L646"/>
    </row>
    <row r="647" spans="5:12" x14ac:dyDescent="0.25">
      <c r="E647"/>
      <c r="F647"/>
      <c r="G647"/>
      <c r="H647"/>
      <c r="I647"/>
      <c r="J647"/>
      <c r="K647"/>
      <c r="L647"/>
    </row>
    <row r="648" spans="5:12" x14ac:dyDescent="0.25">
      <c r="E648"/>
      <c r="F648"/>
      <c r="G648"/>
      <c r="H648"/>
      <c r="I648"/>
      <c r="J648"/>
      <c r="K648"/>
      <c r="L648"/>
    </row>
    <row r="649" spans="5:12" x14ac:dyDescent="0.25">
      <c r="E649"/>
      <c r="F649"/>
      <c r="G649"/>
      <c r="H649"/>
      <c r="I649"/>
      <c r="J649"/>
      <c r="K649"/>
      <c r="L649"/>
    </row>
    <row r="650" spans="5:12" x14ac:dyDescent="0.25">
      <c r="E650"/>
      <c r="F650"/>
      <c r="G650"/>
      <c r="H650"/>
      <c r="I650"/>
      <c r="J650"/>
      <c r="K650"/>
      <c r="L650"/>
    </row>
    <row r="651" spans="5:12" x14ac:dyDescent="0.25">
      <c r="E651"/>
      <c r="F651"/>
      <c r="G651"/>
      <c r="H651"/>
      <c r="I651"/>
      <c r="J651"/>
      <c r="K651"/>
      <c r="L651"/>
    </row>
    <row r="652" spans="5:12" x14ac:dyDescent="0.25">
      <c r="E652"/>
      <c r="F652"/>
      <c r="G652"/>
      <c r="H652"/>
      <c r="I652"/>
      <c r="J652"/>
      <c r="K652"/>
      <c r="L652"/>
    </row>
    <row r="653" spans="5:12" x14ac:dyDescent="0.25">
      <c r="E653"/>
      <c r="F653"/>
      <c r="G653"/>
      <c r="H653"/>
      <c r="I653"/>
      <c r="J653"/>
      <c r="K653"/>
      <c r="L653"/>
    </row>
    <row r="654" spans="5:12" x14ac:dyDescent="0.25">
      <c r="E654"/>
      <c r="F654"/>
      <c r="G654"/>
      <c r="H654"/>
      <c r="I654"/>
      <c r="J654"/>
      <c r="K654"/>
      <c r="L654"/>
    </row>
    <row r="655" spans="5:12" x14ac:dyDescent="0.25">
      <c r="E655"/>
      <c r="F655"/>
      <c r="G655"/>
      <c r="H655"/>
      <c r="I655"/>
      <c r="J655"/>
      <c r="K655"/>
      <c r="L655"/>
    </row>
    <row r="656" spans="5:12" x14ac:dyDescent="0.25">
      <c r="E656"/>
      <c r="F656"/>
      <c r="G656"/>
      <c r="H656"/>
      <c r="I656"/>
      <c r="J656"/>
      <c r="K656"/>
      <c r="L656"/>
    </row>
    <row r="657" spans="5:12" x14ac:dyDescent="0.25">
      <c r="E657"/>
      <c r="F657"/>
      <c r="G657"/>
      <c r="H657"/>
      <c r="I657"/>
      <c r="J657"/>
      <c r="K657"/>
      <c r="L657"/>
    </row>
    <row r="658" spans="5:12" x14ac:dyDescent="0.25">
      <c r="E658"/>
      <c r="F658"/>
      <c r="G658"/>
      <c r="H658"/>
      <c r="I658"/>
      <c r="J658"/>
      <c r="K658"/>
      <c r="L658"/>
    </row>
    <row r="659" spans="5:12" x14ac:dyDescent="0.25">
      <c r="E659"/>
      <c r="F659"/>
      <c r="G659"/>
      <c r="H659"/>
      <c r="I659"/>
      <c r="J659"/>
      <c r="K659"/>
      <c r="L659"/>
    </row>
    <row r="660" spans="5:12" x14ac:dyDescent="0.25">
      <c r="E660"/>
      <c r="F660"/>
      <c r="G660"/>
      <c r="H660"/>
      <c r="I660"/>
      <c r="J660"/>
      <c r="K660"/>
      <c r="L660"/>
    </row>
    <row r="661" spans="5:12" x14ac:dyDescent="0.25">
      <c r="E661"/>
      <c r="F661"/>
      <c r="G661"/>
      <c r="H661"/>
      <c r="I661"/>
      <c r="J661"/>
      <c r="K661"/>
      <c r="L661"/>
    </row>
    <row r="662" spans="5:12" x14ac:dyDescent="0.25">
      <c r="E662"/>
      <c r="F662"/>
      <c r="G662"/>
      <c r="H662"/>
      <c r="I662"/>
      <c r="J662"/>
      <c r="K662"/>
      <c r="L662"/>
    </row>
    <row r="663" spans="5:12" x14ac:dyDescent="0.25">
      <c r="E663"/>
      <c r="F663"/>
      <c r="G663"/>
      <c r="H663"/>
      <c r="I663"/>
      <c r="J663"/>
      <c r="K663"/>
      <c r="L663"/>
    </row>
    <row r="664" spans="5:12" x14ac:dyDescent="0.25">
      <c r="E664"/>
      <c r="F664"/>
      <c r="G664"/>
      <c r="H664"/>
      <c r="I664"/>
      <c r="J664"/>
      <c r="K664"/>
      <c r="L664"/>
    </row>
    <row r="665" spans="5:12" x14ac:dyDescent="0.25">
      <c r="E665"/>
      <c r="F665"/>
      <c r="G665"/>
      <c r="H665"/>
      <c r="I665"/>
      <c r="J665"/>
      <c r="K665"/>
      <c r="L665"/>
    </row>
    <row r="666" spans="5:12" x14ac:dyDescent="0.25">
      <c r="E666"/>
      <c r="F666"/>
      <c r="G666"/>
      <c r="H666"/>
      <c r="I666"/>
      <c r="J666"/>
      <c r="K666"/>
      <c r="L666"/>
    </row>
    <row r="667" spans="5:12" x14ac:dyDescent="0.25">
      <c r="E667"/>
      <c r="F667"/>
      <c r="G667"/>
      <c r="H667"/>
      <c r="I667"/>
      <c r="J667"/>
      <c r="K667"/>
      <c r="L667"/>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6"/>
  <sheetViews>
    <sheetView zoomScaleNormal="100" workbookViewId="0">
      <pane xSplit="4" ySplit="1" topLeftCell="E2" activePane="bottomRight" state="frozen"/>
      <selection activeCell="A10" sqref="A10"/>
      <selection pane="topRight" activeCell="A10" sqref="A10"/>
      <selection pane="bottomLeft" activeCell="A10" sqref="A10"/>
      <selection pane="bottomRight" activeCell="A10" sqref="A10"/>
    </sheetView>
  </sheetViews>
  <sheetFormatPr baseColWidth="10" defaultColWidth="9" defaultRowHeight="15.75" x14ac:dyDescent="0.25"/>
  <cols>
    <col min="1" max="1" width="13.875" style="9" bestFit="1" customWidth="1"/>
    <col min="2" max="2" width="39.75" style="9" bestFit="1" customWidth="1"/>
    <col min="3" max="3" width="17.75" style="9" bestFit="1" customWidth="1"/>
    <col min="4" max="4" width="14.375" style="9" bestFit="1" customWidth="1"/>
    <col min="5" max="12" width="9.25" style="9" customWidth="1"/>
    <col min="13" max="16384" width="9" style="9"/>
  </cols>
  <sheetData>
    <row r="1" spans="1:12" s="1" customFormat="1" x14ac:dyDescent="0.25">
      <c r="A1" s="3" t="s">
        <v>11</v>
      </c>
      <c r="B1" s="1" t="s">
        <v>35</v>
      </c>
      <c r="C1" s="7" t="s">
        <v>26</v>
      </c>
      <c r="D1" s="7" t="s">
        <v>27</v>
      </c>
      <c r="E1" s="1">
        <v>2015</v>
      </c>
      <c r="F1" s="1">
        <v>2020</v>
      </c>
      <c r="G1" s="1">
        <v>2025</v>
      </c>
      <c r="H1" s="8">
        <v>2030</v>
      </c>
      <c r="I1" s="8">
        <v>2035</v>
      </c>
      <c r="J1" s="8">
        <v>2040</v>
      </c>
      <c r="K1" s="1">
        <v>2045</v>
      </c>
      <c r="L1" s="1">
        <v>2050</v>
      </c>
    </row>
    <row r="2" spans="1:12" x14ac:dyDescent="0.25">
      <c r="A2" t="s">
        <v>12</v>
      </c>
      <c r="B2" t="s">
        <v>36</v>
      </c>
      <c r="C2" t="str">
        <f>[1]EmissionsTech.pull!C2</f>
        <v>2DS</v>
      </c>
      <c r="D2" t="str">
        <f>[1]EmissionsTech.pull!D2</f>
        <v>4DS</v>
      </c>
      <c r="E2" s="10">
        <f>IF([1]EmissionsTech.csv!F2&gt;10,ROUND([1]EmissionsTech.csv!F2,0),ROUND([1]EmissionsTech.csv!F2,2))</f>
        <v>0</v>
      </c>
      <c r="F2" s="10">
        <f>IF([1]EmissionsTech.csv!G2&gt;10,ROUND([1]EmissionsTech.csv!G2,0),ROUND([1]EmissionsTech.csv!G2,2))</f>
        <v>0.03</v>
      </c>
      <c r="G2" s="10">
        <f>IF([1]EmissionsTech.csv!H2&gt;10,ROUND([1]EmissionsTech.csv!H2,0),ROUND([1]EmissionsTech.csv!H2,2))</f>
        <v>0.4</v>
      </c>
      <c r="H2" s="10">
        <f>IF([1]EmissionsTech.csv!I2&gt;10,ROUND([1]EmissionsTech.csv!I2,0),ROUND([1]EmissionsTech.csv!I2,2))</f>
        <v>1.21</v>
      </c>
      <c r="I2" s="10">
        <f>IF([1]EmissionsTech.csv!J2&gt;10,ROUND([1]EmissionsTech.csv!J2,0),ROUND([1]EmissionsTech.csv!J2,2))</f>
        <v>2.54</v>
      </c>
      <c r="J2" s="10">
        <f>IF([1]EmissionsTech.csv!K2&gt;10,ROUND([1]EmissionsTech.csv!K2,0),ROUND([1]EmissionsTech.csv!K2,2))</f>
        <v>3.91</v>
      </c>
      <c r="K2" s="10">
        <f>IF([1]EmissionsTech.csv!L2&gt;10,ROUND([1]EmissionsTech.csv!L2,0),ROUND([1]EmissionsTech.csv!L2,2))</f>
        <v>4.8600000000000003</v>
      </c>
      <c r="L2" s="10">
        <f>IF([1]EmissionsTech.csv!M2&gt;10,ROUND([1]EmissionsTech.csv!M2,0),ROUND([1]EmissionsTech.csv!M2,2))</f>
        <v>5.33</v>
      </c>
    </row>
    <row r="3" spans="1:12" x14ac:dyDescent="0.25">
      <c r="A3" t="s">
        <v>12</v>
      </c>
      <c r="B3" t="s">
        <v>37</v>
      </c>
      <c r="C3" t="str">
        <f>[1]EmissionsTech.pull!C3</f>
        <v>2DS</v>
      </c>
      <c r="D3" t="str">
        <f>[1]EmissionsTech.pull!D3</f>
        <v>4DS</v>
      </c>
      <c r="E3" s="10">
        <f>IF([1]EmissionsTech.csv!F3&gt;10,ROUND([1]EmissionsTech.csv!F3,0),ROUND([1]EmissionsTech.csv!F3,2))</f>
        <v>0.16</v>
      </c>
      <c r="F3" s="10">
        <f>IF([1]EmissionsTech.csv!G3&gt;10,ROUND([1]EmissionsTech.csv!G3,0),ROUND([1]EmissionsTech.csv!G3,2))</f>
        <v>0.8</v>
      </c>
      <c r="G3" s="10">
        <f>IF([1]EmissionsTech.csv!H3&gt;10,ROUND([1]EmissionsTech.csv!H3,0),ROUND([1]EmissionsTech.csv!H3,2))</f>
        <v>2.13</v>
      </c>
      <c r="H3" s="10">
        <f>IF([1]EmissionsTech.csv!I3&gt;10,ROUND([1]EmissionsTech.csv!I3,0),ROUND([1]EmissionsTech.csv!I3,2))</f>
        <v>3.79</v>
      </c>
      <c r="I3" s="10">
        <f>IF([1]EmissionsTech.csv!J3&gt;10,ROUND([1]EmissionsTech.csv!J3,0),ROUND([1]EmissionsTech.csv!J3,2))</f>
        <v>5.37</v>
      </c>
      <c r="J3" s="10">
        <f>IF([1]EmissionsTech.csv!K3&gt;10,ROUND([1]EmissionsTech.csv!K3,0),ROUND([1]EmissionsTech.csv!K3,2))</f>
        <v>6.54</v>
      </c>
      <c r="K3" s="10">
        <f>IF([1]EmissionsTech.csv!L3&gt;10,ROUND([1]EmissionsTech.csv!L3,0),ROUND([1]EmissionsTech.csv!L3,2))</f>
        <v>7.33</v>
      </c>
      <c r="L3" s="10">
        <f>IF([1]EmissionsTech.csv!M3&gt;10,ROUND([1]EmissionsTech.csv!M3,0),ROUND([1]EmissionsTech.csv!M3,2))</f>
        <v>7.26</v>
      </c>
    </row>
    <row r="4" spans="1:12" x14ac:dyDescent="0.25">
      <c r="A4" t="s">
        <v>12</v>
      </c>
      <c r="B4" t="s">
        <v>38</v>
      </c>
      <c r="C4" t="str">
        <f>[1]EmissionsTech.pull!C4</f>
        <v>2DS</v>
      </c>
      <c r="D4" t="str">
        <f>[1]EmissionsTech.pull!D4</f>
        <v>4DS</v>
      </c>
      <c r="E4" s="10">
        <f>IF([1]EmissionsTech.csv!F4&gt;10,ROUND([1]EmissionsTech.csv!F4,0),ROUND([1]EmissionsTech.csv!F4,2))</f>
        <v>0.28000000000000003</v>
      </c>
      <c r="F4" s="10">
        <f>IF([1]EmissionsTech.csv!G4&gt;10,ROUND([1]EmissionsTech.csv!G4,0),ROUND([1]EmissionsTech.csv!G4,2))</f>
        <v>1.46</v>
      </c>
      <c r="G4" s="10">
        <f>IF([1]EmissionsTech.csv!H4&gt;10,ROUND([1]EmissionsTech.csv!H4,0),ROUND([1]EmissionsTech.csv!H4,2))</f>
        <v>2.62</v>
      </c>
      <c r="H4" s="10">
        <f>IF([1]EmissionsTech.csv!I4&gt;10,ROUND([1]EmissionsTech.csv!I4,0),ROUND([1]EmissionsTech.csv!I4,2))</f>
        <v>4.04</v>
      </c>
      <c r="I4" s="10">
        <f>IF([1]EmissionsTech.csv!J4&gt;10,ROUND([1]EmissionsTech.csv!J4,0),ROUND([1]EmissionsTech.csv!J4,2))</f>
        <v>5.37</v>
      </c>
      <c r="J4" s="10">
        <f>IF([1]EmissionsTech.csv!K4&gt;10,ROUND([1]EmissionsTech.csv!K4,0),ROUND([1]EmissionsTech.csv!K4,2))</f>
        <v>6.41</v>
      </c>
      <c r="K4" s="10">
        <f>IF([1]EmissionsTech.csv!L4&gt;10,ROUND([1]EmissionsTech.csv!L4,0),ROUND([1]EmissionsTech.csv!L4,2))</f>
        <v>7.25</v>
      </c>
      <c r="L4" s="10">
        <f>IF([1]EmissionsTech.csv!M4&gt;10,ROUND([1]EmissionsTech.csv!M4,0),ROUND([1]EmissionsTech.csv!M4,2))</f>
        <v>7.98</v>
      </c>
    </row>
    <row r="5" spans="1:12" x14ac:dyDescent="0.25">
      <c r="A5" t="s">
        <v>12</v>
      </c>
      <c r="B5" t="s">
        <v>39</v>
      </c>
      <c r="C5" t="str">
        <f>[1]EmissionsTech.pull!C5</f>
        <v>2DS</v>
      </c>
      <c r="D5" t="str">
        <f>[1]EmissionsTech.pull!D5</f>
        <v>4DS</v>
      </c>
      <c r="E5" s="10">
        <f>IF([1]EmissionsTech.csv!F5&gt;10,ROUND([1]EmissionsTech.csv!F5,0),ROUND([1]EmissionsTech.csv!F5,2))</f>
        <v>0.04</v>
      </c>
      <c r="F5" s="10">
        <f>IF([1]EmissionsTech.csv!G5&gt;10,ROUND([1]EmissionsTech.csv!G5,0),ROUND([1]EmissionsTech.csv!G5,2))</f>
        <v>0.34</v>
      </c>
      <c r="G5" s="10">
        <f>IF([1]EmissionsTech.csv!H5&gt;10,ROUND([1]EmissionsTech.csv!H5,0),ROUND([1]EmissionsTech.csv!H5,2))</f>
        <v>0.79</v>
      </c>
      <c r="H5" s="10">
        <f>IF([1]EmissionsTech.csv!I5&gt;10,ROUND([1]EmissionsTech.csv!I5,0),ROUND([1]EmissionsTech.csv!I5,2))</f>
        <v>1.31</v>
      </c>
      <c r="I5" s="10">
        <f>IF([1]EmissionsTech.csv!J5&gt;10,ROUND([1]EmissionsTech.csv!J5,0),ROUND([1]EmissionsTech.csv!J5,2))</f>
        <v>1.74</v>
      </c>
      <c r="J5" s="10">
        <f>IF([1]EmissionsTech.csv!K5&gt;10,ROUND([1]EmissionsTech.csv!K5,0),ROUND([1]EmissionsTech.csv!K5,2))</f>
        <v>2.2599999999999998</v>
      </c>
      <c r="K5" s="10">
        <f>IF([1]EmissionsTech.csv!L5&gt;10,ROUND([1]EmissionsTech.csv!L5,0),ROUND([1]EmissionsTech.csv!L5,2))</f>
        <v>2.9</v>
      </c>
      <c r="L5" s="10">
        <f>IF([1]EmissionsTech.csv!M5&gt;10,ROUND([1]EmissionsTech.csv!M5,0),ROUND([1]EmissionsTech.csv!M5,2))</f>
        <v>3.53</v>
      </c>
    </row>
    <row r="6" spans="1:12" x14ac:dyDescent="0.25">
      <c r="A6" t="s">
        <v>12</v>
      </c>
      <c r="B6" t="s">
        <v>40</v>
      </c>
      <c r="C6" t="str">
        <f>[1]EmissionsTech.pull!C6</f>
        <v>2DS</v>
      </c>
      <c r="D6" t="str">
        <f>[1]EmissionsTech.pull!D6</f>
        <v>4DS</v>
      </c>
      <c r="E6" s="10">
        <f>IF([1]EmissionsTech.csv!F6&gt;10,ROUND([1]EmissionsTech.csv!F6,0),ROUND([1]EmissionsTech.csv!F6,2))</f>
        <v>0</v>
      </c>
      <c r="F6" s="10">
        <f>IF([1]EmissionsTech.csv!G6&gt;10,ROUND([1]EmissionsTech.csv!G6,0),ROUND([1]EmissionsTech.csv!G6,2))</f>
        <v>0.11</v>
      </c>
      <c r="G6" s="10">
        <f>IF([1]EmissionsTech.csv!H6&gt;10,ROUND([1]EmissionsTech.csv!H6,0),ROUND([1]EmissionsTech.csv!H6,2))</f>
        <v>0.45</v>
      </c>
      <c r="H6" s="10">
        <f>IF([1]EmissionsTech.csv!I6&gt;10,ROUND([1]EmissionsTech.csv!I6,0),ROUND([1]EmissionsTech.csv!I6,2))</f>
        <v>1</v>
      </c>
      <c r="I6" s="10">
        <f>IF([1]EmissionsTech.csv!J6&gt;10,ROUND([1]EmissionsTech.csv!J6,0),ROUND([1]EmissionsTech.csv!J6,2))</f>
        <v>1.56</v>
      </c>
      <c r="J6" s="10">
        <f>IF([1]EmissionsTech.csv!K6&gt;10,ROUND([1]EmissionsTech.csv!K6,0),ROUND([1]EmissionsTech.csv!K6,2))</f>
        <v>1.76</v>
      </c>
      <c r="K6" s="10">
        <f>IF([1]EmissionsTech.csv!L6&gt;10,ROUND([1]EmissionsTech.csv!L6,0),ROUND([1]EmissionsTech.csv!L6,2))</f>
        <v>1.83</v>
      </c>
      <c r="L6" s="10">
        <f>IF([1]EmissionsTech.csv!M6&gt;10,ROUND([1]EmissionsTech.csv!M6,0),ROUND([1]EmissionsTech.csv!M6,2))</f>
        <v>1.64</v>
      </c>
    </row>
    <row r="7" spans="1:12" x14ac:dyDescent="0.25">
      <c r="A7" t="s">
        <v>12</v>
      </c>
      <c r="B7" t="s">
        <v>41</v>
      </c>
      <c r="C7" t="str">
        <f>[1]EmissionsTech.pull!C7</f>
        <v>2DS</v>
      </c>
      <c r="D7" t="str">
        <f>[1]EmissionsTech.pull!D7</f>
        <v>4DS</v>
      </c>
      <c r="E7" s="10">
        <f>IF([1]EmissionsTech.csv!F7&gt;10,ROUND([1]EmissionsTech.csv!F7,0),ROUND([1]EmissionsTech.csv!F7,2))</f>
        <v>0.08</v>
      </c>
      <c r="F7" s="10">
        <f>IF([1]EmissionsTech.csv!G7&gt;10,ROUND([1]EmissionsTech.csv!G7,0),ROUND([1]EmissionsTech.csv!G7,2))</f>
        <v>0.31</v>
      </c>
      <c r="G7" s="10">
        <f>IF([1]EmissionsTech.csv!H7&gt;10,ROUND([1]EmissionsTech.csv!H7,0),ROUND([1]EmissionsTech.csv!H7,2))</f>
        <v>0.4</v>
      </c>
      <c r="H7" s="10">
        <f>IF([1]EmissionsTech.csv!I7&gt;10,ROUND([1]EmissionsTech.csv!I7,0),ROUND([1]EmissionsTech.csv!I7,2))</f>
        <v>0.24</v>
      </c>
      <c r="I7" s="10">
        <f>IF([1]EmissionsTech.csv!J7&gt;10,ROUND([1]EmissionsTech.csv!J7,0),ROUND([1]EmissionsTech.csv!J7,2))</f>
        <v>0.11</v>
      </c>
      <c r="J7" s="10">
        <f>IF([1]EmissionsTech.csv!K7&gt;10,ROUND([1]EmissionsTech.csv!K7,0),ROUND([1]EmissionsTech.csv!K7,2))</f>
        <v>0.15</v>
      </c>
      <c r="K7" s="10">
        <f>IF([1]EmissionsTech.csv!L7&gt;10,ROUND([1]EmissionsTech.csv!L7,0),ROUND([1]EmissionsTech.csv!L7,2))</f>
        <v>0.03</v>
      </c>
      <c r="L7" s="10">
        <f>IF([1]EmissionsTech.csv!M7&gt;10,ROUND([1]EmissionsTech.csv!M7,0),ROUND([1]EmissionsTech.csv!M7,2))</f>
        <v>0.01</v>
      </c>
    </row>
    <row r="8" spans="1:12" x14ac:dyDescent="0.25">
      <c r="A8" t="s">
        <v>12</v>
      </c>
      <c r="B8" t="s">
        <v>36</v>
      </c>
      <c r="C8" t="str">
        <f>[1]EmissionsTech.pull!C8</f>
        <v>4DS</v>
      </c>
      <c r="D8" t="str">
        <f>[1]EmissionsTech.pull!D8</f>
        <v>6DS</v>
      </c>
      <c r="E8" s="10">
        <f>IF([1]EmissionsTech.csv!F8&gt;10,ROUND([1]EmissionsTech.csv!F8,0),ROUND([1]EmissionsTech.csv!F8,2))</f>
        <v>0</v>
      </c>
      <c r="F8" s="10">
        <f>IF([1]EmissionsTech.csv!G8&gt;10,ROUND([1]EmissionsTech.csv!G8,0),ROUND([1]EmissionsTech.csv!G8,2))</f>
        <v>0.03</v>
      </c>
      <c r="G8" s="10">
        <f>IF([1]EmissionsTech.csv!H8&gt;10,ROUND([1]EmissionsTech.csv!H8,0),ROUND([1]EmissionsTech.csv!H8,2))</f>
        <v>0.15</v>
      </c>
      <c r="H8" s="10">
        <f>IF([1]EmissionsTech.csv!I8&gt;10,ROUND([1]EmissionsTech.csv!I8,0),ROUND([1]EmissionsTech.csv!I8,2))</f>
        <v>0.4</v>
      </c>
      <c r="I8" s="10">
        <f>IF([1]EmissionsTech.csv!J8&gt;10,ROUND([1]EmissionsTech.csv!J8,0),ROUND([1]EmissionsTech.csv!J8,2))</f>
        <v>0.6</v>
      </c>
      <c r="J8" s="10">
        <f>IF([1]EmissionsTech.csv!K8&gt;10,ROUND([1]EmissionsTech.csv!K8,0),ROUND([1]EmissionsTech.csv!K8,2))</f>
        <v>0.85</v>
      </c>
      <c r="K8" s="10">
        <f>IF([1]EmissionsTech.csv!L8&gt;10,ROUND([1]EmissionsTech.csv!L8,0),ROUND([1]EmissionsTech.csv!L8,2))</f>
        <v>1.17</v>
      </c>
      <c r="L8" s="10">
        <f>IF([1]EmissionsTech.csv!M8&gt;10,ROUND([1]EmissionsTech.csv!M8,0),ROUND([1]EmissionsTech.csv!M8,2))</f>
        <v>1.56</v>
      </c>
    </row>
    <row r="9" spans="1:12" x14ac:dyDescent="0.25">
      <c r="A9" t="s">
        <v>12</v>
      </c>
      <c r="B9" t="s">
        <v>37</v>
      </c>
      <c r="C9" t="str">
        <f>[1]EmissionsTech.pull!C9</f>
        <v>4DS</v>
      </c>
      <c r="D9" t="str">
        <f>[1]EmissionsTech.pull!D9</f>
        <v>6DS</v>
      </c>
      <c r="E9" s="10">
        <f>IF([1]EmissionsTech.csv!F9&gt;10,ROUND([1]EmissionsTech.csv!F9,0),ROUND([1]EmissionsTech.csv!F9,2))</f>
        <v>0</v>
      </c>
      <c r="F9" s="10">
        <f>IF([1]EmissionsTech.csv!G9&gt;10,ROUND([1]EmissionsTech.csv!G9,0),ROUND([1]EmissionsTech.csv!G9,2))</f>
        <v>0.6</v>
      </c>
      <c r="G9" s="10">
        <f>IF([1]EmissionsTech.csv!H9&gt;10,ROUND([1]EmissionsTech.csv!H9,0),ROUND([1]EmissionsTech.csv!H9,2))</f>
        <v>1.25</v>
      </c>
      <c r="H9" s="10">
        <f>IF([1]EmissionsTech.csv!I9&gt;10,ROUND([1]EmissionsTech.csv!I9,0),ROUND([1]EmissionsTech.csv!I9,2))</f>
        <v>1.67</v>
      </c>
      <c r="I9" s="10">
        <f>IF([1]EmissionsTech.csv!J9&gt;10,ROUND([1]EmissionsTech.csv!J9,0),ROUND([1]EmissionsTech.csv!J9,2))</f>
        <v>2.06</v>
      </c>
      <c r="J9" s="10">
        <f>IF([1]EmissionsTech.csv!K9&gt;10,ROUND([1]EmissionsTech.csv!K9,0),ROUND([1]EmissionsTech.csv!K9,2))</f>
        <v>2.52</v>
      </c>
      <c r="K9" s="10">
        <f>IF([1]EmissionsTech.csv!L9&gt;10,ROUND([1]EmissionsTech.csv!L9,0),ROUND([1]EmissionsTech.csv!L9,2))</f>
        <v>3.2</v>
      </c>
      <c r="L9" s="10">
        <f>IF([1]EmissionsTech.csv!M9&gt;10,ROUND([1]EmissionsTech.csv!M9,0),ROUND([1]EmissionsTech.csv!M9,2))</f>
        <v>3.86</v>
      </c>
    </row>
    <row r="10" spans="1:12" x14ac:dyDescent="0.25">
      <c r="A10" t="s">
        <v>12</v>
      </c>
      <c r="B10" t="s">
        <v>38</v>
      </c>
      <c r="C10" t="str">
        <f>[1]EmissionsTech.pull!C10</f>
        <v>4DS</v>
      </c>
      <c r="D10" t="str">
        <f>[1]EmissionsTech.pull!D10</f>
        <v>6DS</v>
      </c>
      <c r="E10" s="10">
        <f>IF([1]EmissionsTech.csv!F10&gt;10,ROUND([1]EmissionsTech.csv!F10,0),ROUND([1]EmissionsTech.csv!F10,2))</f>
        <v>0.11</v>
      </c>
      <c r="F10" s="10">
        <f>IF([1]EmissionsTech.csv!G10&gt;10,ROUND([1]EmissionsTech.csv!G10,0),ROUND([1]EmissionsTech.csv!G10,2))</f>
        <v>0.84</v>
      </c>
      <c r="G10" s="10">
        <f>IF([1]EmissionsTech.csv!H10&gt;10,ROUND([1]EmissionsTech.csv!H10,0),ROUND([1]EmissionsTech.csv!H10,2))</f>
        <v>1.82</v>
      </c>
      <c r="H10" s="10">
        <f>IF([1]EmissionsTech.csv!I10&gt;10,ROUND([1]EmissionsTech.csv!I10,0),ROUND([1]EmissionsTech.csv!I10,2))</f>
        <v>2.83</v>
      </c>
      <c r="I10" s="10">
        <f>IF([1]EmissionsTech.csv!J10&gt;10,ROUND([1]EmissionsTech.csv!J10,0),ROUND([1]EmissionsTech.csv!J10,2))</f>
        <v>3.76</v>
      </c>
      <c r="J10" s="10">
        <f>IF([1]EmissionsTech.csv!K10&gt;10,ROUND([1]EmissionsTech.csv!K10,0),ROUND([1]EmissionsTech.csv!K10,2))</f>
        <v>4.6900000000000004</v>
      </c>
      <c r="K10" s="10">
        <f>IF([1]EmissionsTech.csv!L10&gt;10,ROUND([1]EmissionsTech.csv!L10,0),ROUND([1]EmissionsTech.csv!L10,2))</f>
        <v>5.8</v>
      </c>
      <c r="L10" s="10">
        <f>IF([1]EmissionsTech.csv!M10&gt;10,ROUND([1]EmissionsTech.csv!M10,0),ROUND([1]EmissionsTech.csv!M10,2))</f>
        <v>7.1</v>
      </c>
    </row>
    <row r="11" spans="1:12" x14ac:dyDescent="0.25">
      <c r="A11" t="s">
        <v>12</v>
      </c>
      <c r="B11" t="s">
        <v>39</v>
      </c>
      <c r="C11" t="str">
        <f>[1]EmissionsTech.pull!C11</f>
        <v>4DS</v>
      </c>
      <c r="D11" t="str">
        <f>[1]EmissionsTech.pull!D11</f>
        <v>6DS</v>
      </c>
      <c r="E11" s="10">
        <f>IF([1]EmissionsTech.csv!F11&gt;10,ROUND([1]EmissionsTech.csv!F11,0),ROUND([1]EmissionsTech.csv!F11,2))</f>
        <v>0.02</v>
      </c>
      <c r="F11" s="10">
        <f>IF([1]EmissionsTech.csv!G11&gt;10,ROUND([1]EmissionsTech.csv!G11,0),ROUND([1]EmissionsTech.csv!G11,2))</f>
        <v>0.11</v>
      </c>
      <c r="G11" s="10">
        <f>IF([1]EmissionsTech.csv!H11&gt;10,ROUND([1]EmissionsTech.csv!H11,0),ROUND([1]EmissionsTech.csv!H11,2))</f>
        <v>0.24</v>
      </c>
      <c r="H11" s="10">
        <f>IF([1]EmissionsTech.csv!I11&gt;10,ROUND([1]EmissionsTech.csv!I11,0),ROUND([1]EmissionsTech.csv!I11,2))</f>
        <v>0.35</v>
      </c>
      <c r="I11" s="10">
        <f>IF([1]EmissionsTech.csv!J11&gt;10,ROUND([1]EmissionsTech.csv!J11,0),ROUND([1]EmissionsTech.csv!J11,2))</f>
        <v>0.45</v>
      </c>
      <c r="J11" s="10">
        <f>IF([1]EmissionsTech.csv!K11&gt;10,ROUND([1]EmissionsTech.csv!K11,0),ROUND([1]EmissionsTech.csv!K11,2))</f>
        <v>0.5</v>
      </c>
      <c r="K11" s="10">
        <f>IF([1]EmissionsTech.csv!L11&gt;10,ROUND([1]EmissionsTech.csv!L11,0),ROUND([1]EmissionsTech.csv!L11,2))</f>
        <v>0.54</v>
      </c>
      <c r="L11" s="10">
        <f>IF([1]EmissionsTech.csv!M11&gt;10,ROUND([1]EmissionsTech.csv!M11,0),ROUND([1]EmissionsTech.csv!M11,2))</f>
        <v>0.51</v>
      </c>
    </row>
    <row r="12" spans="1:12" x14ac:dyDescent="0.25">
      <c r="A12" t="s">
        <v>12</v>
      </c>
      <c r="B12" t="s">
        <v>40</v>
      </c>
      <c r="C12" t="str">
        <f>[1]EmissionsTech.pull!C12</f>
        <v>4DS</v>
      </c>
      <c r="D12" t="str">
        <f>[1]EmissionsTech.pull!D12</f>
        <v>6DS</v>
      </c>
      <c r="E12" s="10">
        <f>IF([1]EmissionsTech.csv!F12&gt;10,ROUND([1]EmissionsTech.csv!F12,0),ROUND([1]EmissionsTech.csv!F12,2))</f>
        <v>0.01</v>
      </c>
      <c r="F12" s="10">
        <f>IF([1]EmissionsTech.csv!G12&gt;10,ROUND([1]EmissionsTech.csv!G12,0),ROUND([1]EmissionsTech.csv!G12,2))</f>
        <v>0.14000000000000001</v>
      </c>
      <c r="G12" s="10">
        <f>IF([1]EmissionsTech.csv!H12&gt;10,ROUND([1]EmissionsTech.csv!H12,0),ROUND([1]EmissionsTech.csv!H12,2))</f>
        <v>0.31</v>
      </c>
      <c r="H12" s="10">
        <f>IF([1]EmissionsTech.csv!I12&gt;10,ROUND([1]EmissionsTech.csv!I12,0),ROUND([1]EmissionsTech.csv!I12,2))</f>
        <v>0.31</v>
      </c>
      <c r="I12" s="10">
        <f>IF([1]EmissionsTech.csv!J12&gt;10,ROUND([1]EmissionsTech.csv!J12,0),ROUND([1]EmissionsTech.csv!J12,2))</f>
        <v>0.42</v>
      </c>
      <c r="J12" s="10">
        <f>IF([1]EmissionsTech.csv!K12&gt;10,ROUND([1]EmissionsTech.csv!K12,0),ROUND([1]EmissionsTech.csv!K12,2))</f>
        <v>0.56000000000000005</v>
      </c>
      <c r="K12" s="10">
        <f>IF([1]EmissionsTech.csv!L12&gt;10,ROUND([1]EmissionsTech.csv!L12,0),ROUND([1]EmissionsTech.csv!L12,2))</f>
        <v>0.69</v>
      </c>
      <c r="L12" s="10">
        <f>IF([1]EmissionsTech.csv!M12&gt;10,ROUND([1]EmissionsTech.csv!M12,0),ROUND([1]EmissionsTech.csv!M12,2))</f>
        <v>0.8</v>
      </c>
    </row>
    <row r="13" spans="1:12" x14ac:dyDescent="0.25">
      <c r="A13" t="s">
        <v>12</v>
      </c>
      <c r="B13" t="s">
        <v>41</v>
      </c>
      <c r="C13" t="str">
        <f>[1]EmissionsTech.pull!C13</f>
        <v>4DS</v>
      </c>
      <c r="D13" t="str">
        <f>[1]EmissionsTech.pull!D13</f>
        <v>6DS</v>
      </c>
      <c r="E13" s="10">
        <f>IF([1]EmissionsTech.csv!F13&gt;10,ROUND([1]EmissionsTech.csv!F13,0),ROUND([1]EmissionsTech.csv!F13,2))</f>
        <v>0.1</v>
      </c>
      <c r="F13" s="10">
        <f>IF([1]EmissionsTech.csv!G13&gt;10,ROUND([1]EmissionsTech.csv!G13,0),ROUND([1]EmissionsTech.csv!G13,2))</f>
        <v>0.16</v>
      </c>
      <c r="G13" s="10">
        <f>IF([1]EmissionsTech.csv!H13&gt;10,ROUND([1]EmissionsTech.csv!H13,0),ROUND([1]EmissionsTech.csv!H13,2))</f>
        <v>0.03</v>
      </c>
      <c r="H13" s="10">
        <f>IF([1]EmissionsTech.csv!I13&gt;10,ROUND([1]EmissionsTech.csv!I13,0),ROUND([1]EmissionsTech.csv!I13,2))</f>
        <v>0.18</v>
      </c>
      <c r="I13" s="10">
        <f>IF([1]EmissionsTech.csv!J13&gt;10,ROUND([1]EmissionsTech.csv!J13,0),ROUND([1]EmissionsTech.csv!J13,2))</f>
        <v>0.35</v>
      </c>
      <c r="J13" s="10">
        <f>IF([1]EmissionsTech.csv!K13&gt;10,ROUND([1]EmissionsTech.csv!K13,0),ROUND([1]EmissionsTech.csv!K13,2))</f>
        <v>0.33</v>
      </c>
      <c r="K13" s="10">
        <f>IF([1]EmissionsTech.csv!L13&gt;10,ROUND([1]EmissionsTech.csv!L13,0),ROUND([1]EmissionsTech.csv!L13,2))</f>
        <v>0.01</v>
      </c>
      <c r="L13" s="10">
        <f>IF([1]EmissionsTech.csv!M13&gt;10,ROUND([1]EmissionsTech.csv!M13,0),ROUND([1]EmissionsTech.csv!M13,2))</f>
        <v>0.01</v>
      </c>
    </row>
    <row r="14" spans="1:12" x14ac:dyDescent="0.25">
      <c r="A14" t="s">
        <v>13</v>
      </c>
      <c r="B14" t="s">
        <v>36</v>
      </c>
      <c r="C14" t="str">
        <f>[1]EmissionsTech.pull!C14</f>
        <v>2DS</v>
      </c>
      <c r="D14" t="str">
        <f>[1]EmissionsTech.pull!D14</f>
        <v>4DS</v>
      </c>
      <c r="E14" s="10">
        <f>IF([1]EmissionsTech.csv!F14&gt;10,ROUND([1]EmissionsTech.csv!F14,0),ROUND([1]EmissionsTech.csv!F14,2))</f>
        <v>0</v>
      </c>
      <c r="F14" s="10">
        <f>IF([1]EmissionsTech.csv!G14&gt;10,ROUND([1]EmissionsTech.csv!G14,0),ROUND([1]EmissionsTech.csv!G14,2))</f>
        <v>0</v>
      </c>
      <c r="G14" s="10">
        <f>IF([1]EmissionsTech.csv!H14&gt;10,ROUND([1]EmissionsTech.csv!H14,0),ROUND([1]EmissionsTech.csv!H14,2))</f>
        <v>0.01</v>
      </c>
      <c r="H14" s="10">
        <f>IF([1]EmissionsTech.csv!I14&gt;10,ROUND([1]EmissionsTech.csv!I14,0),ROUND([1]EmissionsTech.csv!I14,2))</f>
        <v>0.05</v>
      </c>
      <c r="I14" s="10">
        <f>IF([1]EmissionsTech.csv!J14&gt;10,ROUND([1]EmissionsTech.csv!J14,0),ROUND([1]EmissionsTech.csv!J14,2))</f>
        <v>0.11</v>
      </c>
      <c r="J14" s="10">
        <f>IF([1]EmissionsTech.csv!K14&gt;10,ROUND([1]EmissionsTech.csv!K14,0),ROUND([1]EmissionsTech.csv!K14,2))</f>
        <v>0.19</v>
      </c>
      <c r="K14" s="10">
        <f>IF([1]EmissionsTech.csv!L14&gt;10,ROUND([1]EmissionsTech.csv!L14,0),ROUND([1]EmissionsTech.csv!L14,2))</f>
        <v>0.25</v>
      </c>
      <c r="L14" s="10">
        <f>IF([1]EmissionsTech.csv!M14&gt;10,ROUND([1]EmissionsTech.csv!M14,0),ROUND([1]EmissionsTech.csv!M14,2))</f>
        <v>0.3</v>
      </c>
    </row>
    <row r="15" spans="1:12" x14ac:dyDescent="0.25">
      <c r="A15" t="s">
        <v>13</v>
      </c>
      <c r="B15" t="s">
        <v>37</v>
      </c>
      <c r="C15" t="str">
        <f>[1]EmissionsTech.pull!C15</f>
        <v>2DS</v>
      </c>
      <c r="D15" t="str">
        <f>[1]EmissionsTech.pull!D15</f>
        <v>4DS</v>
      </c>
      <c r="E15" s="10">
        <f>IF([1]EmissionsTech.csv!F15&gt;10,ROUND([1]EmissionsTech.csv!F15,0),ROUND([1]EmissionsTech.csv!F15,2))</f>
        <v>0.01</v>
      </c>
      <c r="F15" s="10">
        <f>IF([1]EmissionsTech.csv!G15&gt;10,ROUND([1]EmissionsTech.csv!G15,0),ROUND([1]EmissionsTech.csv!G15,2))</f>
        <v>0.08</v>
      </c>
      <c r="G15" s="10">
        <f>IF([1]EmissionsTech.csv!H15&gt;10,ROUND([1]EmissionsTech.csv!H15,0),ROUND([1]EmissionsTech.csv!H15,2))</f>
        <v>0.19</v>
      </c>
      <c r="H15" s="10">
        <f>IF([1]EmissionsTech.csv!I15&gt;10,ROUND([1]EmissionsTech.csv!I15,0),ROUND([1]EmissionsTech.csv!I15,2))</f>
        <v>0.3</v>
      </c>
      <c r="I15" s="10">
        <f>IF([1]EmissionsTech.csv!J15&gt;10,ROUND([1]EmissionsTech.csv!J15,0),ROUND([1]EmissionsTech.csv!J15,2))</f>
        <v>0.39</v>
      </c>
      <c r="J15" s="10">
        <f>IF([1]EmissionsTech.csv!K15&gt;10,ROUND([1]EmissionsTech.csv!K15,0),ROUND([1]EmissionsTech.csv!K15,2))</f>
        <v>0.47</v>
      </c>
      <c r="K15" s="10">
        <f>IF([1]EmissionsTech.csv!L15&gt;10,ROUND([1]EmissionsTech.csv!L15,0),ROUND([1]EmissionsTech.csv!L15,2))</f>
        <v>0.64</v>
      </c>
      <c r="L15" s="10">
        <f>IF([1]EmissionsTech.csv!M15&gt;10,ROUND([1]EmissionsTech.csv!M15,0),ROUND([1]EmissionsTech.csv!M15,2))</f>
        <v>0.81</v>
      </c>
    </row>
    <row r="16" spans="1:12" x14ac:dyDescent="0.25">
      <c r="A16" t="s">
        <v>13</v>
      </c>
      <c r="B16" t="s">
        <v>38</v>
      </c>
      <c r="C16" t="str">
        <f>[1]EmissionsTech.pull!C16</f>
        <v>2DS</v>
      </c>
      <c r="D16" t="str">
        <f>[1]EmissionsTech.pull!D16</f>
        <v>4DS</v>
      </c>
      <c r="E16" s="10">
        <f>IF([1]EmissionsTech.csv!F16&gt;10,ROUND([1]EmissionsTech.csv!F16,0),ROUND([1]EmissionsTech.csv!F16,2))</f>
        <v>0.02</v>
      </c>
      <c r="F16" s="10">
        <f>IF([1]EmissionsTech.csv!G16&gt;10,ROUND([1]EmissionsTech.csv!G16,0),ROUND([1]EmissionsTech.csv!G16,2))</f>
        <v>0.11</v>
      </c>
      <c r="G16" s="10">
        <f>IF([1]EmissionsTech.csv!H16&gt;10,ROUND([1]EmissionsTech.csv!H16,0),ROUND([1]EmissionsTech.csv!H16,2))</f>
        <v>0.16</v>
      </c>
      <c r="H16" s="10">
        <f>IF([1]EmissionsTech.csv!I16&gt;10,ROUND([1]EmissionsTech.csv!I16,0),ROUND([1]EmissionsTech.csv!I16,2))</f>
        <v>0.25</v>
      </c>
      <c r="I16" s="10">
        <f>IF([1]EmissionsTech.csv!J16&gt;10,ROUND([1]EmissionsTech.csv!J16,0),ROUND([1]EmissionsTech.csv!J16,2))</f>
        <v>0.34</v>
      </c>
      <c r="J16" s="10">
        <f>IF([1]EmissionsTech.csv!K16&gt;10,ROUND([1]EmissionsTech.csv!K16,0),ROUND([1]EmissionsTech.csv!K16,2))</f>
        <v>0.44</v>
      </c>
      <c r="K16" s="10">
        <f>IF([1]EmissionsTech.csv!L16&gt;10,ROUND([1]EmissionsTech.csv!L16,0),ROUND([1]EmissionsTech.csv!L16,2))</f>
        <v>0.51</v>
      </c>
      <c r="L16" s="10">
        <f>IF([1]EmissionsTech.csv!M16&gt;10,ROUND([1]EmissionsTech.csv!M16,0),ROUND([1]EmissionsTech.csv!M16,2))</f>
        <v>0.56000000000000005</v>
      </c>
    </row>
    <row r="17" spans="1:12" x14ac:dyDescent="0.25">
      <c r="A17" t="s">
        <v>13</v>
      </c>
      <c r="B17" t="s">
        <v>39</v>
      </c>
      <c r="C17" t="str">
        <f>[1]EmissionsTech.pull!C17</f>
        <v>2DS</v>
      </c>
      <c r="D17" t="str">
        <f>[1]EmissionsTech.pull!D17</f>
        <v>4DS</v>
      </c>
      <c r="E17" s="10">
        <f>IF([1]EmissionsTech.csv!F17&gt;10,ROUND([1]EmissionsTech.csv!F17,0),ROUND([1]EmissionsTech.csv!F17,2))</f>
        <v>0</v>
      </c>
      <c r="F17" s="10">
        <f>IF([1]EmissionsTech.csv!G17&gt;10,ROUND([1]EmissionsTech.csv!G17,0),ROUND([1]EmissionsTech.csv!G17,2))</f>
        <v>0.01</v>
      </c>
      <c r="G17" s="10">
        <f>IF([1]EmissionsTech.csv!H17&gt;10,ROUND([1]EmissionsTech.csv!H17,0),ROUND([1]EmissionsTech.csv!H17,2))</f>
        <v>0.04</v>
      </c>
      <c r="H17" s="10">
        <f>IF([1]EmissionsTech.csv!I17&gt;10,ROUND([1]EmissionsTech.csv!I17,0),ROUND([1]EmissionsTech.csv!I17,2))</f>
        <v>7.0000000000000007E-2</v>
      </c>
      <c r="I17" s="10">
        <f>IF([1]EmissionsTech.csv!J17&gt;10,ROUND([1]EmissionsTech.csv!J17,0),ROUND([1]EmissionsTech.csv!J17,2))</f>
        <v>0.11</v>
      </c>
      <c r="J17" s="10">
        <f>IF([1]EmissionsTech.csv!K17&gt;10,ROUND([1]EmissionsTech.csv!K17,0),ROUND([1]EmissionsTech.csv!K17,2))</f>
        <v>0.15</v>
      </c>
      <c r="K17" s="10">
        <f>IF([1]EmissionsTech.csv!L17&gt;10,ROUND([1]EmissionsTech.csv!L17,0),ROUND([1]EmissionsTech.csv!L17,2))</f>
        <v>0.2</v>
      </c>
      <c r="L17" s="10">
        <f>IF([1]EmissionsTech.csv!M17&gt;10,ROUND([1]EmissionsTech.csv!M17,0),ROUND([1]EmissionsTech.csv!M17,2))</f>
        <v>0.28000000000000003</v>
      </c>
    </row>
    <row r="18" spans="1:12" x14ac:dyDescent="0.25">
      <c r="A18" t="s">
        <v>13</v>
      </c>
      <c r="B18" t="s">
        <v>40</v>
      </c>
      <c r="C18" t="str">
        <f>[1]EmissionsTech.pull!C18</f>
        <v>2DS</v>
      </c>
      <c r="D18" t="str">
        <f>[1]EmissionsTech.pull!D18</f>
        <v>4DS</v>
      </c>
      <c r="E18" s="10">
        <f>IF([1]EmissionsTech.csv!F18&gt;10,ROUND([1]EmissionsTech.csv!F18,0),ROUND([1]EmissionsTech.csv!F18,2))</f>
        <v>0</v>
      </c>
      <c r="F18" s="10">
        <f>IF([1]EmissionsTech.csv!G18&gt;10,ROUND([1]EmissionsTech.csv!G18,0),ROUND([1]EmissionsTech.csv!G18,2))</f>
        <v>0</v>
      </c>
      <c r="G18" s="10">
        <f>IF([1]EmissionsTech.csv!H18&gt;10,ROUND([1]EmissionsTech.csv!H18,0),ROUND([1]EmissionsTech.csv!H18,2))</f>
        <v>0.03</v>
      </c>
      <c r="H18" s="10">
        <f>IF([1]EmissionsTech.csv!I18&gt;10,ROUND([1]EmissionsTech.csv!I18,0),ROUND([1]EmissionsTech.csv!I18,2))</f>
        <v>0.06</v>
      </c>
      <c r="I18" s="10">
        <f>IF([1]EmissionsTech.csv!J18&gt;10,ROUND([1]EmissionsTech.csv!J18,0),ROUND([1]EmissionsTech.csv!J18,2))</f>
        <v>0.08</v>
      </c>
      <c r="J18" s="10">
        <f>IF([1]EmissionsTech.csv!K18&gt;10,ROUND([1]EmissionsTech.csv!K18,0),ROUND([1]EmissionsTech.csv!K18,2))</f>
        <v>0.08</v>
      </c>
      <c r="K18" s="10">
        <f>IF([1]EmissionsTech.csv!L18&gt;10,ROUND([1]EmissionsTech.csv!L18,0),ROUND([1]EmissionsTech.csv!L18,2))</f>
        <v>0.09</v>
      </c>
      <c r="L18" s="10">
        <f>IF([1]EmissionsTech.csv!M18&gt;10,ROUND([1]EmissionsTech.csv!M18,0),ROUND([1]EmissionsTech.csv!M18,2))</f>
        <v>0.08</v>
      </c>
    </row>
    <row r="19" spans="1:12" x14ac:dyDescent="0.25">
      <c r="A19" t="s">
        <v>13</v>
      </c>
      <c r="B19" t="s">
        <v>41</v>
      </c>
      <c r="C19" t="str">
        <f>[1]EmissionsTech.pull!C19</f>
        <v>2DS</v>
      </c>
      <c r="D19" t="str">
        <f>[1]EmissionsTech.pull!D19</f>
        <v>4DS</v>
      </c>
      <c r="E19" s="10">
        <f>IF([1]EmissionsTech.csv!F19&gt;10,ROUND([1]EmissionsTech.csv!F19,0),ROUND([1]EmissionsTech.csv!F19,2))</f>
        <v>0</v>
      </c>
      <c r="F19" s="10">
        <f>IF([1]EmissionsTech.csv!G19&gt;10,ROUND([1]EmissionsTech.csv!G19,0),ROUND([1]EmissionsTech.csv!G19,2))</f>
        <v>0</v>
      </c>
      <c r="G19" s="10">
        <f>IF([1]EmissionsTech.csv!H19&gt;10,ROUND([1]EmissionsTech.csv!H19,0),ROUND([1]EmissionsTech.csv!H19,2))</f>
        <v>0</v>
      </c>
      <c r="H19" s="10">
        <f>IF([1]EmissionsTech.csv!I19&gt;10,ROUND([1]EmissionsTech.csv!I19,0),ROUND([1]EmissionsTech.csv!I19,2))</f>
        <v>0</v>
      </c>
      <c r="I19" s="10">
        <f>IF([1]EmissionsTech.csv!J19&gt;10,ROUND([1]EmissionsTech.csv!J19,0),ROUND([1]EmissionsTech.csv!J19,2))</f>
        <v>0</v>
      </c>
      <c r="J19" s="10">
        <f>IF([1]EmissionsTech.csv!K19&gt;10,ROUND([1]EmissionsTech.csv!K19,0),ROUND([1]EmissionsTech.csv!K19,2))</f>
        <v>0.08</v>
      </c>
      <c r="K19" s="10">
        <f>IF([1]EmissionsTech.csv!L19&gt;10,ROUND([1]EmissionsTech.csv!L19,0),ROUND([1]EmissionsTech.csv!L19,2))</f>
        <v>0.02</v>
      </c>
      <c r="L19" s="10">
        <f>IF([1]EmissionsTech.csv!M19&gt;10,ROUND([1]EmissionsTech.csv!M19,0),ROUND([1]EmissionsTech.csv!M19,2))</f>
        <v>0.01</v>
      </c>
    </row>
    <row r="20" spans="1:12" x14ac:dyDescent="0.25">
      <c r="A20" t="s">
        <v>13</v>
      </c>
      <c r="B20" t="s">
        <v>36</v>
      </c>
      <c r="C20" t="str">
        <f>[1]EmissionsTech.pull!C20</f>
        <v>4DS</v>
      </c>
      <c r="D20" t="str">
        <f>[1]EmissionsTech.pull!D20</f>
        <v>6DS</v>
      </c>
      <c r="E20" s="10">
        <f>IF([1]EmissionsTech.csv!F20&gt;10,ROUND([1]EmissionsTech.csv!F20,0),ROUND([1]EmissionsTech.csv!F20,2))</f>
        <v>0</v>
      </c>
      <c r="F20" s="10">
        <f>IF([1]EmissionsTech.csv!G20&gt;10,ROUND([1]EmissionsTech.csv!G20,0),ROUND([1]EmissionsTech.csv!G20,2))</f>
        <v>0</v>
      </c>
      <c r="G20" s="10">
        <f>IF([1]EmissionsTech.csv!H20&gt;10,ROUND([1]EmissionsTech.csv!H20,0),ROUND([1]EmissionsTech.csv!H20,2))</f>
        <v>0.01</v>
      </c>
      <c r="H20" s="10">
        <f>IF([1]EmissionsTech.csv!I20&gt;10,ROUND([1]EmissionsTech.csv!I20,0),ROUND([1]EmissionsTech.csv!I20,2))</f>
        <v>0.02</v>
      </c>
      <c r="I20" s="10">
        <f>IF([1]EmissionsTech.csv!J20&gt;10,ROUND([1]EmissionsTech.csv!J20,0),ROUND([1]EmissionsTech.csv!J20,2))</f>
        <v>0.04</v>
      </c>
      <c r="J20" s="10">
        <f>IF([1]EmissionsTech.csv!K20&gt;10,ROUND([1]EmissionsTech.csv!K20,0),ROUND([1]EmissionsTech.csv!K20,2))</f>
        <v>0.06</v>
      </c>
      <c r="K20" s="10">
        <f>IF([1]EmissionsTech.csv!L20&gt;10,ROUND([1]EmissionsTech.csv!L20,0),ROUND([1]EmissionsTech.csv!L20,2))</f>
        <v>7.0000000000000007E-2</v>
      </c>
      <c r="L20" s="10">
        <f>IF([1]EmissionsTech.csv!M20&gt;10,ROUND([1]EmissionsTech.csv!M20,0),ROUND([1]EmissionsTech.csv!M20,2))</f>
        <v>0.09</v>
      </c>
    </row>
    <row r="21" spans="1:12" x14ac:dyDescent="0.25">
      <c r="A21" t="s">
        <v>13</v>
      </c>
      <c r="B21" t="s">
        <v>37</v>
      </c>
      <c r="C21" t="str">
        <f>[1]EmissionsTech.pull!C21</f>
        <v>4DS</v>
      </c>
      <c r="D21" t="str">
        <f>[1]EmissionsTech.pull!D21</f>
        <v>6DS</v>
      </c>
      <c r="E21" s="10">
        <f>IF([1]EmissionsTech.csv!F21&gt;10,ROUND([1]EmissionsTech.csv!F21,0),ROUND([1]EmissionsTech.csv!F21,2))</f>
        <v>0</v>
      </c>
      <c r="F21" s="10">
        <f>IF([1]EmissionsTech.csv!G21&gt;10,ROUND([1]EmissionsTech.csv!G21,0),ROUND([1]EmissionsTech.csv!G21,2))</f>
        <v>0</v>
      </c>
      <c r="G21" s="10">
        <f>IF([1]EmissionsTech.csv!H21&gt;10,ROUND([1]EmissionsTech.csv!H21,0),ROUND([1]EmissionsTech.csv!H21,2))</f>
        <v>0.03</v>
      </c>
      <c r="H21" s="10">
        <f>IF([1]EmissionsTech.csv!I21&gt;10,ROUND([1]EmissionsTech.csv!I21,0),ROUND([1]EmissionsTech.csv!I21,2))</f>
        <v>7.0000000000000007E-2</v>
      </c>
      <c r="I21" s="10">
        <f>IF([1]EmissionsTech.csv!J21&gt;10,ROUND([1]EmissionsTech.csv!J21,0),ROUND([1]EmissionsTech.csv!J21,2))</f>
        <v>0.12</v>
      </c>
      <c r="J21" s="10">
        <f>IF([1]EmissionsTech.csv!K21&gt;10,ROUND([1]EmissionsTech.csv!K21,0),ROUND([1]EmissionsTech.csv!K21,2))</f>
        <v>0.18</v>
      </c>
      <c r="K21" s="10">
        <f>IF([1]EmissionsTech.csv!L21&gt;10,ROUND([1]EmissionsTech.csv!L21,0),ROUND([1]EmissionsTech.csv!L21,2))</f>
        <v>0.23</v>
      </c>
      <c r="L21" s="10">
        <f>IF([1]EmissionsTech.csv!M21&gt;10,ROUND([1]EmissionsTech.csv!M21,0),ROUND([1]EmissionsTech.csv!M21,2))</f>
        <v>0.28999999999999998</v>
      </c>
    </row>
    <row r="22" spans="1:12" x14ac:dyDescent="0.25">
      <c r="A22" t="s">
        <v>13</v>
      </c>
      <c r="B22" t="s">
        <v>38</v>
      </c>
      <c r="C22" t="str">
        <f>[1]EmissionsTech.pull!C22</f>
        <v>4DS</v>
      </c>
      <c r="D22" t="str">
        <f>[1]EmissionsTech.pull!D22</f>
        <v>6DS</v>
      </c>
      <c r="E22" s="10">
        <f>IF([1]EmissionsTech.csv!F22&gt;10,ROUND([1]EmissionsTech.csv!F22,0),ROUND([1]EmissionsTech.csv!F22,2))</f>
        <v>0.01</v>
      </c>
      <c r="F22" s="10">
        <f>IF([1]EmissionsTech.csv!G22&gt;10,ROUND([1]EmissionsTech.csv!G22,0),ROUND([1]EmissionsTech.csv!G22,2))</f>
        <v>0.04</v>
      </c>
      <c r="G22" s="10">
        <f>IF([1]EmissionsTech.csv!H22&gt;10,ROUND([1]EmissionsTech.csv!H22,0),ROUND([1]EmissionsTech.csv!H22,2))</f>
        <v>0.09</v>
      </c>
      <c r="H22" s="10">
        <f>IF([1]EmissionsTech.csv!I22&gt;10,ROUND([1]EmissionsTech.csv!I22,0),ROUND([1]EmissionsTech.csv!I22,2))</f>
        <v>0.14000000000000001</v>
      </c>
      <c r="I22" s="10">
        <f>IF([1]EmissionsTech.csv!J22&gt;10,ROUND([1]EmissionsTech.csv!J22,0),ROUND([1]EmissionsTech.csv!J22,2))</f>
        <v>0.2</v>
      </c>
      <c r="J22" s="10">
        <f>IF([1]EmissionsTech.csv!K22&gt;10,ROUND([1]EmissionsTech.csv!K22,0),ROUND([1]EmissionsTech.csv!K22,2))</f>
        <v>0.27</v>
      </c>
      <c r="K22" s="10">
        <f>IF([1]EmissionsTech.csv!L22&gt;10,ROUND([1]EmissionsTech.csv!L22,0),ROUND([1]EmissionsTech.csv!L22,2))</f>
        <v>0.33</v>
      </c>
      <c r="L22" s="10">
        <f>IF([1]EmissionsTech.csv!M22&gt;10,ROUND([1]EmissionsTech.csv!M22,0),ROUND([1]EmissionsTech.csv!M22,2))</f>
        <v>0.42</v>
      </c>
    </row>
    <row r="23" spans="1:12" x14ac:dyDescent="0.25">
      <c r="A23" t="s">
        <v>13</v>
      </c>
      <c r="B23" t="s">
        <v>39</v>
      </c>
      <c r="C23" t="str">
        <f>[1]EmissionsTech.pull!C23</f>
        <v>4DS</v>
      </c>
      <c r="D23" t="str">
        <f>[1]EmissionsTech.pull!D23</f>
        <v>6DS</v>
      </c>
      <c r="E23" s="10">
        <f>IF([1]EmissionsTech.csv!F23&gt;10,ROUND([1]EmissionsTech.csv!F23,0),ROUND([1]EmissionsTech.csv!F23,2))</f>
        <v>0</v>
      </c>
      <c r="F23" s="10">
        <f>IF([1]EmissionsTech.csv!G23&gt;10,ROUND([1]EmissionsTech.csv!G23,0),ROUND([1]EmissionsTech.csv!G23,2))</f>
        <v>0</v>
      </c>
      <c r="G23" s="10">
        <f>IF([1]EmissionsTech.csv!H23&gt;10,ROUND([1]EmissionsTech.csv!H23,0),ROUND([1]EmissionsTech.csv!H23,2))</f>
        <v>0.01</v>
      </c>
      <c r="H23" s="10">
        <f>IF([1]EmissionsTech.csv!I23&gt;10,ROUND([1]EmissionsTech.csv!I23,0),ROUND([1]EmissionsTech.csv!I23,2))</f>
        <v>0.02</v>
      </c>
      <c r="I23" s="10">
        <f>IF([1]EmissionsTech.csv!J23&gt;10,ROUND([1]EmissionsTech.csv!J23,0),ROUND([1]EmissionsTech.csv!J23,2))</f>
        <v>0.03</v>
      </c>
      <c r="J23" s="10">
        <f>IF([1]EmissionsTech.csv!K23&gt;10,ROUND([1]EmissionsTech.csv!K23,0),ROUND([1]EmissionsTech.csv!K23,2))</f>
        <v>0.04</v>
      </c>
      <c r="K23" s="10">
        <f>IF([1]EmissionsTech.csv!L23&gt;10,ROUND([1]EmissionsTech.csv!L23,0),ROUND([1]EmissionsTech.csv!L23,2))</f>
        <v>0.05</v>
      </c>
      <c r="L23" s="10">
        <f>IF([1]EmissionsTech.csv!M23&gt;10,ROUND([1]EmissionsTech.csv!M23,0),ROUND([1]EmissionsTech.csv!M23,2))</f>
        <v>0.06</v>
      </c>
    </row>
    <row r="24" spans="1:12" x14ac:dyDescent="0.25">
      <c r="A24" t="s">
        <v>13</v>
      </c>
      <c r="B24" t="s">
        <v>40</v>
      </c>
      <c r="C24" t="str">
        <f>[1]EmissionsTech.pull!C24</f>
        <v>4DS</v>
      </c>
      <c r="D24" t="str">
        <f>[1]EmissionsTech.pull!D24</f>
        <v>6DS</v>
      </c>
      <c r="E24" s="10">
        <f>IF([1]EmissionsTech.csv!F24&gt;10,ROUND([1]EmissionsTech.csv!F24,0),ROUND([1]EmissionsTech.csv!F24,2))</f>
        <v>0</v>
      </c>
      <c r="F24" s="10">
        <f>IF([1]EmissionsTech.csv!G24&gt;10,ROUND([1]EmissionsTech.csv!G24,0),ROUND([1]EmissionsTech.csv!G24,2))</f>
        <v>0</v>
      </c>
      <c r="G24" s="10">
        <f>IF([1]EmissionsTech.csv!H24&gt;10,ROUND([1]EmissionsTech.csv!H24,0),ROUND([1]EmissionsTech.csv!H24,2))</f>
        <v>0.02</v>
      </c>
      <c r="H24" s="10">
        <f>IF([1]EmissionsTech.csv!I24&gt;10,ROUND([1]EmissionsTech.csv!I24,0),ROUND([1]EmissionsTech.csv!I24,2))</f>
        <v>0.02</v>
      </c>
      <c r="I24" s="10">
        <f>IF([1]EmissionsTech.csv!J24&gt;10,ROUND([1]EmissionsTech.csv!J24,0),ROUND([1]EmissionsTech.csv!J24,2))</f>
        <v>0.02</v>
      </c>
      <c r="J24" s="10">
        <f>IF([1]EmissionsTech.csv!K24&gt;10,ROUND([1]EmissionsTech.csv!K24,0),ROUND([1]EmissionsTech.csv!K24,2))</f>
        <v>0.02</v>
      </c>
      <c r="K24" s="10">
        <f>IF([1]EmissionsTech.csv!L24&gt;10,ROUND([1]EmissionsTech.csv!L24,0),ROUND([1]EmissionsTech.csv!L24,2))</f>
        <v>0.02</v>
      </c>
      <c r="L24" s="10">
        <f>IF([1]EmissionsTech.csv!M24&gt;10,ROUND([1]EmissionsTech.csv!M24,0),ROUND([1]EmissionsTech.csv!M24,2))</f>
        <v>0.02</v>
      </c>
    </row>
    <row r="25" spans="1:12" x14ac:dyDescent="0.25">
      <c r="A25" t="s">
        <v>13</v>
      </c>
      <c r="B25" t="s">
        <v>41</v>
      </c>
      <c r="C25" t="str">
        <f>[1]EmissionsTech.pull!C25</f>
        <v>4DS</v>
      </c>
      <c r="D25" t="str">
        <f>[1]EmissionsTech.pull!D25</f>
        <v>6DS</v>
      </c>
      <c r="E25" s="10">
        <f>IF([1]EmissionsTech.csv!F25&gt;10,ROUND([1]EmissionsTech.csv!F25,0),ROUND([1]EmissionsTech.csv!F25,2))</f>
        <v>0.01</v>
      </c>
      <c r="F25" s="10">
        <f>IF([1]EmissionsTech.csv!G25&gt;10,ROUND([1]EmissionsTech.csv!G25,0),ROUND([1]EmissionsTech.csv!G25,2))</f>
        <v>0.04</v>
      </c>
      <c r="G25" s="10">
        <f>IF([1]EmissionsTech.csv!H25&gt;10,ROUND([1]EmissionsTech.csv!H25,0),ROUND([1]EmissionsTech.csv!H25,2))</f>
        <v>0.03</v>
      </c>
      <c r="H25" s="10">
        <f>IF([1]EmissionsTech.csv!I25&gt;10,ROUND([1]EmissionsTech.csv!I25,0),ROUND([1]EmissionsTech.csv!I25,2))</f>
        <v>0.01</v>
      </c>
      <c r="I25" s="10">
        <f>IF([1]EmissionsTech.csv!J25&gt;10,ROUND([1]EmissionsTech.csv!J25,0),ROUND([1]EmissionsTech.csv!J25,2))</f>
        <v>0.01</v>
      </c>
      <c r="J25" s="10">
        <f>IF([1]EmissionsTech.csv!K25&gt;10,ROUND([1]EmissionsTech.csv!K25,0),ROUND([1]EmissionsTech.csv!K25,2))</f>
        <v>0.02</v>
      </c>
      <c r="K25" s="10">
        <f>IF([1]EmissionsTech.csv!L25&gt;10,ROUND([1]EmissionsTech.csv!L25,0),ROUND([1]EmissionsTech.csv!L25,2))</f>
        <v>0.01</v>
      </c>
      <c r="L25" s="10">
        <f>IF([1]EmissionsTech.csv!M25&gt;10,ROUND([1]EmissionsTech.csv!M25,0),ROUND([1]EmissionsTech.csv!M25,2))</f>
        <v>0.01</v>
      </c>
    </row>
    <row r="26" spans="1:12" x14ac:dyDescent="0.25">
      <c r="A26" t="s">
        <v>14</v>
      </c>
      <c r="B26" t="s">
        <v>36</v>
      </c>
      <c r="C26" t="str">
        <f>[1]EmissionsTech.pull!C26</f>
        <v>2DS</v>
      </c>
      <c r="D26" t="str">
        <f>[1]EmissionsTech.pull!D26</f>
        <v>4DS</v>
      </c>
      <c r="E26" s="10">
        <f>IF([1]EmissionsTech.csv!F26&gt;10,ROUND([1]EmissionsTech.csv!F26,0),ROUND([1]EmissionsTech.csv!F26,2))</f>
        <v>0</v>
      </c>
      <c r="F26" s="10">
        <f>IF([1]EmissionsTech.csv!G26&gt;10,ROUND([1]EmissionsTech.csv!G26,0),ROUND([1]EmissionsTech.csv!G26,2))</f>
        <v>0</v>
      </c>
      <c r="G26" s="10">
        <f>IF([1]EmissionsTech.csv!H26&gt;10,ROUND([1]EmissionsTech.csv!H26,0),ROUND([1]EmissionsTech.csv!H26,2))</f>
        <v>0.01</v>
      </c>
      <c r="H26" s="10">
        <f>IF([1]EmissionsTech.csv!I26&gt;10,ROUND([1]EmissionsTech.csv!I26,0),ROUND([1]EmissionsTech.csv!I26,2))</f>
        <v>0.03</v>
      </c>
      <c r="I26" s="10">
        <f>IF([1]EmissionsTech.csv!J26&gt;10,ROUND([1]EmissionsTech.csv!J26,0),ROUND([1]EmissionsTech.csv!J26,2))</f>
        <v>0.05</v>
      </c>
      <c r="J26" s="10">
        <f>IF([1]EmissionsTech.csv!K26&gt;10,ROUND([1]EmissionsTech.csv!K26,0),ROUND([1]EmissionsTech.csv!K26,2))</f>
        <v>7.0000000000000007E-2</v>
      </c>
      <c r="K26" s="10">
        <f>IF([1]EmissionsTech.csv!L26&gt;10,ROUND([1]EmissionsTech.csv!L26,0),ROUND([1]EmissionsTech.csv!L26,2))</f>
        <v>7.0000000000000007E-2</v>
      </c>
      <c r="L26" s="10">
        <f>IF([1]EmissionsTech.csv!M26&gt;10,ROUND([1]EmissionsTech.csv!M26,0),ROUND([1]EmissionsTech.csv!M26,2))</f>
        <v>7.0000000000000007E-2</v>
      </c>
    </row>
    <row r="27" spans="1:12" x14ac:dyDescent="0.25">
      <c r="A27" t="s">
        <v>14</v>
      </c>
      <c r="B27" t="s">
        <v>37</v>
      </c>
      <c r="C27" t="str">
        <f>[1]EmissionsTech.pull!C27</f>
        <v>2DS</v>
      </c>
      <c r="D27" t="str">
        <f>[1]EmissionsTech.pull!D27</f>
        <v>4DS</v>
      </c>
      <c r="E27" s="10">
        <f>IF([1]EmissionsTech.csv!F27&gt;10,ROUND([1]EmissionsTech.csv!F27,0),ROUND([1]EmissionsTech.csv!F27,2))</f>
        <v>0.02</v>
      </c>
      <c r="F27" s="10">
        <f>IF([1]EmissionsTech.csv!G27&gt;10,ROUND([1]EmissionsTech.csv!G27,0),ROUND([1]EmissionsTech.csv!G27,2))</f>
        <v>0.04</v>
      </c>
      <c r="G27" s="10">
        <f>IF([1]EmissionsTech.csv!H27&gt;10,ROUND([1]EmissionsTech.csv!H27,0),ROUND([1]EmissionsTech.csv!H27,2))</f>
        <v>0.05</v>
      </c>
      <c r="H27" s="10">
        <f>IF([1]EmissionsTech.csv!I27&gt;10,ROUND([1]EmissionsTech.csv!I27,0),ROUND([1]EmissionsTech.csv!I27,2))</f>
        <v>0.05</v>
      </c>
      <c r="I27" s="10">
        <f>IF([1]EmissionsTech.csv!J27&gt;10,ROUND([1]EmissionsTech.csv!J27,0),ROUND([1]EmissionsTech.csv!J27,2))</f>
        <v>0.03</v>
      </c>
      <c r="J27" s="10">
        <f>IF([1]EmissionsTech.csv!K27&gt;10,ROUND([1]EmissionsTech.csv!K27,0),ROUND([1]EmissionsTech.csv!K27,2))</f>
        <v>0.04</v>
      </c>
      <c r="K27" s="10">
        <f>IF([1]EmissionsTech.csv!L27&gt;10,ROUND([1]EmissionsTech.csv!L27,0),ROUND([1]EmissionsTech.csv!L27,2))</f>
        <v>0.04</v>
      </c>
      <c r="L27" s="10">
        <f>IF([1]EmissionsTech.csv!M27&gt;10,ROUND([1]EmissionsTech.csv!M27,0),ROUND([1]EmissionsTech.csv!M27,2))</f>
        <v>0.03</v>
      </c>
    </row>
    <row r="28" spans="1:12" x14ac:dyDescent="0.25">
      <c r="A28" t="s">
        <v>14</v>
      </c>
      <c r="B28" t="s">
        <v>38</v>
      </c>
      <c r="C28" t="str">
        <f>[1]EmissionsTech.pull!C28</f>
        <v>2DS</v>
      </c>
      <c r="D28" t="str">
        <f>[1]EmissionsTech.pull!D28</f>
        <v>4DS</v>
      </c>
      <c r="E28" s="10">
        <f>IF([1]EmissionsTech.csv!F28&gt;10,ROUND([1]EmissionsTech.csv!F28,0),ROUND([1]EmissionsTech.csv!F28,2))</f>
        <v>0.02</v>
      </c>
      <c r="F28" s="10">
        <f>IF([1]EmissionsTech.csv!G28&gt;10,ROUND([1]EmissionsTech.csv!G28,0),ROUND([1]EmissionsTech.csv!G28,2))</f>
        <v>0.05</v>
      </c>
      <c r="G28" s="10">
        <f>IF([1]EmissionsTech.csv!H28&gt;10,ROUND([1]EmissionsTech.csv!H28,0),ROUND([1]EmissionsTech.csv!H28,2))</f>
        <v>7.0000000000000007E-2</v>
      </c>
      <c r="H28" s="10">
        <f>IF([1]EmissionsTech.csv!I28&gt;10,ROUND([1]EmissionsTech.csv!I28,0),ROUND([1]EmissionsTech.csv!I28,2))</f>
        <v>0.09</v>
      </c>
      <c r="I28" s="10">
        <f>IF([1]EmissionsTech.csv!J28&gt;10,ROUND([1]EmissionsTech.csv!J28,0),ROUND([1]EmissionsTech.csv!J28,2))</f>
        <v>0.11</v>
      </c>
      <c r="J28" s="10">
        <f>IF([1]EmissionsTech.csv!K28&gt;10,ROUND([1]EmissionsTech.csv!K28,0),ROUND([1]EmissionsTech.csv!K28,2))</f>
        <v>0.11</v>
      </c>
      <c r="K28" s="10">
        <f>IF([1]EmissionsTech.csv!L28&gt;10,ROUND([1]EmissionsTech.csv!L28,0),ROUND([1]EmissionsTech.csv!L28,2))</f>
        <v>0.12</v>
      </c>
      <c r="L28" s="10">
        <f>IF([1]EmissionsTech.csv!M28&gt;10,ROUND([1]EmissionsTech.csv!M28,0),ROUND([1]EmissionsTech.csv!M28,2))</f>
        <v>0.15</v>
      </c>
    </row>
    <row r="29" spans="1:12" x14ac:dyDescent="0.25">
      <c r="A29" t="s">
        <v>14</v>
      </c>
      <c r="B29" t="s">
        <v>39</v>
      </c>
      <c r="C29" t="str">
        <f>[1]EmissionsTech.pull!C29</f>
        <v>2DS</v>
      </c>
      <c r="D29" t="str">
        <f>[1]EmissionsTech.pull!D29</f>
        <v>4DS</v>
      </c>
      <c r="E29" s="10">
        <f>IF([1]EmissionsTech.csv!F29&gt;10,ROUND([1]EmissionsTech.csv!F29,0),ROUND([1]EmissionsTech.csv!F29,2))</f>
        <v>0</v>
      </c>
      <c r="F29" s="10">
        <f>IF([1]EmissionsTech.csv!G29&gt;10,ROUND([1]EmissionsTech.csv!G29,0),ROUND([1]EmissionsTech.csv!G29,2))</f>
        <v>0.01</v>
      </c>
      <c r="G29" s="10">
        <f>IF([1]EmissionsTech.csv!H29&gt;10,ROUND([1]EmissionsTech.csv!H29,0),ROUND([1]EmissionsTech.csv!H29,2))</f>
        <v>0.02</v>
      </c>
      <c r="H29" s="10">
        <f>IF([1]EmissionsTech.csv!I29&gt;10,ROUND([1]EmissionsTech.csv!I29,0),ROUND([1]EmissionsTech.csv!I29,2))</f>
        <v>0.03</v>
      </c>
      <c r="I29" s="10">
        <f>IF([1]EmissionsTech.csv!J29&gt;10,ROUND([1]EmissionsTech.csv!J29,0),ROUND([1]EmissionsTech.csv!J29,2))</f>
        <v>0.05</v>
      </c>
      <c r="J29" s="10">
        <f>IF([1]EmissionsTech.csv!K29&gt;10,ROUND([1]EmissionsTech.csv!K29,0),ROUND([1]EmissionsTech.csv!K29,2))</f>
        <v>7.0000000000000007E-2</v>
      </c>
      <c r="K29" s="10">
        <f>IF([1]EmissionsTech.csv!L29&gt;10,ROUND([1]EmissionsTech.csv!L29,0),ROUND([1]EmissionsTech.csv!L29,2))</f>
        <v>0.1</v>
      </c>
      <c r="L29" s="10">
        <f>IF([1]EmissionsTech.csv!M29&gt;10,ROUND([1]EmissionsTech.csv!M29,0),ROUND([1]EmissionsTech.csv!M29,2))</f>
        <v>0.12</v>
      </c>
    </row>
    <row r="30" spans="1:12" x14ac:dyDescent="0.25">
      <c r="A30" t="s">
        <v>14</v>
      </c>
      <c r="B30" t="s">
        <v>40</v>
      </c>
      <c r="C30" t="str">
        <f>[1]EmissionsTech.pull!C30</f>
        <v>2DS</v>
      </c>
      <c r="D30" t="str">
        <f>[1]EmissionsTech.pull!D30</f>
        <v>4DS</v>
      </c>
      <c r="E30" s="10">
        <f>IF([1]EmissionsTech.csv!F30&gt;10,ROUND([1]EmissionsTech.csv!F30,0),ROUND([1]EmissionsTech.csv!F30,2))</f>
        <v>0</v>
      </c>
      <c r="F30" s="10">
        <f>IF([1]EmissionsTech.csv!G30&gt;10,ROUND([1]EmissionsTech.csv!G30,0),ROUND([1]EmissionsTech.csv!G30,2))</f>
        <v>0</v>
      </c>
      <c r="G30" s="10">
        <f>IF([1]EmissionsTech.csv!H30&gt;10,ROUND([1]EmissionsTech.csv!H30,0),ROUND([1]EmissionsTech.csv!H30,2))</f>
        <v>0</v>
      </c>
      <c r="H30" s="10">
        <f>IF([1]EmissionsTech.csv!I30&gt;10,ROUND([1]EmissionsTech.csv!I30,0),ROUND([1]EmissionsTech.csv!I30,2))</f>
        <v>0</v>
      </c>
      <c r="I30" s="10">
        <f>IF([1]EmissionsTech.csv!J30&gt;10,ROUND([1]EmissionsTech.csv!J30,0),ROUND([1]EmissionsTech.csv!J30,2))</f>
        <v>0.01</v>
      </c>
      <c r="J30" s="10">
        <f>IF([1]EmissionsTech.csv!K30&gt;10,ROUND([1]EmissionsTech.csv!K30,0),ROUND([1]EmissionsTech.csv!K30,2))</f>
        <v>0.01</v>
      </c>
      <c r="K30" s="10">
        <f>IF([1]EmissionsTech.csv!L30&gt;10,ROUND([1]EmissionsTech.csv!L30,0),ROUND([1]EmissionsTech.csv!L30,2))</f>
        <v>0.01</v>
      </c>
      <c r="L30" s="10">
        <f>IF([1]EmissionsTech.csv!M30&gt;10,ROUND([1]EmissionsTech.csv!M30,0),ROUND([1]EmissionsTech.csv!M30,2))</f>
        <v>0.01</v>
      </c>
    </row>
    <row r="31" spans="1:12" x14ac:dyDescent="0.25">
      <c r="A31" t="s">
        <v>14</v>
      </c>
      <c r="B31" t="s">
        <v>41</v>
      </c>
      <c r="C31" t="str">
        <f>[1]EmissionsTech.pull!C31</f>
        <v>2DS</v>
      </c>
      <c r="D31" t="str">
        <f>[1]EmissionsTech.pull!D31</f>
        <v>4DS</v>
      </c>
      <c r="E31" s="10">
        <f>IF([1]EmissionsTech.csv!F31&gt;10,ROUND([1]EmissionsTech.csv!F31,0),ROUND([1]EmissionsTech.csv!F31,2))</f>
        <v>0</v>
      </c>
      <c r="F31" s="10">
        <f>IF([1]EmissionsTech.csv!G31&gt;10,ROUND([1]EmissionsTech.csv!G31,0),ROUND([1]EmissionsTech.csv!G31,2))</f>
        <v>0</v>
      </c>
      <c r="G31" s="10">
        <f>IF([1]EmissionsTech.csv!H31&gt;10,ROUND([1]EmissionsTech.csv!H31,0),ROUND([1]EmissionsTech.csv!H31,2))</f>
        <v>0</v>
      </c>
      <c r="H31" s="10">
        <f>IF([1]EmissionsTech.csv!I31&gt;10,ROUND([1]EmissionsTech.csv!I31,0),ROUND([1]EmissionsTech.csv!I31,2))</f>
        <v>0</v>
      </c>
      <c r="I31" s="10">
        <f>IF([1]EmissionsTech.csv!J31&gt;10,ROUND([1]EmissionsTech.csv!J31,0),ROUND([1]EmissionsTech.csv!J31,2))</f>
        <v>0</v>
      </c>
      <c r="J31" s="10">
        <f>IF([1]EmissionsTech.csv!K31&gt;10,ROUND([1]EmissionsTech.csv!K31,0),ROUND([1]EmissionsTech.csv!K31,2))</f>
        <v>0</v>
      </c>
      <c r="K31" s="10">
        <f>IF([1]EmissionsTech.csv!L31&gt;10,ROUND([1]EmissionsTech.csv!L31,0),ROUND([1]EmissionsTech.csv!L31,2))</f>
        <v>0</v>
      </c>
      <c r="L31" s="10">
        <f>IF([1]EmissionsTech.csv!M31&gt;10,ROUND([1]EmissionsTech.csv!M31,0),ROUND([1]EmissionsTech.csv!M31,2))</f>
        <v>0</v>
      </c>
    </row>
    <row r="32" spans="1:12" x14ac:dyDescent="0.25">
      <c r="A32" t="s">
        <v>14</v>
      </c>
      <c r="B32" t="s">
        <v>36</v>
      </c>
      <c r="C32" t="str">
        <f>[1]EmissionsTech.pull!C32</f>
        <v>4DS</v>
      </c>
      <c r="D32" t="str">
        <f>[1]EmissionsTech.pull!D32</f>
        <v>6DS</v>
      </c>
      <c r="E32" s="10">
        <f>IF([1]EmissionsTech.csv!F32&gt;10,ROUND([1]EmissionsTech.csv!F32,0),ROUND([1]EmissionsTech.csv!F32,2))</f>
        <v>0</v>
      </c>
      <c r="F32" s="10">
        <f>IF([1]EmissionsTech.csv!G32&gt;10,ROUND([1]EmissionsTech.csv!G32,0),ROUND([1]EmissionsTech.csv!G32,2))</f>
        <v>0</v>
      </c>
      <c r="G32" s="10">
        <f>IF([1]EmissionsTech.csv!H32&gt;10,ROUND([1]EmissionsTech.csv!H32,0),ROUND([1]EmissionsTech.csv!H32,2))</f>
        <v>0.01</v>
      </c>
      <c r="H32" s="10">
        <f>IF([1]EmissionsTech.csv!I32&gt;10,ROUND([1]EmissionsTech.csv!I32,0),ROUND([1]EmissionsTech.csv!I32,2))</f>
        <v>0.01</v>
      </c>
      <c r="I32" s="10">
        <f>IF([1]EmissionsTech.csv!J32&gt;10,ROUND([1]EmissionsTech.csv!J32,0),ROUND([1]EmissionsTech.csv!J32,2))</f>
        <v>0.02</v>
      </c>
      <c r="J32" s="10">
        <f>IF([1]EmissionsTech.csv!K32&gt;10,ROUND([1]EmissionsTech.csv!K32,0),ROUND([1]EmissionsTech.csv!K32,2))</f>
        <v>0.03</v>
      </c>
      <c r="K32" s="10">
        <f>IF([1]EmissionsTech.csv!L32&gt;10,ROUND([1]EmissionsTech.csv!L32,0),ROUND([1]EmissionsTech.csv!L32,2))</f>
        <v>0.03</v>
      </c>
      <c r="L32" s="10">
        <f>IF([1]EmissionsTech.csv!M32&gt;10,ROUND([1]EmissionsTech.csv!M32,0),ROUND([1]EmissionsTech.csv!M32,2))</f>
        <v>0.04</v>
      </c>
    </row>
    <row r="33" spans="1:12" x14ac:dyDescent="0.25">
      <c r="A33" t="s">
        <v>14</v>
      </c>
      <c r="B33" t="s">
        <v>37</v>
      </c>
      <c r="C33" t="str">
        <f>[1]EmissionsTech.pull!C33</f>
        <v>4DS</v>
      </c>
      <c r="D33" t="str">
        <f>[1]EmissionsTech.pull!D33</f>
        <v>6DS</v>
      </c>
      <c r="E33" s="10">
        <f>IF([1]EmissionsTech.csv!F33&gt;10,ROUND([1]EmissionsTech.csv!F33,0),ROUND([1]EmissionsTech.csv!F33,2))</f>
        <v>0</v>
      </c>
      <c r="F33" s="10">
        <f>IF([1]EmissionsTech.csv!G33&gt;10,ROUND([1]EmissionsTech.csv!G33,0),ROUND([1]EmissionsTech.csv!G33,2))</f>
        <v>0</v>
      </c>
      <c r="G33" s="10">
        <f>IF([1]EmissionsTech.csv!H33&gt;10,ROUND([1]EmissionsTech.csv!H33,0),ROUND([1]EmissionsTech.csv!H33,2))</f>
        <v>0.01</v>
      </c>
      <c r="H33" s="10">
        <f>IF([1]EmissionsTech.csv!I33&gt;10,ROUND([1]EmissionsTech.csv!I33,0),ROUND([1]EmissionsTech.csv!I33,2))</f>
        <v>0.01</v>
      </c>
      <c r="I33" s="10">
        <f>IF([1]EmissionsTech.csv!J33&gt;10,ROUND([1]EmissionsTech.csv!J33,0),ROUND([1]EmissionsTech.csv!J33,2))</f>
        <v>0.02</v>
      </c>
      <c r="J33" s="10">
        <f>IF([1]EmissionsTech.csv!K33&gt;10,ROUND([1]EmissionsTech.csv!K33,0),ROUND([1]EmissionsTech.csv!K33,2))</f>
        <v>0.02</v>
      </c>
      <c r="K33" s="10">
        <f>IF([1]EmissionsTech.csv!L33&gt;10,ROUND([1]EmissionsTech.csv!L33,0),ROUND([1]EmissionsTech.csv!L33,2))</f>
        <v>0.03</v>
      </c>
      <c r="L33" s="10">
        <f>IF([1]EmissionsTech.csv!M33&gt;10,ROUND([1]EmissionsTech.csv!M33,0),ROUND([1]EmissionsTech.csv!M33,2))</f>
        <v>0.03</v>
      </c>
    </row>
    <row r="34" spans="1:12" x14ac:dyDescent="0.25">
      <c r="A34" t="s">
        <v>14</v>
      </c>
      <c r="B34" t="s">
        <v>38</v>
      </c>
      <c r="C34" t="str">
        <f>[1]EmissionsTech.pull!C34</f>
        <v>4DS</v>
      </c>
      <c r="D34" t="str">
        <f>[1]EmissionsTech.pull!D34</f>
        <v>6DS</v>
      </c>
      <c r="E34" s="10">
        <f>IF([1]EmissionsTech.csv!F34&gt;10,ROUND([1]EmissionsTech.csv!F34,0),ROUND([1]EmissionsTech.csv!F34,2))</f>
        <v>0</v>
      </c>
      <c r="F34" s="10">
        <f>IF([1]EmissionsTech.csv!G34&gt;10,ROUND([1]EmissionsTech.csv!G34,0),ROUND([1]EmissionsTech.csv!G34,2))</f>
        <v>0</v>
      </c>
      <c r="G34" s="10">
        <f>IF([1]EmissionsTech.csv!H34&gt;10,ROUND([1]EmissionsTech.csv!H34,0),ROUND([1]EmissionsTech.csv!H34,2))</f>
        <v>0</v>
      </c>
      <c r="H34" s="10">
        <f>IF([1]EmissionsTech.csv!I34&gt;10,ROUND([1]EmissionsTech.csv!I34,0),ROUND([1]EmissionsTech.csv!I34,2))</f>
        <v>0</v>
      </c>
      <c r="I34" s="10">
        <f>IF([1]EmissionsTech.csv!J34&gt;10,ROUND([1]EmissionsTech.csv!J34,0),ROUND([1]EmissionsTech.csv!J34,2))</f>
        <v>0.01</v>
      </c>
      <c r="J34" s="10">
        <f>IF([1]EmissionsTech.csv!K34&gt;10,ROUND([1]EmissionsTech.csv!K34,0),ROUND([1]EmissionsTech.csv!K34,2))</f>
        <v>0.02</v>
      </c>
      <c r="K34" s="10">
        <f>IF([1]EmissionsTech.csv!L34&gt;10,ROUND([1]EmissionsTech.csv!L34,0),ROUND([1]EmissionsTech.csv!L34,2))</f>
        <v>0.01</v>
      </c>
      <c r="L34" s="10">
        <f>IF([1]EmissionsTech.csv!M34&gt;10,ROUND([1]EmissionsTech.csv!M34,0),ROUND([1]EmissionsTech.csv!M34,2))</f>
        <v>0.01</v>
      </c>
    </row>
    <row r="35" spans="1:12" x14ac:dyDescent="0.25">
      <c r="A35" t="s">
        <v>14</v>
      </c>
      <c r="B35" t="s">
        <v>39</v>
      </c>
      <c r="C35" t="str">
        <f>[1]EmissionsTech.pull!C35</f>
        <v>4DS</v>
      </c>
      <c r="D35" t="str">
        <f>[1]EmissionsTech.pull!D35</f>
        <v>6DS</v>
      </c>
      <c r="E35" s="10">
        <f>IF([1]EmissionsTech.csv!F35&gt;10,ROUND([1]EmissionsTech.csv!F35,0),ROUND([1]EmissionsTech.csv!F35,2))</f>
        <v>0</v>
      </c>
      <c r="F35" s="10">
        <f>IF([1]EmissionsTech.csv!G35&gt;10,ROUND([1]EmissionsTech.csv!G35,0),ROUND([1]EmissionsTech.csv!G35,2))</f>
        <v>0</v>
      </c>
      <c r="G35" s="10">
        <f>IF([1]EmissionsTech.csv!H35&gt;10,ROUND([1]EmissionsTech.csv!H35,0),ROUND([1]EmissionsTech.csv!H35,2))</f>
        <v>0.02</v>
      </c>
      <c r="H35" s="10">
        <f>IF([1]EmissionsTech.csv!I35&gt;10,ROUND([1]EmissionsTech.csv!I35,0),ROUND([1]EmissionsTech.csv!I35,2))</f>
        <v>0.02</v>
      </c>
      <c r="I35" s="10">
        <f>IF([1]EmissionsTech.csv!J35&gt;10,ROUND([1]EmissionsTech.csv!J35,0),ROUND([1]EmissionsTech.csv!J35,2))</f>
        <v>0.03</v>
      </c>
      <c r="J35" s="10">
        <f>IF([1]EmissionsTech.csv!K35&gt;10,ROUND([1]EmissionsTech.csv!K35,0),ROUND([1]EmissionsTech.csv!K35,2))</f>
        <v>0.03</v>
      </c>
      <c r="K35" s="10">
        <f>IF([1]EmissionsTech.csv!L35&gt;10,ROUND([1]EmissionsTech.csv!L35,0),ROUND([1]EmissionsTech.csv!L35,2))</f>
        <v>0.04</v>
      </c>
      <c r="L35" s="10">
        <f>IF([1]EmissionsTech.csv!M35&gt;10,ROUND([1]EmissionsTech.csv!M35,0),ROUND([1]EmissionsTech.csv!M35,2))</f>
        <v>0.04</v>
      </c>
    </row>
    <row r="36" spans="1:12" x14ac:dyDescent="0.25">
      <c r="A36" t="s">
        <v>14</v>
      </c>
      <c r="B36" t="s">
        <v>40</v>
      </c>
      <c r="C36" t="str">
        <f>[1]EmissionsTech.pull!C36</f>
        <v>4DS</v>
      </c>
      <c r="D36" t="str">
        <f>[1]EmissionsTech.pull!D36</f>
        <v>6DS</v>
      </c>
      <c r="E36" s="10">
        <f>IF([1]EmissionsTech.csv!F36&gt;10,ROUND([1]EmissionsTech.csv!F36,0),ROUND([1]EmissionsTech.csv!F36,2))</f>
        <v>0</v>
      </c>
      <c r="F36" s="10">
        <f>IF([1]EmissionsTech.csv!G36&gt;10,ROUND([1]EmissionsTech.csv!G36,0),ROUND([1]EmissionsTech.csv!G36,2))</f>
        <v>0</v>
      </c>
      <c r="G36" s="10">
        <f>IF([1]EmissionsTech.csv!H36&gt;10,ROUND([1]EmissionsTech.csv!H36,0),ROUND([1]EmissionsTech.csv!H36,2))</f>
        <v>0</v>
      </c>
      <c r="H36" s="10">
        <f>IF([1]EmissionsTech.csv!I36&gt;10,ROUND([1]EmissionsTech.csv!I36,0),ROUND([1]EmissionsTech.csv!I36,2))</f>
        <v>0</v>
      </c>
      <c r="I36" s="10">
        <f>IF([1]EmissionsTech.csv!J36&gt;10,ROUND([1]EmissionsTech.csv!J36,0),ROUND([1]EmissionsTech.csv!J36,2))</f>
        <v>0.01</v>
      </c>
      <c r="J36" s="10">
        <f>IF([1]EmissionsTech.csv!K36&gt;10,ROUND([1]EmissionsTech.csv!K36,0),ROUND([1]EmissionsTech.csv!K36,2))</f>
        <v>0.02</v>
      </c>
      <c r="K36" s="10">
        <f>IF([1]EmissionsTech.csv!L36&gt;10,ROUND([1]EmissionsTech.csv!L36,0),ROUND([1]EmissionsTech.csv!L36,2))</f>
        <v>0.04</v>
      </c>
      <c r="L36" s="10">
        <f>IF([1]EmissionsTech.csv!M36&gt;10,ROUND([1]EmissionsTech.csv!M36,0),ROUND([1]EmissionsTech.csv!M36,2))</f>
        <v>0.05</v>
      </c>
    </row>
    <row r="37" spans="1:12" x14ac:dyDescent="0.25">
      <c r="A37" t="s">
        <v>14</v>
      </c>
      <c r="B37" t="s">
        <v>41</v>
      </c>
      <c r="C37" t="str">
        <f>[1]EmissionsTech.pull!C37</f>
        <v>4DS</v>
      </c>
      <c r="D37" t="str">
        <f>[1]EmissionsTech.pull!D37</f>
        <v>6DS</v>
      </c>
      <c r="E37" s="10">
        <f>IF([1]EmissionsTech.csv!F37&gt;10,ROUND([1]EmissionsTech.csv!F37,0),ROUND([1]EmissionsTech.csv!F37,2))</f>
        <v>0</v>
      </c>
      <c r="F37" s="10">
        <f>IF([1]EmissionsTech.csv!G37&gt;10,ROUND([1]EmissionsTech.csv!G37,0),ROUND([1]EmissionsTech.csv!G37,2))</f>
        <v>0</v>
      </c>
      <c r="G37" s="10">
        <f>IF([1]EmissionsTech.csv!H37&gt;10,ROUND([1]EmissionsTech.csv!H37,0),ROUND([1]EmissionsTech.csv!H37,2))</f>
        <v>0</v>
      </c>
      <c r="H37" s="10">
        <f>IF([1]EmissionsTech.csv!I37&gt;10,ROUND([1]EmissionsTech.csv!I37,0),ROUND([1]EmissionsTech.csv!I37,2))</f>
        <v>0</v>
      </c>
      <c r="I37" s="10">
        <f>IF([1]EmissionsTech.csv!J37&gt;10,ROUND([1]EmissionsTech.csv!J37,0),ROUND([1]EmissionsTech.csv!J37,2))</f>
        <v>0</v>
      </c>
      <c r="J37" s="10">
        <f>IF([1]EmissionsTech.csv!K37&gt;10,ROUND([1]EmissionsTech.csv!K37,0),ROUND([1]EmissionsTech.csv!K37,2))</f>
        <v>0</v>
      </c>
      <c r="K37" s="10">
        <f>IF([1]EmissionsTech.csv!L37&gt;10,ROUND([1]EmissionsTech.csv!L37,0),ROUND([1]EmissionsTech.csv!L37,2))</f>
        <v>0</v>
      </c>
      <c r="L37" s="10">
        <f>IF([1]EmissionsTech.csv!M37&gt;10,ROUND([1]EmissionsTech.csv!M37,0),ROUND([1]EmissionsTech.csv!M37,2))</f>
        <v>0</v>
      </c>
    </row>
    <row r="38" spans="1:12" x14ac:dyDescent="0.25">
      <c r="A38" t="s">
        <v>15</v>
      </c>
      <c r="B38" t="s">
        <v>36</v>
      </c>
      <c r="C38" t="str">
        <f>[1]EmissionsTech.pull!C38</f>
        <v>2DS</v>
      </c>
      <c r="D38" t="str">
        <f>[1]EmissionsTech.pull!D38</f>
        <v>4DS</v>
      </c>
      <c r="E38" s="10">
        <f>IF([1]EmissionsTech.csv!F38&gt;10,ROUND([1]EmissionsTech.csv!F38,0),ROUND([1]EmissionsTech.csv!F38,2))</f>
        <v>0</v>
      </c>
      <c r="F38" s="10">
        <f>IF([1]EmissionsTech.csv!G38&gt;10,ROUND([1]EmissionsTech.csv!G38,0),ROUND([1]EmissionsTech.csv!G38,2))</f>
        <v>0</v>
      </c>
      <c r="G38" s="10">
        <f>IF([1]EmissionsTech.csv!H38&gt;10,ROUND([1]EmissionsTech.csv!H38,0),ROUND([1]EmissionsTech.csv!H38,2))</f>
        <v>7.0000000000000007E-2</v>
      </c>
      <c r="H38" s="10">
        <f>IF([1]EmissionsTech.csv!I38&gt;10,ROUND([1]EmissionsTech.csv!I38,0),ROUND([1]EmissionsTech.csv!I38,2))</f>
        <v>0.28999999999999998</v>
      </c>
      <c r="I38" s="10">
        <f>IF([1]EmissionsTech.csv!J38&gt;10,ROUND([1]EmissionsTech.csv!J38,0),ROUND([1]EmissionsTech.csv!J38,2))</f>
        <v>0.67</v>
      </c>
      <c r="J38" s="10">
        <f>IF([1]EmissionsTech.csv!K38&gt;10,ROUND([1]EmissionsTech.csv!K38,0),ROUND([1]EmissionsTech.csv!K38,2))</f>
        <v>1.1299999999999999</v>
      </c>
      <c r="K38" s="10">
        <f>IF([1]EmissionsTech.csv!L38&gt;10,ROUND([1]EmissionsTech.csv!L38,0),ROUND([1]EmissionsTech.csv!L38,2))</f>
        <v>1.26</v>
      </c>
      <c r="L38" s="10">
        <f>IF([1]EmissionsTech.csv!M38&gt;10,ROUND([1]EmissionsTech.csv!M38,0),ROUND([1]EmissionsTech.csv!M38,2))</f>
        <v>1.29</v>
      </c>
    </row>
    <row r="39" spans="1:12" x14ac:dyDescent="0.25">
      <c r="A39" t="s">
        <v>15</v>
      </c>
      <c r="B39" t="s">
        <v>37</v>
      </c>
      <c r="C39" t="str">
        <f>[1]EmissionsTech.pull!C39</f>
        <v>2DS</v>
      </c>
      <c r="D39" t="str">
        <f>[1]EmissionsTech.pull!D39</f>
        <v>4DS</v>
      </c>
      <c r="E39" s="10">
        <f>IF([1]EmissionsTech.csv!F39&gt;10,ROUND([1]EmissionsTech.csv!F39,0),ROUND([1]EmissionsTech.csv!F39,2))</f>
        <v>0.01</v>
      </c>
      <c r="F39" s="10">
        <f>IF([1]EmissionsTech.csv!G39&gt;10,ROUND([1]EmissionsTech.csv!G39,0),ROUND([1]EmissionsTech.csv!G39,2))</f>
        <v>0.23</v>
      </c>
      <c r="G39" s="10">
        <f>IF([1]EmissionsTech.csv!H39&gt;10,ROUND([1]EmissionsTech.csv!H39,0),ROUND([1]EmissionsTech.csv!H39,2))</f>
        <v>0.47</v>
      </c>
      <c r="H39" s="10">
        <f>IF([1]EmissionsTech.csv!I39&gt;10,ROUND([1]EmissionsTech.csv!I39,0),ROUND([1]EmissionsTech.csv!I39,2))</f>
        <v>0.88</v>
      </c>
      <c r="I39" s="10">
        <f>IF([1]EmissionsTech.csv!J39&gt;10,ROUND([1]EmissionsTech.csv!J39,0),ROUND([1]EmissionsTech.csv!J39,2))</f>
        <v>1.4</v>
      </c>
      <c r="J39" s="10">
        <f>IF([1]EmissionsTech.csv!K39&gt;10,ROUND([1]EmissionsTech.csv!K39,0),ROUND([1]EmissionsTech.csv!K39,2))</f>
        <v>1.81</v>
      </c>
      <c r="K39" s="10">
        <f>IF([1]EmissionsTech.csv!L39&gt;10,ROUND([1]EmissionsTech.csv!L39,0),ROUND([1]EmissionsTech.csv!L39,2))</f>
        <v>1.81</v>
      </c>
      <c r="L39" s="10">
        <f>IF([1]EmissionsTech.csv!M39&gt;10,ROUND([1]EmissionsTech.csv!M39,0),ROUND([1]EmissionsTech.csv!M39,2))</f>
        <v>1.46</v>
      </c>
    </row>
    <row r="40" spans="1:12" x14ac:dyDescent="0.25">
      <c r="A40" t="s">
        <v>15</v>
      </c>
      <c r="B40" t="s">
        <v>38</v>
      </c>
      <c r="C40" t="str">
        <f>[1]EmissionsTech.pull!C40</f>
        <v>2DS</v>
      </c>
      <c r="D40" t="str">
        <f>[1]EmissionsTech.pull!D40</f>
        <v>4DS</v>
      </c>
      <c r="E40" s="10">
        <f>IF([1]EmissionsTech.csv!F40&gt;10,ROUND([1]EmissionsTech.csv!F40,0),ROUND([1]EmissionsTech.csv!F40,2))</f>
        <v>0.04</v>
      </c>
      <c r="F40" s="10">
        <f>IF([1]EmissionsTech.csv!G40&gt;10,ROUND([1]EmissionsTech.csv!G40,0),ROUND([1]EmissionsTech.csv!G40,2))</f>
        <v>0.36</v>
      </c>
      <c r="G40" s="10">
        <f>IF([1]EmissionsTech.csv!H40&gt;10,ROUND([1]EmissionsTech.csv!H40,0),ROUND([1]EmissionsTech.csv!H40,2))</f>
        <v>0.67</v>
      </c>
      <c r="H40" s="10">
        <f>IF([1]EmissionsTech.csv!I40&gt;10,ROUND([1]EmissionsTech.csv!I40,0),ROUND([1]EmissionsTech.csv!I40,2))</f>
        <v>1.1200000000000001</v>
      </c>
      <c r="I40" s="10">
        <f>IF([1]EmissionsTech.csv!J40&gt;10,ROUND([1]EmissionsTech.csv!J40,0),ROUND([1]EmissionsTech.csv!J40,2))</f>
        <v>1.47</v>
      </c>
      <c r="J40" s="10">
        <f>IF([1]EmissionsTech.csv!K40&gt;10,ROUND([1]EmissionsTech.csv!K40,0),ROUND([1]EmissionsTech.csv!K40,2))</f>
        <v>1.75</v>
      </c>
      <c r="K40" s="10">
        <f>IF([1]EmissionsTech.csv!L40&gt;10,ROUND([1]EmissionsTech.csv!L40,0),ROUND([1]EmissionsTech.csv!L40,2))</f>
        <v>1.95</v>
      </c>
      <c r="L40" s="10">
        <f>IF([1]EmissionsTech.csv!M40&gt;10,ROUND([1]EmissionsTech.csv!M40,0),ROUND([1]EmissionsTech.csv!M40,2))</f>
        <v>2.0099999999999998</v>
      </c>
    </row>
    <row r="41" spans="1:12" x14ac:dyDescent="0.25">
      <c r="A41" t="s">
        <v>15</v>
      </c>
      <c r="B41" t="s">
        <v>39</v>
      </c>
      <c r="C41" t="str">
        <f>[1]EmissionsTech.pull!C41</f>
        <v>2DS</v>
      </c>
      <c r="D41" t="str">
        <f>[1]EmissionsTech.pull!D41</f>
        <v>4DS</v>
      </c>
      <c r="E41" s="10">
        <f>IF([1]EmissionsTech.csv!F41&gt;10,ROUND([1]EmissionsTech.csv!F41,0),ROUND([1]EmissionsTech.csv!F41,2))</f>
        <v>0</v>
      </c>
      <c r="F41" s="10">
        <f>IF([1]EmissionsTech.csv!G41&gt;10,ROUND([1]EmissionsTech.csv!G41,0),ROUND([1]EmissionsTech.csv!G41,2))</f>
        <v>7.0000000000000007E-2</v>
      </c>
      <c r="G41" s="10">
        <f>IF([1]EmissionsTech.csv!H41&gt;10,ROUND([1]EmissionsTech.csv!H41,0),ROUND([1]EmissionsTech.csv!H41,2))</f>
        <v>0.15</v>
      </c>
      <c r="H41" s="10">
        <f>IF([1]EmissionsTech.csv!I41&gt;10,ROUND([1]EmissionsTech.csv!I41,0),ROUND([1]EmissionsTech.csv!I41,2))</f>
        <v>0.25</v>
      </c>
      <c r="I41" s="10">
        <f>IF([1]EmissionsTech.csv!J41&gt;10,ROUND([1]EmissionsTech.csv!J41,0),ROUND([1]EmissionsTech.csv!J41,2))</f>
        <v>0.28000000000000003</v>
      </c>
      <c r="J41" s="10">
        <f>IF([1]EmissionsTech.csv!K41&gt;10,ROUND([1]EmissionsTech.csv!K41,0),ROUND([1]EmissionsTech.csv!K41,2))</f>
        <v>0.36</v>
      </c>
      <c r="K41" s="10">
        <f>IF([1]EmissionsTech.csv!L41&gt;10,ROUND([1]EmissionsTech.csv!L41,0),ROUND([1]EmissionsTech.csv!L41,2))</f>
        <v>0.43</v>
      </c>
      <c r="L41" s="10">
        <f>IF([1]EmissionsTech.csv!M41&gt;10,ROUND([1]EmissionsTech.csv!M41,0),ROUND([1]EmissionsTech.csv!M41,2))</f>
        <v>0.5</v>
      </c>
    </row>
    <row r="42" spans="1:12" x14ac:dyDescent="0.25">
      <c r="A42" t="s">
        <v>15</v>
      </c>
      <c r="B42" t="s">
        <v>40</v>
      </c>
      <c r="C42" t="str">
        <f>[1]EmissionsTech.pull!C42</f>
        <v>2DS</v>
      </c>
      <c r="D42" t="str">
        <f>[1]EmissionsTech.pull!D42</f>
        <v>4DS</v>
      </c>
      <c r="E42" s="10">
        <f>IF([1]EmissionsTech.csv!F42&gt;10,ROUND([1]EmissionsTech.csv!F42,0),ROUND([1]EmissionsTech.csv!F42,2))</f>
        <v>0</v>
      </c>
      <c r="F42" s="10">
        <f>IF([1]EmissionsTech.csv!G42&gt;10,ROUND([1]EmissionsTech.csv!G42,0),ROUND([1]EmissionsTech.csv!G42,2))</f>
        <v>0.05</v>
      </c>
      <c r="G42" s="10">
        <f>IF([1]EmissionsTech.csv!H42&gt;10,ROUND([1]EmissionsTech.csv!H42,0),ROUND([1]EmissionsTech.csv!H42,2))</f>
        <v>0.06</v>
      </c>
      <c r="H42" s="10">
        <f>IF([1]EmissionsTech.csv!I42&gt;10,ROUND([1]EmissionsTech.csv!I42,0),ROUND([1]EmissionsTech.csv!I42,2))</f>
        <v>0.32</v>
      </c>
      <c r="I42" s="10">
        <f>IF([1]EmissionsTech.csv!J42&gt;10,ROUND([1]EmissionsTech.csv!J42,0),ROUND([1]EmissionsTech.csv!J42,2))</f>
        <v>0.69</v>
      </c>
      <c r="J42" s="10">
        <f>IF([1]EmissionsTech.csv!K42&gt;10,ROUND([1]EmissionsTech.csv!K42,0),ROUND([1]EmissionsTech.csv!K42,2))</f>
        <v>0.77</v>
      </c>
      <c r="K42" s="10">
        <f>IF([1]EmissionsTech.csv!L42&gt;10,ROUND([1]EmissionsTech.csv!L42,0),ROUND([1]EmissionsTech.csv!L42,2))</f>
        <v>0.67</v>
      </c>
      <c r="L42" s="10">
        <f>IF([1]EmissionsTech.csv!M42&gt;10,ROUND([1]EmissionsTech.csv!M42,0),ROUND([1]EmissionsTech.csv!M42,2))</f>
        <v>0.51</v>
      </c>
    </row>
    <row r="43" spans="1:12" x14ac:dyDescent="0.25">
      <c r="A43" t="s">
        <v>15</v>
      </c>
      <c r="B43" t="s">
        <v>41</v>
      </c>
      <c r="C43" t="str">
        <f>[1]EmissionsTech.pull!C43</f>
        <v>2DS</v>
      </c>
      <c r="D43" t="str">
        <f>[1]EmissionsTech.pull!D43</f>
        <v>4DS</v>
      </c>
      <c r="E43" s="10">
        <f>IF([1]EmissionsTech.csv!F43&gt;10,ROUND([1]EmissionsTech.csv!F43,0),ROUND([1]EmissionsTech.csv!F43,2))</f>
        <v>0.02</v>
      </c>
      <c r="F43" s="10">
        <f>IF([1]EmissionsTech.csv!G43&gt;10,ROUND([1]EmissionsTech.csv!G43,0),ROUND([1]EmissionsTech.csv!G43,2))</f>
        <v>0.02</v>
      </c>
      <c r="G43" s="10">
        <f>IF([1]EmissionsTech.csv!H43&gt;10,ROUND([1]EmissionsTech.csv!H43,0),ROUND([1]EmissionsTech.csv!H43,2))</f>
        <v>0</v>
      </c>
      <c r="H43" s="10">
        <f>IF([1]EmissionsTech.csv!I43&gt;10,ROUND([1]EmissionsTech.csv!I43,0),ROUND([1]EmissionsTech.csv!I43,2))</f>
        <v>0</v>
      </c>
      <c r="I43" s="10">
        <f>IF([1]EmissionsTech.csv!J43&gt;10,ROUND([1]EmissionsTech.csv!J43,0),ROUND([1]EmissionsTech.csv!J43,2))</f>
        <v>0</v>
      </c>
      <c r="J43" s="10">
        <f>IF([1]EmissionsTech.csv!K43&gt;10,ROUND([1]EmissionsTech.csv!K43,0),ROUND([1]EmissionsTech.csv!K43,2))</f>
        <v>0</v>
      </c>
      <c r="K43" s="10">
        <f>IF([1]EmissionsTech.csv!L43&gt;10,ROUND([1]EmissionsTech.csv!L43,0),ROUND([1]EmissionsTech.csv!L43,2))</f>
        <v>0</v>
      </c>
      <c r="L43" s="10">
        <f>IF([1]EmissionsTech.csv!M43&gt;10,ROUND([1]EmissionsTech.csv!M43,0),ROUND([1]EmissionsTech.csv!M43,2))</f>
        <v>0</v>
      </c>
    </row>
    <row r="44" spans="1:12" x14ac:dyDescent="0.25">
      <c r="A44" t="s">
        <v>15</v>
      </c>
      <c r="B44" t="s">
        <v>36</v>
      </c>
      <c r="C44" t="str">
        <f>[1]EmissionsTech.pull!C44</f>
        <v>4DS</v>
      </c>
      <c r="D44" t="str">
        <f>[1]EmissionsTech.pull!D44</f>
        <v>6DS</v>
      </c>
      <c r="E44" s="10">
        <f>IF([1]EmissionsTech.csv!F44&gt;10,ROUND([1]EmissionsTech.csv!F44,0),ROUND([1]EmissionsTech.csv!F44,2))</f>
        <v>0</v>
      </c>
      <c r="F44" s="10">
        <f>IF([1]EmissionsTech.csv!G44&gt;10,ROUND([1]EmissionsTech.csv!G44,0),ROUND([1]EmissionsTech.csv!G44,2))</f>
        <v>0.01</v>
      </c>
      <c r="G44" s="10">
        <f>IF([1]EmissionsTech.csv!H44&gt;10,ROUND([1]EmissionsTech.csv!H44,0),ROUND([1]EmissionsTech.csv!H44,2))</f>
        <v>0.04</v>
      </c>
      <c r="H44" s="10">
        <f>IF([1]EmissionsTech.csv!I44&gt;10,ROUND([1]EmissionsTech.csv!I44,0),ROUND([1]EmissionsTech.csv!I44,2))</f>
        <v>0.12</v>
      </c>
      <c r="I44" s="10">
        <f>IF([1]EmissionsTech.csv!J44&gt;10,ROUND([1]EmissionsTech.csv!J44,0),ROUND([1]EmissionsTech.csv!J44,2))</f>
        <v>0.18</v>
      </c>
      <c r="J44" s="10">
        <f>IF([1]EmissionsTech.csv!K44&gt;10,ROUND([1]EmissionsTech.csv!K44,0),ROUND([1]EmissionsTech.csv!K44,2))</f>
        <v>0.26</v>
      </c>
      <c r="K44" s="10">
        <f>IF([1]EmissionsTech.csv!L44&gt;10,ROUND([1]EmissionsTech.csv!L44,0),ROUND([1]EmissionsTech.csv!L44,2))</f>
        <v>0.36</v>
      </c>
      <c r="L44" s="10">
        <f>IF([1]EmissionsTech.csv!M44&gt;10,ROUND([1]EmissionsTech.csv!M44,0),ROUND([1]EmissionsTech.csv!M44,2))</f>
        <v>0.48</v>
      </c>
    </row>
    <row r="45" spans="1:12" x14ac:dyDescent="0.25">
      <c r="A45" t="s">
        <v>15</v>
      </c>
      <c r="B45" t="s">
        <v>37</v>
      </c>
      <c r="C45" t="str">
        <f>[1]EmissionsTech.pull!C45</f>
        <v>4DS</v>
      </c>
      <c r="D45" t="str">
        <f>[1]EmissionsTech.pull!D45</f>
        <v>6DS</v>
      </c>
      <c r="E45" s="10">
        <f>IF([1]EmissionsTech.csv!F45&gt;10,ROUND([1]EmissionsTech.csv!F45,0),ROUND([1]EmissionsTech.csv!F45,2))</f>
        <v>0.01</v>
      </c>
      <c r="F45" s="10">
        <f>IF([1]EmissionsTech.csv!G45&gt;10,ROUND([1]EmissionsTech.csv!G45,0),ROUND([1]EmissionsTech.csv!G45,2))</f>
        <v>0.32</v>
      </c>
      <c r="G45" s="10">
        <f>IF([1]EmissionsTech.csv!H45&gt;10,ROUND([1]EmissionsTech.csv!H45,0),ROUND([1]EmissionsTech.csv!H45,2))</f>
        <v>0.61</v>
      </c>
      <c r="H45" s="10">
        <f>IF([1]EmissionsTech.csv!I45&gt;10,ROUND([1]EmissionsTech.csv!I45,0),ROUND([1]EmissionsTech.csv!I45,2))</f>
        <v>0.77</v>
      </c>
      <c r="I45" s="10">
        <f>IF([1]EmissionsTech.csv!J45&gt;10,ROUND([1]EmissionsTech.csv!J45,0),ROUND([1]EmissionsTech.csv!J45,2))</f>
        <v>0.92</v>
      </c>
      <c r="J45" s="10">
        <f>IF([1]EmissionsTech.csv!K45&gt;10,ROUND([1]EmissionsTech.csv!K45,0),ROUND([1]EmissionsTech.csv!K45,2))</f>
        <v>1.17</v>
      </c>
      <c r="K45" s="10">
        <f>IF([1]EmissionsTech.csv!L45&gt;10,ROUND([1]EmissionsTech.csv!L45,0),ROUND([1]EmissionsTech.csv!L45,2))</f>
        <v>1.76</v>
      </c>
      <c r="L45" s="10">
        <f>IF([1]EmissionsTech.csv!M45&gt;10,ROUND([1]EmissionsTech.csv!M45,0),ROUND([1]EmissionsTech.csv!M45,2))</f>
        <v>2.2599999999999998</v>
      </c>
    </row>
    <row r="46" spans="1:12" x14ac:dyDescent="0.25">
      <c r="A46" t="s">
        <v>15</v>
      </c>
      <c r="B46" t="s">
        <v>38</v>
      </c>
      <c r="C46" t="str">
        <f>[1]EmissionsTech.pull!C46</f>
        <v>4DS</v>
      </c>
      <c r="D46" t="str">
        <f>[1]EmissionsTech.pull!D46</f>
        <v>6DS</v>
      </c>
      <c r="E46" s="10">
        <f>IF([1]EmissionsTech.csv!F46&gt;10,ROUND([1]EmissionsTech.csv!F46,0),ROUND([1]EmissionsTech.csv!F46,2))</f>
        <v>0.04</v>
      </c>
      <c r="F46" s="10">
        <f>IF([1]EmissionsTech.csv!G46&gt;10,ROUND([1]EmissionsTech.csv!G46,0),ROUND([1]EmissionsTech.csv!G46,2))</f>
        <v>0.21</v>
      </c>
      <c r="G46" s="10">
        <f>IF([1]EmissionsTech.csv!H46&gt;10,ROUND([1]EmissionsTech.csv!H46,0),ROUND([1]EmissionsTech.csv!H46,2))</f>
        <v>0.43</v>
      </c>
      <c r="H46" s="10">
        <f>IF([1]EmissionsTech.csv!I46&gt;10,ROUND([1]EmissionsTech.csv!I46,0),ROUND([1]EmissionsTech.csv!I46,2))</f>
        <v>0.7</v>
      </c>
      <c r="I46" s="10">
        <f>IF([1]EmissionsTech.csv!J46&gt;10,ROUND([1]EmissionsTech.csv!J46,0),ROUND([1]EmissionsTech.csv!J46,2))</f>
        <v>1.02</v>
      </c>
      <c r="J46" s="10">
        <f>IF([1]EmissionsTech.csv!K46&gt;10,ROUND([1]EmissionsTech.csv!K46,0),ROUND([1]EmissionsTech.csv!K46,2))</f>
        <v>1.36</v>
      </c>
      <c r="K46" s="10">
        <f>IF([1]EmissionsTech.csv!L46&gt;10,ROUND([1]EmissionsTech.csv!L46,0),ROUND([1]EmissionsTech.csv!L46,2))</f>
        <v>1.81</v>
      </c>
      <c r="L46" s="10">
        <f>IF([1]EmissionsTech.csv!M46&gt;10,ROUND([1]EmissionsTech.csv!M46,0),ROUND([1]EmissionsTech.csv!M46,2))</f>
        <v>2.37</v>
      </c>
    </row>
    <row r="47" spans="1:12" x14ac:dyDescent="0.25">
      <c r="A47" t="s">
        <v>15</v>
      </c>
      <c r="B47" t="s">
        <v>39</v>
      </c>
      <c r="C47" t="str">
        <f>[1]EmissionsTech.pull!C47</f>
        <v>4DS</v>
      </c>
      <c r="D47" t="str">
        <f>[1]EmissionsTech.pull!D47</f>
        <v>6DS</v>
      </c>
      <c r="E47" s="10">
        <f>IF([1]EmissionsTech.csv!F47&gt;10,ROUND([1]EmissionsTech.csv!F47,0),ROUND([1]EmissionsTech.csv!F47,2))</f>
        <v>0</v>
      </c>
      <c r="F47" s="10">
        <f>IF([1]EmissionsTech.csv!G47&gt;10,ROUND([1]EmissionsTech.csv!G47,0),ROUND([1]EmissionsTech.csv!G47,2))</f>
        <v>0.01</v>
      </c>
      <c r="G47" s="10">
        <f>IF([1]EmissionsTech.csv!H47&gt;10,ROUND([1]EmissionsTech.csv!H47,0),ROUND([1]EmissionsTech.csv!H47,2))</f>
        <v>0.05</v>
      </c>
      <c r="H47" s="10">
        <f>IF([1]EmissionsTech.csv!I47&gt;10,ROUND([1]EmissionsTech.csv!I47,0),ROUND([1]EmissionsTech.csv!I47,2))</f>
        <v>0.09</v>
      </c>
      <c r="I47" s="10">
        <f>IF([1]EmissionsTech.csv!J47&gt;10,ROUND([1]EmissionsTech.csv!J47,0),ROUND([1]EmissionsTech.csv!J47,2))</f>
        <v>0.14000000000000001</v>
      </c>
      <c r="J47" s="10">
        <f>IF([1]EmissionsTech.csv!K47&gt;10,ROUND([1]EmissionsTech.csv!K47,0),ROUND([1]EmissionsTech.csv!K47,2))</f>
        <v>0.17</v>
      </c>
      <c r="K47" s="10">
        <f>IF([1]EmissionsTech.csv!L47&gt;10,ROUND([1]EmissionsTech.csv!L47,0),ROUND([1]EmissionsTech.csv!L47,2))</f>
        <v>0.16</v>
      </c>
      <c r="L47" s="10">
        <f>IF([1]EmissionsTech.csv!M47&gt;10,ROUND([1]EmissionsTech.csv!M47,0),ROUND([1]EmissionsTech.csv!M47,2))</f>
        <v>0.17</v>
      </c>
    </row>
    <row r="48" spans="1:12" x14ac:dyDescent="0.25">
      <c r="A48" t="s">
        <v>15</v>
      </c>
      <c r="B48" t="s">
        <v>40</v>
      </c>
      <c r="C48" t="str">
        <f>[1]EmissionsTech.pull!C48</f>
        <v>4DS</v>
      </c>
      <c r="D48" t="str">
        <f>[1]EmissionsTech.pull!D48</f>
        <v>6DS</v>
      </c>
      <c r="E48" s="10">
        <f>IF([1]EmissionsTech.csv!F48&gt;10,ROUND([1]EmissionsTech.csv!F48,0),ROUND([1]EmissionsTech.csv!F48,2))</f>
        <v>0</v>
      </c>
      <c r="F48" s="10">
        <f>IF([1]EmissionsTech.csv!G48&gt;10,ROUND([1]EmissionsTech.csv!G48,0),ROUND([1]EmissionsTech.csv!G48,2))</f>
        <v>7.0000000000000007E-2</v>
      </c>
      <c r="G48" s="10">
        <f>IF([1]EmissionsTech.csv!H48&gt;10,ROUND([1]EmissionsTech.csv!H48,0),ROUND([1]EmissionsTech.csv!H48,2))</f>
        <v>0.09</v>
      </c>
      <c r="H48" s="10">
        <f>IF([1]EmissionsTech.csv!I48&gt;10,ROUND([1]EmissionsTech.csv!I48,0),ROUND([1]EmissionsTech.csv!I48,2))</f>
        <v>0.1</v>
      </c>
      <c r="I48" s="10">
        <f>IF([1]EmissionsTech.csv!J48&gt;10,ROUND([1]EmissionsTech.csv!J48,0),ROUND([1]EmissionsTech.csv!J48,2))</f>
        <v>0.11</v>
      </c>
      <c r="J48" s="10">
        <f>IF([1]EmissionsTech.csv!K48&gt;10,ROUND([1]EmissionsTech.csv!K48,0),ROUND([1]EmissionsTech.csv!K48,2))</f>
        <v>0.17</v>
      </c>
      <c r="K48" s="10">
        <f>IF([1]EmissionsTech.csv!L48&gt;10,ROUND([1]EmissionsTech.csv!L48,0),ROUND([1]EmissionsTech.csv!L48,2))</f>
        <v>0.32</v>
      </c>
      <c r="L48" s="10">
        <f>IF([1]EmissionsTech.csv!M48&gt;10,ROUND([1]EmissionsTech.csv!M48,0),ROUND([1]EmissionsTech.csv!M48,2))</f>
        <v>0.4</v>
      </c>
    </row>
    <row r="49" spans="1:12" x14ac:dyDescent="0.25">
      <c r="A49" t="s">
        <v>15</v>
      </c>
      <c r="B49" t="s">
        <v>41</v>
      </c>
      <c r="C49" t="str">
        <f>[1]EmissionsTech.pull!C49</f>
        <v>4DS</v>
      </c>
      <c r="D49" t="str">
        <f>[1]EmissionsTech.pull!D49</f>
        <v>6DS</v>
      </c>
      <c r="E49" s="10">
        <f>IF([1]EmissionsTech.csv!F49&gt;10,ROUND([1]EmissionsTech.csv!F49,0),ROUND([1]EmissionsTech.csv!F49,2))</f>
        <v>0.05</v>
      </c>
      <c r="F49" s="10">
        <f>IF([1]EmissionsTech.csv!G49&gt;10,ROUND([1]EmissionsTech.csv!G49,0),ROUND([1]EmissionsTech.csv!G49,2))</f>
        <v>7.0000000000000007E-2</v>
      </c>
      <c r="G49" s="10">
        <f>IF([1]EmissionsTech.csv!H49&gt;10,ROUND([1]EmissionsTech.csv!H49,0),ROUND([1]EmissionsTech.csv!H49,2))</f>
        <v>0.18</v>
      </c>
      <c r="H49" s="10">
        <f>IF([1]EmissionsTech.csv!I49&gt;10,ROUND([1]EmissionsTech.csv!I49,0),ROUND([1]EmissionsTech.csv!I49,2))</f>
        <v>0.24</v>
      </c>
      <c r="I49" s="10">
        <f>IF([1]EmissionsTech.csv!J49&gt;10,ROUND([1]EmissionsTech.csv!J49,0),ROUND([1]EmissionsTech.csv!J49,2))</f>
        <v>0.35</v>
      </c>
      <c r="J49" s="10">
        <f>IF([1]EmissionsTech.csv!K49&gt;10,ROUND([1]EmissionsTech.csv!K49,0),ROUND([1]EmissionsTech.csv!K49,2))</f>
        <v>0.34</v>
      </c>
      <c r="K49" s="10">
        <f>IF([1]EmissionsTech.csv!L49&gt;10,ROUND([1]EmissionsTech.csv!L49,0),ROUND([1]EmissionsTech.csv!L49,2))</f>
        <v>0</v>
      </c>
      <c r="L49" s="10">
        <f>IF([1]EmissionsTech.csv!M49&gt;10,ROUND([1]EmissionsTech.csv!M49,0),ROUND([1]EmissionsTech.csv!M49,2))</f>
        <v>0</v>
      </c>
    </row>
    <row r="50" spans="1:12" x14ac:dyDescent="0.25">
      <c r="A50" t="s">
        <v>16</v>
      </c>
      <c r="B50" t="s">
        <v>36</v>
      </c>
      <c r="C50" t="str">
        <f>[1]EmissionsTech.pull!C50</f>
        <v>2DS</v>
      </c>
      <c r="D50" t="str">
        <f>[1]EmissionsTech.pull!D50</f>
        <v>4DS</v>
      </c>
      <c r="E50" s="10">
        <f>IF([1]EmissionsTech.csv!F50&gt;10,ROUND([1]EmissionsTech.csv!F50,0),ROUND([1]EmissionsTech.csv!F50,2))</f>
        <v>0</v>
      </c>
      <c r="F50" s="10">
        <f>IF([1]EmissionsTech.csv!G50&gt;10,ROUND([1]EmissionsTech.csv!G50,0),ROUND([1]EmissionsTech.csv!G50,2))</f>
        <v>0</v>
      </c>
      <c r="G50" s="10">
        <f>IF([1]EmissionsTech.csv!H50&gt;10,ROUND([1]EmissionsTech.csv!H50,0),ROUND([1]EmissionsTech.csv!H50,2))</f>
        <v>0.01</v>
      </c>
      <c r="H50" s="10">
        <f>IF([1]EmissionsTech.csv!I50&gt;10,ROUND([1]EmissionsTech.csv!I50,0),ROUND([1]EmissionsTech.csv!I50,2))</f>
        <v>0.08</v>
      </c>
      <c r="I50" s="10">
        <f>IF([1]EmissionsTech.csv!J50&gt;10,ROUND([1]EmissionsTech.csv!J50,0),ROUND([1]EmissionsTech.csv!J50,2))</f>
        <v>0.19</v>
      </c>
      <c r="J50" s="10">
        <f>IF([1]EmissionsTech.csv!K50&gt;10,ROUND([1]EmissionsTech.csv!K50,0),ROUND([1]EmissionsTech.csv!K50,2))</f>
        <v>0.32</v>
      </c>
      <c r="K50" s="10">
        <f>IF([1]EmissionsTech.csv!L50&gt;10,ROUND([1]EmissionsTech.csv!L50,0),ROUND([1]EmissionsTech.csv!L50,2))</f>
        <v>0.46</v>
      </c>
      <c r="L50" s="10">
        <f>IF([1]EmissionsTech.csv!M50&gt;10,ROUND([1]EmissionsTech.csv!M50,0),ROUND([1]EmissionsTech.csv!M50,2))</f>
        <v>0.6</v>
      </c>
    </row>
    <row r="51" spans="1:12" x14ac:dyDescent="0.25">
      <c r="A51" t="s">
        <v>16</v>
      </c>
      <c r="B51" t="s">
        <v>37</v>
      </c>
      <c r="C51" t="str">
        <f>[1]EmissionsTech.pull!C51</f>
        <v>2DS</v>
      </c>
      <c r="D51" t="str">
        <f>[1]EmissionsTech.pull!D51</f>
        <v>4DS</v>
      </c>
      <c r="E51" s="10">
        <f>IF([1]EmissionsTech.csv!F51&gt;10,ROUND([1]EmissionsTech.csv!F51,0),ROUND([1]EmissionsTech.csv!F51,2))</f>
        <v>0.01</v>
      </c>
      <c r="F51" s="10">
        <f>IF([1]EmissionsTech.csv!G51&gt;10,ROUND([1]EmissionsTech.csv!G51,0),ROUND([1]EmissionsTech.csv!G51,2))</f>
        <v>0.06</v>
      </c>
      <c r="G51" s="10">
        <f>IF([1]EmissionsTech.csv!H51&gt;10,ROUND([1]EmissionsTech.csv!H51,0),ROUND([1]EmissionsTech.csv!H51,2))</f>
        <v>0.25</v>
      </c>
      <c r="H51" s="10">
        <f>IF([1]EmissionsTech.csv!I51&gt;10,ROUND([1]EmissionsTech.csv!I51,0),ROUND([1]EmissionsTech.csv!I51,2))</f>
        <v>0.47</v>
      </c>
      <c r="I51" s="10">
        <f>IF([1]EmissionsTech.csv!J51&gt;10,ROUND([1]EmissionsTech.csv!J51,0),ROUND([1]EmissionsTech.csv!J51,2))</f>
        <v>0.75</v>
      </c>
      <c r="J51" s="10">
        <f>IF([1]EmissionsTech.csv!K51&gt;10,ROUND([1]EmissionsTech.csv!K51,0),ROUND([1]EmissionsTech.csv!K51,2))</f>
        <v>0.94</v>
      </c>
      <c r="K51" s="10">
        <f>IF([1]EmissionsTech.csv!L51&gt;10,ROUND([1]EmissionsTech.csv!L51,0),ROUND([1]EmissionsTech.csv!L51,2))</f>
        <v>1.05</v>
      </c>
      <c r="L51" s="10">
        <f>IF([1]EmissionsTech.csv!M51&gt;10,ROUND([1]EmissionsTech.csv!M51,0),ROUND([1]EmissionsTech.csv!M51,2))</f>
        <v>1.04</v>
      </c>
    </row>
    <row r="52" spans="1:12" x14ac:dyDescent="0.25">
      <c r="A52" t="s">
        <v>16</v>
      </c>
      <c r="B52" t="s">
        <v>38</v>
      </c>
      <c r="C52" t="str">
        <f>[1]EmissionsTech.pull!C52</f>
        <v>2DS</v>
      </c>
      <c r="D52" t="str">
        <f>[1]EmissionsTech.pull!D52</f>
        <v>4DS</v>
      </c>
      <c r="E52" s="10">
        <f>IF([1]EmissionsTech.csv!F52&gt;10,ROUND([1]EmissionsTech.csv!F52,0),ROUND([1]EmissionsTech.csv!F52,2))</f>
        <v>0.02</v>
      </c>
      <c r="F52" s="10">
        <f>IF([1]EmissionsTech.csv!G52&gt;10,ROUND([1]EmissionsTech.csv!G52,0),ROUND([1]EmissionsTech.csv!G52,2))</f>
        <v>7.0000000000000007E-2</v>
      </c>
      <c r="G52" s="10">
        <f>IF([1]EmissionsTech.csv!H52&gt;10,ROUND([1]EmissionsTech.csv!H52,0),ROUND([1]EmissionsTech.csv!H52,2))</f>
        <v>0.23</v>
      </c>
      <c r="H52" s="10">
        <f>IF([1]EmissionsTech.csv!I52&gt;10,ROUND([1]EmissionsTech.csv!I52,0),ROUND([1]EmissionsTech.csv!I52,2))</f>
        <v>0.41</v>
      </c>
      <c r="I52" s="10">
        <f>IF([1]EmissionsTech.csv!J52&gt;10,ROUND([1]EmissionsTech.csv!J52,0),ROUND([1]EmissionsTech.csv!J52,2))</f>
        <v>0.53</v>
      </c>
      <c r="J52" s="10">
        <f>IF([1]EmissionsTech.csv!K52&gt;10,ROUND([1]EmissionsTech.csv!K52,0),ROUND([1]EmissionsTech.csv!K52,2))</f>
        <v>0.66</v>
      </c>
      <c r="K52" s="10">
        <f>IF([1]EmissionsTech.csv!L52&gt;10,ROUND([1]EmissionsTech.csv!L52,0),ROUND([1]EmissionsTech.csv!L52,2))</f>
        <v>0.8</v>
      </c>
      <c r="L52" s="10">
        <f>IF([1]EmissionsTech.csv!M52&gt;10,ROUND([1]EmissionsTech.csv!M52,0),ROUND([1]EmissionsTech.csv!M52,2))</f>
        <v>0.95</v>
      </c>
    </row>
    <row r="53" spans="1:12" x14ac:dyDescent="0.25">
      <c r="A53" t="s">
        <v>16</v>
      </c>
      <c r="B53" t="s">
        <v>39</v>
      </c>
      <c r="C53" t="str">
        <f>[1]EmissionsTech.pull!C53</f>
        <v>2DS</v>
      </c>
      <c r="D53" t="str">
        <f>[1]EmissionsTech.pull!D53</f>
        <v>4DS</v>
      </c>
      <c r="E53" s="10">
        <f>IF([1]EmissionsTech.csv!F53&gt;10,ROUND([1]EmissionsTech.csv!F53,0),ROUND([1]EmissionsTech.csv!F53,2))</f>
        <v>0</v>
      </c>
      <c r="F53" s="10">
        <f>IF([1]EmissionsTech.csv!G53&gt;10,ROUND([1]EmissionsTech.csv!G53,0),ROUND([1]EmissionsTech.csv!G53,2))</f>
        <v>7.0000000000000007E-2</v>
      </c>
      <c r="G53" s="10">
        <f>IF([1]EmissionsTech.csv!H53&gt;10,ROUND([1]EmissionsTech.csv!H53,0),ROUND([1]EmissionsTech.csv!H53,2))</f>
        <v>0.11</v>
      </c>
      <c r="H53" s="10">
        <f>IF([1]EmissionsTech.csv!I53&gt;10,ROUND([1]EmissionsTech.csv!I53,0),ROUND([1]EmissionsTech.csv!I53,2))</f>
        <v>0.15</v>
      </c>
      <c r="I53" s="10">
        <f>IF([1]EmissionsTech.csv!J53&gt;10,ROUND([1]EmissionsTech.csv!J53,0),ROUND([1]EmissionsTech.csv!J53,2))</f>
        <v>0.24</v>
      </c>
      <c r="J53" s="10">
        <f>IF([1]EmissionsTech.csv!K53&gt;10,ROUND([1]EmissionsTech.csv!K53,0),ROUND([1]EmissionsTech.csv!K53,2))</f>
        <v>0.32</v>
      </c>
      <c r="K53" s="10">
        <f>IF([1]EmissionsTech.csv!L53&gt;10,ROUND([1]EmissionsTech.csv!L53,0),ROUND([1]EmissionsTech.csv!L53,2))</f>
        <v>0.42</v>
      </c>
      <c r="L53" s="10">
        <f>IF([1]EmissionsTech.csv!M53&gt;10,ROUND([1]EmissionsTech.csv!M53,0),ROUND([1]EmissionsTech.csv!M53,2))</f>
        <v>0.54</v>
      </c>
    </row>
    <row r="54" spans="1:12" x14ac:dyDescent="0.25">
      <c r="A54" t="s">
        <v>16</v>
      </c>
      <c r="B54" t="s">
        <v>40</v>
      </c>
      <c r="C54" t="str">
        <f>[1]EmissionsTech.pull!C54</f>
        <v>2DS</v>
      </c>
      <c r="D54" t="str">
        <f>[1]EmissionsTech.pull!D54</f>
        <v>4DS</v>
      </c>
      <c r="E54" s="10">
        <f>IF([1]EmissionsTech.csv!F54&gt;10,ROUND([1]EmissionsTech.csv!F54,0),ROUND([1]EmissionsTech.csv!F54,2))</f>
        <v>0</v>
      </c>
      <c r="F54" s="10">
        <f>IF([1]EmissionsTech.csv!G54&gt;10,ROUND([1]EmissionsTech.csv!G54,0),ROUND([1]EmissionsTech.csv!G54,2))</f>
        <v>0</v>
      </c>
      <c r="G54" s="10">
        <f>IF([1]EmissionsTech.csv!H54&gt;10,ROUND([1]EmissionsTech.csv!H54,0),ROUND([1]EmissionsTech.csv!H54,2))</f>
        <v>0.13</v>
      </c>
      <c r="H54" s="10">
        <f>IF([1]EmissionsTech.csv!I54&gt;10,ROUND([1]EmissionsTech.csv!I54,0),ROUND([1]EmissionsTech.csv!I54,2))</f>
        <v>0.19</v>
      </c>
      <c r="I54" s="10">
        <f>IF([1]EmissionsTech.csv!J54&gt;10,ROUND([1]EmissionsTech.csv!J54,0),ROUND([1]EmissionsTech.csv!J54,2))</f>
        <v>0.25</v>
      </c>
      <c r="J54" s="10">
        <f>IF([1]EmissionsTech.csv!K54&gt;10,ROUND([1]EmissionsTech.csv!K54,0),ROUND([1]EmissionsTech.csv!K54,2))</f>
        <v>0.27</v>
      </c>
      <c r="K54" s="10">
        <f>IF([1]EmissionsTech.csv!L54&gt;10,ROUND([1]EmissionsTech.csv!L54,0),ROUND([1]EmissionsTech.csv!L54,2))</f>
        <v>0.3</v>
      </c>
      <c r="L54" s="10">
        <f>IF([1]EmissionsTech.csv!M54&gt;10,ROUND([1]EmissionsTech.csv!M54,0),ROUND([1]EmissionsTech.csv!M54,2))</f>
        <v>0.28999999999999998</v>
      </c>
    </row>
    <row r="55" spans="1:12" x14ac:dyDescent="0.25">
      <c r="A55" t="s">
        <v>16</v>
      </c>
      <c r="B55" t="s">
        <v>41</v>
      </c>
      <c r="C55" t="str">
        <f>[1]EmissionsTech.pull!C55</f>
        <v>2DS</v>
      </c>
      <c r="D55" t="str">
        <f>[1]EmissionsTech.pull!D55</f>
        <v>4DS</v>
      </c>
      <c r="E55" s="10">
        <f>IF([1]EmissionsTech.csv!F55&gt;10,ROUND([1]EmissionsTech.csv!F55,0),ROUND([1]EmissionsTech.csv!F55,2))</f>
        <v>0</v>
      </c>
      <c r="F55" s="10">
        <f>IF([1]EmissionsTech.csv!G55&gt;10,ROUND([1]EmissionsTech.csv!G55,0),ROUND([1]EmissionsTech.csv!G55,2))</f>
        <v>0.04</v>
      </c>
      <c r="G55" s="10">
        <f>IF([1]EmissionsTech.csv!H55&gt;10,ROUND([1]EmissionsTech.csv!H55,0),ROUND([1]EmissionsTech.csv!H55,2))</f>
        <v>0.02</v>
      </c>
      <c r="H55" s="10">
        <f>IF([1]EmissionsTech.csv!I55&gt;10,ROUND([1]EmissionsTech.csv!I55,0),ROUND([1]EmissionsTech.csv!I55,2))</f>
        <v>0</v>
      </c>
      <c r="I55" s="10">
        <f>IF([1]EmissionsTech.csv!J55&gt;10,ROUND([1]EmissionsTech.csv!J55,0),ROUND([1]EmissionsTech.csv!J55,2))</f>
        <v>0.02</v>
      </c>
      <c r="J55" s="10">
        <f>IF([1]EmissionsTech.csv!K55&gt;10,ROUND([1]EmissionsTech.csv!K55,0),ROUND([1]EmissionsTech.csv!K55,2))</f>
        <v>0.04</v>
      </c>
      <c r="K55" s="10">
        <f>IF([1]EmissionsTech.csv!L55&gt;10,ROUND([1]EmissionsTech.csv!L55,0),ROUND([1]EmissionsTech.csv!L55,2))</f>
        <v>0</v>
      </c>
      <c r="L55" s="10">
        <f>IF([1]EmissionsTech.csv!M55&gt;10,ROUND([1]EmissionsTech.csv!M55,0),ROUND([1]EmissionsTech.csv!M55,2))</f>
        <v>0</v>
      </c>
    </row>
    <row r="56" spans="1:12" x14ac:dyDescent="0.25">
      <c r="A56" t="s">
        <v>16</v>
      </c>
      <c r="B56" t="s">
        <v>36</v>
      </c>
      <c r="C56" t="str">
        <f>[1]EmissionsTech.pull!C56</f>
        <v>4DS</v>
      </c>
      <c r="D56" t="str">
        <f>[1]EmissionsTech.pull!D56</f>
        <v>6DS</v>
      </c>
      <c r="E56" s="10">
        <f>IF([1]EmissionsTech.csv!F56&gt;10,ROUND([1]EmissionsTech.csv!F56,0),ROUND([1]EmissionsTech.csv!F56,2))</f>
        <v>0</v>
      </c>
      <c r="F56" s="10">
        <f>IF([1]EmissionsTech.csv!G56&gt;10,ROUND([1]EmissionsTech.csv!G56,0),ROUND([1]EmissionsTech.csv!G56,2))</f>
        <v>0</v>
      </c>
      <c r="G56" s="10">
        <f>IF([1]EmissionsTech.csv!H56&gt;10,ROUND([1]EmissionsTech.csv!H56,0),ROUND([1]EmissionsTech.csv!H56,2))</f>
        <v>0.02</v>
      </c>
      <c r="H56" s="10">
        <f>IF([1]EmissionsTech.csv!I56&gt;10,ROUND([1]EmissionsTech.csv!I56,0),ROUND([1]EmissionsTech.csv!I56,2))</f>
        <v>0.03</v>
      </c>
      <c r="I56" s="10">
        <f>IF([1]EmissionsTech.csv!J56&gt;10,ROUND([1]EmissionsTech.csv!J56,0),ROUND([1]EmissionsTech.csv!J56,2))</f>
        <v>0.05</v>
      </c>
      <c r="J56" s="10">
        <f>IF([1]EmissionsTech.csv!K56&gt;10,ROUND([1]EmissionsTech.csv!K56,0),ROUND([1]EmissionsTech.csv!K56,2))</f>
        <v>0.06</v>
      </c>
      <c r="K56" s="10">
        <f>IF([1]EmissionsTech.csv!L56&gt;10,ROUND([1]EmissionsTech.csv!L56,0),ROUND([1]EmissionsTech.csv!L56,2))</f>
        <v>0.08</v>
      </c>
      <c r="L56" s="10">
        <f>IF([1]EmissionsTech.csv!M56&gt;10,ROUND([1]EmissionsTech.csv!M56,0),ROUND([1]EmissionsTech.csv!M56,2))</f>
        <v>0.09</v>
      </c>
    </row>
    <row r="57" spans="1:12" x14ac:dyDescent="0.25">
      <c r="A57" t="s">
        <v>16</v>
      </c>
      <c r="B57" t="s">
        <v>37</v>
      </c>
      <c r="C57" t="str">
        <f>[1]EmissionsTech.pull!C57</f>
        <v>4DS</v>
      </c>
      <c r="D57" t="str">
        <f>[1]EmissionsTech.pull!D57</f>
        <v>6DS</v>
      </c>
      <c r="E57" s="10">
        <f>IF([1]EmissionsTech.csv!F57&gt;10,ROUND([1]EmissionsTech.csv!F57,0),ROUND([1]EmissionsTech.csv!F57,2))</f>
        <v>0</v>
      </c>
      <c r="F57" s="10">
        <f>IF([1]EmissionsTech.csv!G57&gt;10,ROUND([1]EmissionsTech.csv!G57,0),ROUND([1]EmissionsTech.csv!G57,2))</f>
        <v>0.09</v>
      </c>
      <c r="G57" s="10">
        <f>IF([1]EmissionsTech.csv!H57&gt;10,ROUND([1]EmissionsTech.csv!H57,0),ROUND([1]EmissionsTech.csv!H57,2))</f>
        <v>0.15</v>
      </c>
      <c r="H57" s="10">
        <f>IF([1]EmissionsTech.csv!I57&gt;10,ROUND([1]EmissionsTech.csv!I57,0),ROUND([1]EmissionsTech.csv!I57,2))</f>
        <v>0.19</v>
      </c>
      <c r="I57" s="10">
        <f>IF([1]EmissionsTech.csv!J57&gt;10,ROUND([1]EmissionsTech.csv!J57,0),ROUND([1]EmissionsTech.csv!J57,2))</f>
        <v>0.25</v>
      </c>
      <c r="J57" s="10">
        <f>IF([1]EmissionsTech.csv!K57&gt;10,ROUND([1]EmissionsTech.csv!K57,0),ROUND([1]EmissionsTech.csv!K57,2))</f>
        <v>0.39</v>
      </c>
      <c r="K57" s="10">
        <f>IF([1]EmissionsTech.csv!L57&gt;10,ROUND([1]EmissionsTech.csv!L57,0),ROUND([1]EmissionsTech.csv!L57,2))</f>
        <v>0.48</v>
      </c>
      <c r="L57" s="10">
        <f>IF([1]EmissionsTech.csv!M57&gt;10,ROUND([1]EmissionsTech.csv!M57,0),ROUND([1]EmissionsTech.csv!M57,2))</f>
        <v>0.63</v>
      </c>
    </row>
    <row r="58" spans="1:12" x14ac:dyDescent="0.25">
      <c r="A58" t="s">
        <v>16</v>
      </c>
      <c r="B58" t="s">
        <v>38</v>
      </c>
      <c r="C58" t="str">
        <f>[1]EmissionsTech.pull!C58</f>
        <v>4DS</v>
      </c>
      <c r="D58" t="str">
        <f>[1]EmissionsTech.pull!D58</f>
        <v>6DS</v>
      </c>
      <c r="E58" s="10">
        <f>IF([1]EmissionsTech.csv!F58&gt;10,ROUND([1]EmissionsTech.csv!F58,0),ROUND([1]EmissionsTech.csv!F58,2))</f>
        <v>0</v>
      </c>
      <c r="F58" s="10">
        <f>IF([1]EmissionsTech.csv!G58&gt;10,ROUND([1]EmissionsTech.csv!G58,0),ROUND([1]EmissionsTech.csv!G58,2))</f>
        <v>0.08</v>
      </c>
      <c r="G58" s="10">
        <f>IF([1]EmissionsTech.csv!H58&gt;10,ROUND([1]EmissionsTech.csv!H58,0),ROUND([1]EmissionsTech.csv!H58,2))</f>
        <v>0.2</v>
      </c>
      <c r="H58" s="10">
        <f>IF([1]EmissionsTech.csv!I58&gt;10,ROUND([1]EmissionsTech.csv!I58,0),ROUND([1]EmissionsTech.csv!I58,2))</f>
        <v>0.32</v>
      </c>
      <c r="I58" s="10">
        <f>IF([1]EmissionsTech.csv!J58&gt;10,ROUND([1]EmissionsTech.csv!J58,0),ROUND([1]EmissionsTech.csv!J58,2))</f>
        <v>0.44</v>
      </c>
      <c r="J58" s="10">
        <f>IF([1]EmissionsTech.csv!K58&gt;10,ROUND([1]EmissionsTech.csv!K58,0),ROUND([1]EmissionsTech.csv!K58,2))</f>
        <v>0.49</v>
      </c>
      <c r="K58" s="10">
        <f>IF([1]EmissionsTech.csv!L58&gt;10,ROUND([1]EmissionsTech.csv!L58,0),ROUND([1]EmissionsTech.csv!L58,2))</f>
        <v>0.5</v>
      </c>
      <c r="L58" s="10">
        <f>IF([1]EmissionsTech.csv!M58&gt;10,ROUND([1]EmissionsTech.csv!M58,0),ROUND([1]EmissionsTech.csv!M58,2))</f>
        <v>0.52</v>
      </c>
    </row>
    <row r="59" spans="1:12" x14ac:dyDescent="0.25">
      <c r="A59" t="s">
        <v>16</v>
      </c>
      <c r="B59" t="s">
        <v>39</v>
      </c>
      <c r="C59" t="str">
        <f>[1]EmissionsTech.pull!C59</f>
        <v>4DS</v>
      </c>
      <c r="D59" t="str">
        <f>[1]EmissionsTech.pull!D59</f>
        <v>6DS</v>
      </c>
      <c r="E59" s="10">
        <f>IF([1]EmissionsTech.csv!F59&gt;10,ROUND([1]EmissionsTech.csv!F59,0),ROUND([1]EmissionsTech.csv!F59,2))</f>
        <v>0</v>
      </c>
      <c r="F59" s="10">
        <f>IF([1]EmissionsTech.csv!G59&gt;10,ROUND([1]EmissionsTech.csv!G59,0),ROUND([1]EmissionsTech.csv!G59,2))</f>
        <v>0.03</v>
      </c>
      <c r="G59" s="10">
        <f>IF([1]EmissionsTech.csv!H59&gt;10,ROUND([1]EmissionsTech.csv!H59,0),ROUND([1]EmissionsTech.csv!H59,2))</f>
        <v>0.05</v>
      </c>
      <c r="H59" s="10">
        <f>IF([1]EmissionsTech.csv!I59&gt;10,ROUND([1]EmissionsTech.csv!I59,0),ROUND([1]EmissionsTech.csv!I59,2))</f>
        <v>0.09</v>
      </c>
      <c r="I59" s="10">
        <f>IF([1]EmissionsTech.csv!J59&gt;10,ROUND([1]EmissionsTech.csv!J59,0),ROUND([1]EmissionsTech.csv!J59,2))</f>
        <v>0.12</v>
      </c>
      <c r="J59" s="10">
        <f>IF([1]EmissionsTech.csv!K59&gt;10,ROUND([1]EmissionsTech.csv!K59,0),ROUND([1]EmissionsTech.csv!K59,2))</f>
        <v>0.15</v>
      </c>
      <c r="K59" s="10">
        <f>IF([1]EmissionsTech.csv!L59&gt;10,ROUND([1]EmissionsTech.csv!L59,0),ROUND([1]EmissionsTech.csv!L59,2))</f>
        <v>0.18</v>
      </c>
      <c r="L59" s="10">
        <f>IF([1]EmissionsTech.csv!M59&gt;10,ROUND([1]EmissionsTech.csv!M59,0),ROUND([1]EmissionsTech.csv!M59,2))</f>
        <v>0.2</v>
      </c>
    </row>
    <row r="60" spans="1:12" x14ac:dyDescent="0.25">
      <c r="A60" t="s">
        <v>16</v>
      </c>
      <c r="B60" t="s">
        <v>40</v>
      </c>
      <c r="C60" t="str">
        <f>[1]EmissionsTech.pull!C60</f>
        <v>4DS</v>
      </c>
      <c r="D60" t="str">
        <f>[1]EmissionsTech.pull!D60</f>
        <v>6DS</v>
      </c>
      <c r="E60" s="10">
        <f>IF([1]EmissionsTech.csv!F60&gt;10,ROUND([1]EmissionsTech.csv!F60,0),ROUND([1]EmissionsTech.csv!F60,2))</f>
        <v>0</v>
      </c>
      <c r="F60" s="10">
        <f>IF([1]EmissionsTech.csv!G60&gt;10,ROUND([1]EmissionsTech.csv!G60,0),ROUND([1]EmissionsTech.csv!G60,2))</f>
        <v>0</v>
      </c>
      <c r="G60" s="10">
        <f>IF([1]EmissionsTech.csv!H60&gt;10,ROUND([1]EmissionsTech.csv!H60,0),ROUND([1]EmissionsTech.csv!H60,2))</f>
        <v>0</v>
      </c>
      <c r="H60" s="10">
        <f>IF([1]EmissionsTech.csv!I60&gt;10,ROUND([1]EmissionsTech.csv!I60,0),ROUND([1]EmissionsTech.csv!I60,2))</f>
        <v>0</v>
      </c>
      <c r="I60" s="10">
        <f>IF([1]EmissionsTech.csv!J60&gt;10,ROUND([1]EmissionsTech.csv!J60,0),ROUND([1]EmissionsTech.csv!J60,2))</f>
        <v>0</v>
      </c>
      <c r="J60" s="10">
        <f>IF([1]EmissionsTech.csv!K60&gt;10,ROUND([1]EmissionsTech.csv!K60,0),ROUND([1]EmissionsTech.csv!K60,2))</f>
        <v>0</v>
      </c>
      <c r="K60" s="10">
        <f>IF([1]EmissionsTech.csv!L60&gt;10,ROUND([1]EmissionsTech.csv!L60,0),ROUND([1]EmissionsTech.csv!L60,2))</f>
        <v>0</v>
      </c>
      <c r="L60" s="10">
        <f>IF([1]EmissionsTech.csv!M60&gt;10,ROUND([1]EmissionsTech.csv!M60,0),ROUND([1]EmissionsTech.csv!M60,2))</f>
        <v>0.01</v>
      </c>
    </row>
    <row r="61" spans="1:12" x14ac:dyDescent="0.25">
      <c r="A61" t="s">
        <v>16</v>
      </c>
      <c r="B61" t="s">
        <v>41</v>
      </c>
      <c r="C61" t="str">
        <f>[1]EmissionsTech.pull!C61</f>
        <v>4DS</v>
      </c>
      <c r="D61" t="str">
        <f>[1]EmissionsTech.pull!D61</f>
        <v>6DS</v>
      </c>
      <c r="E61" s="10">
        <f>IF([1]EmissionsTech.csv!F61&gt;10,ROUND([1]EmissionsTech.csv!F61,0),ROUND([1]EmissionsTech.csv!F61,2))</f>
        <v>0</v>
      </c>
      <c r="F61" s="10">
        <f>IF([1]EmissionsTech.csv!G61&gt;10,ROUND([1]EmissionsTech.csv!G61,0),ROUND([1]EmissionsTech.csv!G61,2))</f>
        <v>0</v>
      </c>
      <c r="G61" s="10">
        <f>IF([1]EmissionsTech.csv!H61&gt;10,ROUND([1]EmissionsTech.csv!H61,0),ROUND([1]EmissionsTech.csv!H61,2))</f>
        <v>0</v>
      </c>
      <c r="H61" s="10">
        <f>IF([1]EmissionsTech.csv!I61&gt;10,ROUND([1]EmissionsTech.csv!I61,0),ROUND([1]EmissionsTech.csv!I61,2))</f>
        <v>0</v>
      </c>
      <c r="I61" s="10">
        <f>IF([1]EmissionsTech.csv!J61&gt;10,ROUND([1]EmissionsTech.csv!J61,0),ROUND([1]EmissionsTech.csv!J61,2))</f>
        <v>0</v>
      </c>
      <c r="J61" s="10">
        <f>IF([1]EmissionsTech.csv!K61&gt;10,ROUND([1]EmissionsTech.csv!K61,0),ROUND([1]EmissionsTech.csv!K61,2))</f>
        <v>0</v>
      </c>
      <c r="K61" s="10">
        <f>IF([1]EmissionsTech.csv!L61&gt;10,ROUND([1]EmissionsTech.csv!L61,0),ROUND([1]EmissionsTech.csv!L61,2))</f>
        <v>0</v>
      </c>
      <c r="L61" s="10">
        <f>IF([1]EmissionsTech.csv!M61&gt;10,ROUND([1]EmissionsTech.csv!M61,0),ROUND([1]EmissionsTech.csv!M61,2))</f>
        <v>0</v>
      </c>
    </row>
    <row r="62" spans="1:12" x14ac:dyDescent="0.25">
      <c r="A62" t="s">
        <v>17</v>
      </c>
      <c r="B62" t="s">
        <v>36</v>
      </c>
      <c r="C62" t="str">
        <f>[1]EmissionsTech.pull!C62</f>
        <v>2DS</v>
      </c>
      <c r="D62" t="str">
        <f>[1]EmissionsTech.pull!D62</f>
        <v>4DS</v>
      </c>
      <c r="E62" s="10">
        <f>IF([1]EmissionsTech.csv!F62&gt;10,ROUND([1]EmissionsTech.csv!F62,0),ROUND([1]EmissionsTech.csv!F62,2))</f>
        <v>0</v>
      </c>
      <c r="F62" s="10">
        <f>IF([1]EmissionsTech.csv!G62&gt;10,ROUND([1]EmissionsTech.csv!G62,0),ROUND([1]EmissionsTech.csv!G62,2))</f>
        <v>0</v>
      </c>
      <c r="G62" s="10">
        <f>IF([1]EmissionsTech.csv!H62&gt;10,ROUND([1]EmissionsTech.csv!H62,0),ROUND([1]EmissionsTech.csv!H62,2))</f>
        <v>0.02</v>
      </c>
      <c r="H62" s="10">
        <f>IF([1]EmissionsTech.csv!I62&gt;10,ROUND([1]EmissionsTech.csv!I62,0),ROUND([1]EmissionsTech.csv!I62,2))</f>
        <v>0.08</v>
      </c>
      <c r="I62" s="10">
        <f>IF([1]EmissionsTech.csv!J62&gt;10,ROUND([1]EmissionsTech.csv!J62,0),ROUND([1]EmissionsTech.csv!J62,2))</f>
        <v>0.19</v>
      </c>
      <c r="J62" s="10">
        <f>IF([1]EmissionsTech.csv!K62&gt;10,ROUND([1]EmissionsTech.csv!K62,0),ROUND([1]EmissionsTech.csv!K62,2))</f>
        <v>0.27</v>
      </c>
      <c r="K62" s="10">
        <f>IF([1]EmissionsTech.csv!L62&gt;10,ROUND([1]EmissionsTech.csv!L62,0),ROUND([1]EmissionsTech.csv!L62,2))</f>
        <v>0.34</v>
      </c>
      <c r="L62" s="10">
        <f>IF([1]EmissionsTech.csv!M62&gt;10,ROUND([1]EmissionsTech.csv!M62,0),ROUND([1]EmissionsTech.csv!M62,2))</f>
        <v>0.37</v>
      </c>
    </row>
    <row r="63" spans="1:12" x14ac:dyDescent="0.25">
      <c r="A63" t="s">
        <v>17</v>
      </c>
      <c r="B63" t="s">
        <v>37</v>
      </c>
      <c r="C63" t="str">
        <f>[1]EmissionsTech.pull!C63</f>
        <v>2DS</v>
      </c>
      <c r="D63" t="str">
        <f>[1]EmissionsTech.pull!D63</f>
        <v>4DS</v>
      </c>
      <c r="E63" s="10">
        <f>IF([1]EmissionsTech.csv!F63&gt;10,ROUND([1]EmissionsTech.csv!F63,0),ROUND([1]EmissionsTech.csv!F63,2))</f>
        <v>0</v>
      </c>
      <c r="F63" s="10">
        <f>IF([1]EmissionsTech.csv!G63&gt;10,ROUND([1]EmissionsTech.csv!G63,0),ROUND([1]EmissionsTech.csv!G63,2))</f>
        <v>0.01</v>
      </c>
      <c r="G63" s="10">
        <f>IF([1]EmissionsTech.csv!H63&gt;10,ROUND([1]EmissionsTech.csv!H63,0),ROUND([1]EmissionsTech.csv!H63,2))</f>
        <v>0.13</v>
      </c>
      <c r="H63" s="10">
        <f>IF([1]EmissionsTech.csv!I63&gt;10,ROUND([1]EmissionsTech.csv!I63,0),ROUND([1]EmissionsTech.csv!I63,2))</f>
        <v>0.16</v>
      </c>
      <c r="I63" s="10">
        <f>IF([1]EmissionsTech.csv!J63&gt;10,ROUND([1]EmissionsTech.csv!J63,0),ROUND([1]EmissionsTech.csv!J63,2))</f>
        <v>0.19</v>
      </c>
      <c r="J63" s="10">
        <f>IF([1]EmissionsTech.csv!K63&gt;10,ROUND([1]EmissionsTech.csv!K63,0),ROUND([1]EmissionsTech.csv!K63,2))</f>
        <v>0.18</v>
      </c>
      <c r="K63" s="10">
        <f>IF([1]EmissionsTech.csv!L63&gt;10,ROUND([1]EmissionsTech.csv!L63,0),ROUND([1]EmissionsTech.csv!L63,2))</f>
        <v>0.15</v>
      </c>
      <c r="L63" s="10">
        <f>IF([1]EmissionsTech.csv!M63&gt;10,ROUND([1]EmissionsTech.csv!M63,0),ROUND([1]EmissionsTech.csv!M63,2))</f>
        <v>0.13</v>
      </c>
    </row>
    <row r="64" spans="1:12" x14ac:dyDescent="0.25">
      <c r="A64" t="s">
        <v>17</v>
      </c>
      <c r="B64" t="s">
        <v>38</v>
      </c>
      <c r="C64" t="str">
        <f>[1]EmissionsTech.pull!C64</f>
        <v>2DS</v>
      </c>
      <c r="D64" t="str">
        <f>[1]EmissionsTech.pull!D64</f>
        <v>4DS</v>
      </c>
      <c r="E64" s="10">
        <f>IF([1]EmissionsTech.csv!F64&gt;10,ROUND([1]EmissionsTech.csv!F64,0),ROUND([1]EmissionsTech.csv!F64,2))</f>
        <v>0.03</v>
      </c>
      <c r="F64" s="10">
        <f>IF([1]EmissionsTech.csv!G64&gt;10,ROUND([1]EmissionsTech.csv!G64,0),ROUND([1]EmissionsTech.csv!G64,2))</f>
        <v>0.1</v>
      </c>
      <c r="G64" s="10">
        <f>IF([1]EmissionsTech.csv!H64&gt;10,ROUND([1]EmissionsTech.csv!H64,0),ROUND([1]EmissionsTech.csv!H64,2))</f>
        <v>0.18</v>
      </c>
      <c r="H64" s="10">
        <f>IF([1]EmissionsTech.csv!I64&gt;10,ROUND([1]EmissionsTech.csv!I64,0),ROUND([1]EmissionsTech.csv!I64,2))</f>
        <v>0.28999999999999998</v>
      </c>
      <c r="I64" s="10">
        <f>IF([1]EmissionsTech.csv!J64&gt;10,ROUND([1]EmissionsTech.csv!J64,0),ROUND([1]EmissionsTech.csv!J64,2))</f>
        <v>0.44</v>
      </c>
      <c r="J64" s="10">
        <f>IF([1]EmissionsTech.csv!K64&gt;10,ROUND([1]EmissionsTech.csv!K64,0),ROUND([1]EmissionsTech.csv!K64,2))</f>
        <v>0.49</v>
      </c>
      <c r="K64" s="10">
        <f>IF([1]EmissionsTech.csv!L64&gt;10,ROUND([1]EmissionsTech.csv!L64,0),ROUND([1]EmissionsTech.csv!L64,2))</f>
        <v>0.53</v>
      </c>
      <c r="L64" s="10">
        <f>IF([1]EmissionsTech.csv!M64&gt;10,ROUND([1]EmissionsTech.csv!M64,0),ROUND([1]EmissionsTech.csv!M64,2))</f>
        <v>0.55000000000000004</v>
      </c>
    </row>
    <row r="65" spans="1:12" x14ac:dyDescent="0.25">
      <c r="A65" t="s">
        <v>17</v>
      </c>
      <c r="B65" t="s">
        <v>39</v>
      </c>
      <c r="C65" t="str">
        <f>[1]EmissionsTech.pull!C65</f>
        <v>2DS</v>
      </c>
      <c r="D65" t="str">
        <f>[1]EmissionsTech.pull!D65</f>
        <v>4DS</v>
      </c>
      <c r="E65" s="10">
        <f>IF([1]EmissionsTech.csv!F65&gt;10,ROUND([1]EmissionsTech.csv!F65,0),ROUND([1]EmissionsTech.csv!F65,2))</f>
        <v>0</v>
      </c>
      <c r="F65" s="10">
        <f>IF([1]EmissionsTech.csv!G65&gt;10,ROUND([1]EmissionsTech.csv!G65,0),ROUND([1]EmissionsTech.csv!G65,2))</f>
        <v>0.01</v>
      </c>
      <c r="G65" s="10">
        <f>IF([1]EmissionsTech.csv!H65&gt;10,ROUND([1]EmissionsTech.csv!H65,0),ROUND([1]EmissionsTech.csv!H65,2))</f>
        <v>0.03</v>
      </c>
      <c r="H65" s="10">
        <f>IF([1]EmissionsTech.csv!I65&gt;10,ROUND([1]EmissionsTech.csv!I65,0),ROUND([1]EmissionsTech.csv!I65,2))</f>
        <v>0.06</v>
      </c>
      <c r="I65" s="10">
        <f>IF([1]EmissionsTech.csv!J65&gt;10,ROUND([1]EmissionsTech.csv!J65,0),ROUND([1]EmissionsTech.csv!J65,2))</f>
        <v>0.06</v>
      </c>
      <c r="J65" s="10">
        <f>IF([1]EmissionsTech.csv!K65&gt;10,ROUND([1]EmissionsTech.csv!K65,0),ROUND([1]EmissionsTech.csv!K65,2))</f>
        <v>7.0000000000000007E-2</v>
      </c>
      <c r="K65" s="10">
        <f>IF([1]EmissionsTech.csv!L65&gt;10,ROUND([1]EmissionsTech.csv!L65,0),ROUND([1]EmissionsTech.csv!L65,2))</f>
        <v>0.08</v>
      </c>
      <c r="L65" s="10">
        <f>IF([1]EmissionsTech.csv!M65&gt;10,ROUND([1]EmissionsTech.csv!M65,0),ROUND([1]EmissionsTech.csv!M65,2))</f>
        <v>0.09</v>
      </c>
    </row>
    <row r="66" spans="1:12" x14ac:dyDescent="0.25">
      <c r="A66" t="s">
        <v>17</v>
      </c>
      <c r="B66" t="s">
        <v>40</v>
      </c>
      <c r="C66" t="str">
        <f>[1]EmissionsTech.pull!C66</f>
        <v>2DS</v>
      </c>
      <c r="D66" t="str">
        <f>[1]EmissionsTech.pull!D66</f>
        <v>4DS</v>
      </c>
      <c r="E66" s="10">
        <f>IF([1]EmissionsTech.csv!F66&gt;10,ROUND([1]EmissionsTech.csv!F66,0),ROUND([1]EmissionsTech.csv!F66,2))</f>
        <v>0</v>
      </c>
      <c r="F66" s="10">
        <f>IF([1]EmissionsTech.csv!G66&gt;10,ROUND([1]EmissionsTech.csv!G66,0),ROUND([1]EmissionsTech.csv!G66,2))</f>
        <v>0.01</v>
      </c>
      <c r="G66" s="10">
        <f>IF([1]EmissionsTech.csv!H66&gt;10,ROUND([1]EmissionsTech.csv!H66,0),ROUND([1]EmissionsTech.csv!H66,2))</f>
        <v>0.03</v>
      </c>
      <c r="H66" s="10">
        <f>IF([1]EmissionsTech.csv!I66&gt;10,ROUND([1]EmissionsTech.csv!I66,0),ROUND([1]EmissionsTech.csv!I66,2))</f>
        <v>0.06</v>
      </c>
      <c r="I66" s="10">
        <f>IF([1]EmissionsTech.csv!J66&gt;10,ROUND([1]EmissionsTech.csv!J66,0),ROUND([1]EmissionsTech.csv!J66,2))</f>
        <v>0.08</v>
      </c>
      <c r="J66" s="10">
        <f>IF([1]EmissionsTech.csv!K66&gt;10,ROUND([1]EmissionsTech.csv!K66,0),ROUND([1]EmissionsTech.csv!K66,2))</f>
        <v>7.0000000000000007E-2</v>
      </c>
      <c r="K66" s="10">
        <f>IF([1]EmissionsTech.csv!L66&gt;10,ROUND([1]EmissionsTech.csv!L66,0),ROUND([1]EmissionsTech.csv!L66,2))</f>
        <v>0.08</v>
      </c>
      <c r="L66" s="10">
        <f>IF([1]EmissionsTech.csv!M66&gt;10,ROUND([1]EmissionsTech.csv!M66,0),ROUND([1]EmissionsTech.csv!M66,2))</f>
        <v>0.04</v>
      </c>
    </row>
    <row r="67" spans="1:12" x14ac:dyDescent="0.25">
      <c r="A67" t="s">
        <v>17</v>
      </c>
      <c r="B67" t="s">
        <v>41</v>
      </c>
      <c r="C67" t="str">
        <f>[1]EmissionsTech.pull!C67</f>
        <v>2DS</v>
      </c>
      <c r="D67" t="str">
        <f>[1]EmissionsTech.pull!D67</f>
        <v>4DS</v>
      </c>
      <c r="E67" s="10">
        <f>IF([1]EmissionsTech.csv!F67&gt;10,ROUND([1]EmissionsTech.csv!F67,0),ROUND([1]EmissionsTech.csv!F67,2))</f>
        <v>0</v>
      </c>
      <c r="F67" s="10">
        <f>IF([1]EmissionsTech.csv!G67&gt;10,ROUND([1]EmissionsTech.csv!G67,0),ROUND([1]EmissionsTech.csv!G67,2))</f>
        <v>0</v>
      </c>
      <c r="G67" s="10">
        <f>IF([1]EmissionsTech.csv!H67&gt;10,ROUND([1]EmissionsTech.csv!H67,0),ROUND([1]EmissionsTech.csv!H67,2))</f>
        <v>0</v>
      </c>
      <c r="H67" s="10">
        <f>IF([1]EmissionsTech.csv!I67&gt;10,ROUND([1]EmissionsTech.csv!I67,0),ROUND([1]EmissionsTech.csv!I67,2))</f>
        <v>0</v>
      </c>
      <c r="I67" s="10">
        <f>IF([1]EmissionsTech.csv!J67&gt;10,ROUND([1]EmissionsTech.csv!J67,0),ROUND([1]EmissionsTech.csv!J67,2))</f>
        <v>0</v>
      </c>
      <c r="J67" s="10">
        <f>IF([1]EmissionsTech.csv!K67&gt;10,ROUND([1]EmissionsTech.csv!K67,0),ROUND([1]EmissionsTech.csv!K67,2))</f>
        <v>0</v>
      </c>
      <c r="K67" s="10">
        <f>IF([1]EmissionsTech.csv!L67&gt;10,ROUND([1]EmissionsTech.csv!L67,0),ROUND([1]EmissionsTech.csv!L67,2))</f>
        <v>0</v>
      </c>
      <c r="L67" s="10">
        <f>IF([1]EmissionsTech.csv!M67&gt;10,ROUND([1]EmissionsTech.csv!M67,0),ROUND([1]EmissionsTech.csv!M67,2))</f>
        <v>0</v>
      </c>
    </row>
    <row r="68" spans="1:12" x14ac:dyDescent="0.25">
      <c r="A68" t="s">
        <v>17</v>
      </c>
      <c r="B68" t="s">
        <v>36</v>
      </c>
      <c r="C68" t="str">
        <f>[1]EmissionsTech.pull!C68</f>
        <v>4DS</v>
      </c>
      <c r="D68" t="str">
        <f>[1]EmissionsTech.pull!D68</f>
        <v>6DS</v>
      </c>
      <c r="E68" s="10">
        <f>IF([1]EmissionsTech.csv!F68&gt;10,ROUND([1]EmissionsTech.csv!F68,0),ROUND([1]EmissionsTech.csv!F68,2))</f>
        <v>0</v>
      </c>
      <c r="F68" s="10">
        <f>IF([1]EmissionsTech.csv!G68&gt;10,ROUND([1]EmissionsTech.csv!G68,0),ROUND([1]EmissionsTech.csv!G68,2))</f>
        <v>0</v>
      </c>
      <c r="G68" s="10">
        <f>IF([1]EmissionsTech.csv!H68&gt;10,ROUND([1]EmissionsTech.csv!H68,0),ROUND([1]EmissionsTech.csv!H68,2))</f>
        <v>0.01</v>
      </c>
      <c r="H68" s="10">
        <f>IF([1]EmissionsTech.csv!I68&gt;10,ROUND([1]EmissionsTech.csv!I68,0),ROUND([1]EmissionsTech.csv!I68,2))</f>
        <v>0.02</v>
      </c>
      <c r="I68" s="10">
        <f>IF([1]EmissionsTech.csv!J68&gt;10,ROUND([1]EmissionsTech.csv!J68,0),ROUND([1]EmissionsTech.csv!J68,2))</f>
        <v>0.03</v>
      </c>
      <c r="J68" s="10">
        <f>IF([1]EmissionsTech.csv!K68&gt;10,ROUND([1]EmissionsTech.csv!K68,0),ROUND([1]EmissionsTech.csv!K68,2))</f>
        <v>0.04</v>
      </c>
      <c r="K68" s="10">
        <f>IF([1]EmissionsTech.csv!L68&gt;10,ROUND([1]EmissionsTech.csv!L68,0),ROUND([1]EmissionsTech.csv!L68,2))</f>
        <v>0.06</v>
      </c>
      <c r="L68" s="10">
        <f>IF([1]EmissionsTech.csv!M68&gt;10,ROUND([1]EmissionsTech.csv!M68,0),ROUND([1]EmissionsTech.csv!M68,2))</f>
        <v>7.0000000000000007E-2</v>
      </c>
    </row>
    <row r="69" spans="1:12" x14ac:dyDescent="0.25">
      <c r="A69" t="s">
        <v>17</v>
      </c>
      <c r="B69" t="s">
        <v>37</v>
      </c>
      <c r="C69" t="str">
        <f>[1]EmissionsTech.pull!C69</f>
        <v>4DS</v>
      </c>
      <c r="D69" t="str">
        <f>[1]EmissionsTech.pull!D69</f>
        <v>6DS</v>
      </c>
      <c r="E69" s="10">
        <f>IF([1]EmissionsTech.csv!F69&gt;10,ROUND([1]EmissionsTech.csv!F69,0),ROUND([1]EmissionsTech.csv!F69,2))</f>
        <v>0</v>
      </c>
      <c r="F69" s="10">
        <f>IF([1]EmissionsTech.csv!G69&gt;10,ROUND([1]EmissionsTech.csv!G69,0),ROUND([1]EmissionsTech.csv!G69,2))</f>
        <v>0.02</v>
      </c>
      <c r="G69" s="10">
        <f>IF([1]EmissionsTech.csv!H69&gt;10,ROUND([1]EmissionsTech.csv!H69,0),ROUND([1]EmissionsTech.csv!H69,2))</f>
        <v>0</v>
      </c>
      <c r="H69" s="10">
        <f>IF([1]EmissionsTech.csv!I69&gt;10,ROUND([1]EmissionsTech.csv!I69,0),ROUND([1]EmissionsTech.csv!I69,2))</f>
        <v>0.04</v>
      </c>
      <c r="I69" s="10">
        <f>IF([1]EmissionsTech.csv!J69&gt;10,ROUND([1]EmissionsTech.csv!J69,0),ROUND([1]EmissionsTech.csv!J69,2))</f>
        <v>0.04</v>
      </c>
      <c r="J69" s="10">
        <f>IF([1]EmissionsTech.csv!K69&gt;10,ROUND([1]EmissionsTech.csv!K69,0),ROUND([1]EmissionsTech.csv!K69,2))</f>
        <v>0.03</v>
      </c>
      <c r="K69" s="10">
        <f>IF([1]EmissionsTech.csv!L69&gt;10,ROUND([1]EmissionsTech.csv!L69,0),ROUND([1]EmissionsTech.csv!L69,2))</f>
        <v>0.03</v>
      </c>
      <c r="L69" s="10">
        <f>IF([1]EmissionsTech.csv!M69&gt;10,ROUND([1]EmissionsTech.csv!M69,0),ROUND([1]EmissionsTech.csv!M69,2))</f>
        <v>0.04</v>
      </c>
    </row>
    <row r="70" spans="1:12" x14ac:dyDescent="0.25">
      <c r="A70" t="s">
        <v>17</v>
      </c>
      <c r="B70" t="s">
        <v>38</v>
      </c>
      <c r="C70" t="str">
        <f>[1]EmissionsTech.pull!C70</f>
        <v>4DS</v>
      </c>
      <c r="D70" t="str">
        <f>[1]EmissionsTech.pull!D70</f>
        <v>6DS</v>
      </c>
      <c r="E70" s="10">
        <f>IF([1]EmissionsTech.csv!F70&gt;10,ROUND([1]EmissionsTech.csv!F70,0),ROUND([1]EmissionsTech.csv!F70,2))</f>
        <v>0.02</v>
      </c>
      <c r="F70" s="10">
        <f>IF([1]EmissionsTech.csv!G70&gt;10,ROUND([1]EmissionsTech.csv!G70,0),ROUND([1]EmissionsTech.csv!G70,2))</f>
        <v>7.0000000000000007E-2</v>
      </c>
      <c r="G70" s="10">
        <f>IF([1]EmissionsTech.csv!H70&gt;10,ROUND([1]EmissionsTech.csv!H70,0),ROUND([1]EmissionsTech.csv!H70,2))</f>
        <v>0.13</v>
      </c>
      <c r="H70" s="10">
        <f>IF([1]EmissionsTech.csv!I70&gt;10,ROUND([1]EmissionsTech.csv!I70,0),ROUND([1]EmissionsTech.csv!I70,2))</f>
        <v>0.11</v>
      </c>
      <c r="I70" s="10">
        <f>IF([1]EmissionsTech.csv!J70&gt;10,ROUND([1]EmissionsTech.csv!J70,0),ROUND([1]EmissionsTech.csv!J70,2))</f>
        <v>0.15</v>
      </c>
      <c r="J70" s="10">
        <f>IF([1]EmissionsTech.csv!K70&gt;10,ROUND([1]EmissionsTech.csv!K70,0),ROUND([1]EmissionsTech.csv!K70,2))</f>
        <v>0.17</v>
      </c>
      <c r="K70" s="10">
        <f>IF([1]EmissionsTech.csv!L70&gt;10,ROUND([1]EmissionsTech.csv!L70,0),ROUND([1]EmissionsTech.csv!L70,2))</f>
        <v>0.2</v>
      </c>
      <c r="L70" s="10">
        <f>IF([1]EmissionsTech.csv!M70&gt;10,ROUND([1]EmissionsTech.csv!M70,0),ROUND([1]EmissionsTech.csv!M70,2))</f>
        <v>0.23</v>
      </c>
    </row>
    <row r="71" spans="1:12" x14ac:dyDescent="0.25">
      <c r="A71" t="s">
        <v>17</v>
      </c>
      <c r="B71" t="s">
        <v>39</v>
      </c>
      <c r="C71" t="str">
        <f>[1]EmissionsTech.pull!C71</f>
        <v>4DS</v>
      </c>
      <c r="D71" t="str">
        <f>[1]EmissionsTech.pull!D71</f>
        <v>6DS</v>
      </c>
      <c r="E71" s="10">
        <f>IF([1]EmissionsTech.csv!F71&gt;10,ROUND([1]EmissionsTech.csv!F71,0),ROUND([1]EmissionsTech.csv!F71,2))</f>
        <v>0</v>
      </c>
      <c r="F71" s="10">
        <f>IF([1]EmissionsTech.csv!G71&gt;10,ROUND([1]EmissionsTech.csv!G71,0),ROUND([1]EmissionsTech.csv!G71,2))</f>
        <v>0</v>
      </c>
      <c r="G71" s="10">
        <f>IF([1]EmissionsTech.csv!H71&gt;10,ROUND([1]EmissionsTech.csv!H71,0),ROUND([1]EmissionsTech.csv!H71,2))</f>
        <v>0</v>
      </c>
      <c r="H71" s="10">
        <f>IF([1]EmissionsTech.csv!I71&gt;10,ROUND([1]EmissionsTech.csv!I71,0),ROUND([1]EmissionsTech.csv!I71,2))</f>
        <v>0.01</v>
      </c>
      <c r="I71" s="10">
        <f>IF([1]EmissionsTech.csv!J71&gt;10,ROUND([1]EmissionsTech.csv!J71,0),ROUND([1]EmissionsTech.csv!J71,2))</f>
        <v>0.01</v>
      </c>
      <c r="J71" s="10">
        <f>IF([1]EmissionsTech.csv!K71&gt;10,ROUND([1]EmissionsTech.csv!K71,0),ROUND([1]EmissionsTech.csv!K71,2))</f>
        <v>0.01</v>
      </c>
      <c r="K71" s="10">
        <f>IF([1]EmissionsTech.csv!L71&gt;10,ROUND([1]EmissionsTech.csv!L71,0),ROUND([1]EmissionsTech.csv!L71,2))</f>
        <v>0.02</v>
      </c>
      <c r="L71" s="10">
        <f>IF([1]EmissionsTech.csv!M71&gt;10,ROUND([1]EmissionsTech.csv!M71,0),ROUND([1]EmissionsTech.csv!M71,2))</f>
        <v>0.02</v>
      </c>
    </row>
    <row r="72" spans="1:12" x14ac:dyDescent="0.25">
      <c r="A72" t="s">
        <v>17</v>
      </c>
      <c r="B72" t="s">
        <v>40</v>
      </c>
      <c r="C72" t="str">
        <f>[1]EmissionsTech.pull!C72</f>
        <v>4DS</v>
      </c>
      <c r="D72" t="str">
        <f>[1]EmissionsTech.pull!D72</f>
        <v>6DS</v>
      </c>
      <c r="E72" s="10">
        <f>IF([1]EmissionsTech.csv!F72&gt;10,ROUND([1]EmissionsTech.csv!F72,0),ROUND([1]EmissionsTech.csv!F72,2))</f>
        <v>0.01</v>
      </c>
      <c r="F72" s="10">
        <f>IF([1]EmissionsTech.csv!G72&gt;10,ROUND([1]EmissionsTech.csv!G72,0),ROUND([1]EmissionsTech.csv!G72,2))</f>
        <v>0.04</v>
      </c>
      <c r="G72" s="10">
        <f>IF([1]EmissionsTech.csv!H72&gt;10,ROUND([1]EmissionsTech.csv!H72,0),ROUND([1]EmissionsTech.csv!H72,2))</f>
        <v>0.02</v>
      </c>
      <c r="H72" s="10">
        <f>IF([1]EmissionsTech.csv!I72&gt;10,ROUND([1]EmissionsTech.csv!I72,0),ROUND([1]EmissionsTech.csv!I72,2))</f>
        <v>0.01</v>
      </c>
      <c r="I72" s="10">
        <f>IF([1]EmissionsTech.csv!J72&gt;10,ROUND([1]EmissionsTech.csv!J72,0),ROUND([1]EmissionsTech.csv!J72,2))</f>
        <v>0</v>
      </c>
      <c r="J72" s="10">
        <f>IF([1]EmissionsTech.csv!K72&gt;10,ROUND([1]EmissionsTech.csv!K72,0),ROUND([1]EmissionsTech.csv!K72,2))</f>
        <v>0</v>
      </c>
      <c r="K72" s="10">
        <f>IF([1]EmissionsTech.csv!L72&gt;10,ROUND([1]EmissionsTech.csv!L72,0),ROUND([1]EmissionsTech.csv!L72,2))</f>
        <v>0</v>
      </c>
      <c r="L72" s="10">
        <f>IF([1]EmissionsTech.csv!M72&gt;10,ROUND([1]EmissionsTech.csv!M72,0),ROUND([1]EmissionsTech.csv!M72,2))</f>
        <v>0</v>
      </c>
    </row>
    <row r="73" spans="1:12" x14ac:dyDescent="0.25">
      <c r="A73" t="s">
        <v>17</v>
      </c>
      <c r="B73" t="s">
        <v>41</v>
      </c>
      <c r="C73" t="str">
        <f>[1]EmissionsTech.pull!C73</f>
        <v>4DS</v>
      </c>
      <c r="D73" t="str">
        <f>[1]EmissionsTech.pull!D73</f>
        <v>6DS</v>
      </c>
      <c r="E73" s="10">
        <f>IF([1]EmissionsTech.csv!F73&gt;10,ROUND([1]EmissionsTech.csv!F73,0),ROUND([1]EmissionsTech.csv!F73,2))</f>
        <v>0.01</v>
      </c>
      <c r="F73" s="10">
        <f>IF([1]EmissionsTech.csv!G73&gt;10,ROUND([1]EmissionsTech.csv!G73,0),ROUND([1]EmissionsTech.csv!G73,2))</f>
        <v>0.01</v>
      </c>
      <c r="G73" s="10">
        <f>IF([1]EmissionsTech.csv!H73&gt;10,ROUND([1]EmissionsTech.csv!H73,0),ROUND([1]EmissionsTech.csv!H73,2))</f>
        <v>0</v>
      </c>
      <c r="H73" s="10">
        <f>IF([1]EmissionsTech.csv!I73&gt;10,ROUND([1]EmissionsTech.csv!I73,0),ROUND([1]EmissionsTech.csv!I73,2))</f>
        <v>0</v>
      </c>
      <c r="I73" s="10">
        <f>IF([1]EmissionsTech.csv!J73&gt;10,ROUND([1]EmissionsTech.csv!J73,0),ROUND([1]EmissionsTech.csv!J73,2))</f>
        <v>0</v>
      </c>
      <c r="J73" s="10">
        <f>IF([1]EmissionsTech.csv!K73&gt;10,ROUND([1]EmissionsTech.csv!K73,0),ROUND([1]EmissionsTech.csv!K73,2))</f>
        <v>0</v>
      </c>
      <c r="K73" s="10">
        <f>IF([1]EmissionsTech.csv!L73&gt;10,ROUND([1]EmissionsTech.csv!L73,0),ROUND([1]EmissionsTech.csv!L73,2))</f>
        <v>0</v>
      </c>
      <c r="L73" s="10">
        <f>IF([1]EmissionsTech.csv!M73&gt;10,ROUND([1]EmissionsTech.csv!M73,0),ROUND([1]EmissionsTech.csv!M73,2))</f>
        <v>0</v>
      </c>
    </row>
    <row r="74" spans="1:12" x14ac:dyDescent="0.25">
      <c r="A74" t="s">
        <v>18</v>
      </c>
      <c r="B74" t="s">
        <v>36</v>
      </c>
      <c r="C74" t="str">
        <f>[1]EmissionsTech.pull!C74</f>
        <v>2DS</v>
      </c>
      <c r="D74" t="str">
        <f>[1]EmissionsTech.pull!D74</f>
        <v>4DS</v>
      </c>
      <c r="E74" s="10">
        <f>IF([1]EmissionsTech.csv!F74&gt;10,ROUND([1]EmissionsTech.csv!F74,0),ROUND([1]EmissionsTech.csv!F74,2))</f>
        <v>0</v>
      </c>
      <c r="F74" s="10">
        <f>IF([1]EmissionsTech.csv!G74&gt;10,ROUND([1]EmissionsTech.csv!G74,0),ROUND([1]EmissionsTech.csv!G74,2))</f>
        <v>0</v>
      </c>
      <c r="G74" s="10">
        <f>IF([1]EmissionsTech.csv!H74&gt;10,ROUND([1]EmissionsTech.csv!H74,0),ROUND([1]EmissionsTech.csv!H74,2))</f>
        <v>0</v>
      </c>
      <c r="H74" s="10">
        <f>IF([1]EmissionsTech.csv!I74&gt;10,ROUND([1]EmissionsTech.csv!I74,0),ROUND([1]EmissionsTech.csv!I74,2))</f>
        <v>0</v>
      </c>
      <c r="I74" s="10">
        <f>IF([1]EmissionsTech.csv!J74&gt;10,ROUND([1]EmissionsTech.csv!J74,0),ROUND([1]EmissionsTech.csv!J74,2))</f>
        <v>0</v>
      </c>
      <c r="J74" s="10">
        <f>IF([1]EmissionsTech.csv!K74&gt;10,ROUND([1]EmissionsTech.csv!K74,0),ROUND([1]EmissionsTech.csv!K74,2))</f>
        <v>0</v>
      </c>
      <c r="K74" s="10">
        <f>IF([1]EmissionsTech.csv!L74&gt;10,ROUND([1]EmissionsTech.csv!L74,0),ROUND([1]EmissionsTech.csv!L74,2))</f>
        <v>0.01</v>
      </c>
      <c r="L74" s="10">
        <f>IF([1]EmissionsTech.csv!M74&gt;10,ROUND([1]EmissionsTech.csv!M74,0),ROUND([1]EmissionsTech.csv!M74,2))</f>
        <v>0.01</v>
      </c>
    </row>
    <row r="75" spans="1:12" x14ac:dyDescent="0.25">
      <c r="A75" t="s">
        <v>18</v>
      </c>
      <c r="B75" t="s">
        <v>37</v>
      </c>
      <c r="C75" t="str">
        <f>[1]EmissionsTech.pull!C75</f>
        <v>2DS</v>
      </c>
      <c r="D75" t="str">
        <f>[1]EmissionsTech.pull!D75</f>
        <v>4DS</v>
      </c>
      <c r="E75" s="10">
        <f>IF([1]EmissionsTech.csv!F75&gt;10,ROUND([1]EmissionsTech.csv!F75,0),ROUND([1]EmissionsTech.csv!F75,2))</f>
        <v>0.01</v>
      </c>
      <c r="F75" s="10">
        <f>IF([1]EmissionsTech.csv!G75&gt;10,ROUND([1]EmissionsTech.csv!G75,0),ROUND([1]EmissionsTech.csv!G75,2))</f>
        <v>0.01</v>
      </c>
      <c r="G75" s="10">
        <f>IF([1]EmissionsTech.csv!H75&gt;10,ROUND([1]EmissionsTech.csv!H75,0),ROUND([1]EmissionsTech.csv!H75,2))</f>
        <v>0.01</v>
      </c>
      <c r="H75" s="10">
        <f>IF([1]EmissionsTech.csv!I75&gt;10,ROUND([1]EmissionsTech.csv!I75,0),ROUND([1]EmissionsTech.csv!I75,2))</f>
        <v>0.04</v>
      </c>
      <c r="I75" s="10">
        <f>IF([1]EmissionsTech.csv!J75&gt;10,ROUND([1]EmissionsTech.csv!J75,0),ROUND([1]EmissionsTech.csv!J75,2))</f>
        <v>0.06</v>
      </c>
      <c r="J75" s="10">
        <f>IF([1]EmissionsTech.csv!K75&gt;10,ROUND([1]EmissionsTech.csv!K75,0),ROUND([1]EmissionsTech.csv!K75,2))</f>
        <v>0.09</v>
      </c>
      <c r="K75" s="10">
        <f>IF([1]EmissionsTech.csv!L75&gt;10,ROUND([1]EmissionsTech.csv!L75,0),ROUND([1]EmissionsTech.csv!L75,2))</f>
        <v>0.11</v>
      </c>
      <c r="L75" s="10">
        <f>IF([1]EmissionsTech.csv!M75&gt;10,ROUND([1]EmissionsTech.csv!M75,0),ROUND([1]EmissionsTech.csv!M75,2))</f>
        <v>0.12</v>
      </c>
    </row>
    <row r="76" spans="1:12" x14ac:dyDescent="0.25">
      <c r="A76" t="s">
        <v>18</v>
      </c>
      <c r="B76" t="s">
        <v>38</v>
      </c>
      <c r="C76" t="str">
        <f>[1]EmissionsTech.pull!C76</f>
        <v>2DS</v>
      </c>
      <c r="D76" t="str">
        <f>[1]EmissionsTech.pull!D76</f>
        <v>4DS</v>
      </c>
      <c r="E76" s="10">
        <f>IF([1]EmissionsTech.csv!F76&gt;10,ROUND([1]EmissionsTech.csv!F76,0),ROUND([1]EmissionsTech.csv!F76,2))</f>
        <v>0.01</v>
      </c>
      <c r="F76" s="10">
        <f>IF([1]EmissionsTech.csv!G76&gt;10,ROUND([1]EmissionsTech.csv!G76,0),ROUND([1]EmissionsTech.csv!G76,2))</f>
        <v>0.02</v>
      </c>
      <c r="G76" s="10">
        <f>IF([1]EmissionsTech.csv!H76&gt;10,ROUND([1]EmissionsTech.csv!H76,0),ROUND([1]EmissionsTech.csv!H76,2))</f>
        <v>0.03</v>
      </c>
      <c r="H76" s="10">
        <f>IF([1]EmissionsTech.csv!I76&gt;10,ROUND([1]EmissionsTech.csv!I76,0),ROUND([1]EmissionsTech.csv!I76,2))</f>
        <v>0.05</v>
      </c>
      <c r="I76" s="10">
        <f>IF([1]EmissionsTech.csv!J76&gt;10,ROUND([1]EmissionsTech.csv!J76,0),ROUND([1]EmissionsTech.csv!J76,2))</f>
        <v>0.08</v>
      </c>
      <c r="J76" s="10">
        <f>IF([1]EmissionsTech.csv!K76&gt;10,ROUND([1]EmissionsTech.csv!K76,0),ROUND([1]EmissionsTech.csv!K76,2))</f>
        <v>0.09</v>
      </c>
      <c r="K76" s="10">
        <f>IF([1]EmissionsTech.csv!L76&gt;10,ROUND([1]EmissionsTech.csv!L76,0),ROUND([1]EmissionsTech.csv!L76,2))</f>
        <v>0.09</v>
      </c>
      <c r="L76" s="10">
        <f>IF([1]EmissionsTech.csv!M76&gt;10,ROUND([1]EmissionsTech.csv!M76,0),ROUND([1]EmissionsTech.csv!M76,2))</f>
        <v>0.1</v>
      </c>
    </row>
    <row r="77" spans="1:12" x14ac:dyDescent="0.25">
      <c r="A77" t="s">
        <v>18</v>
      </c>
      <c r="B77" t="s">
        <v>39</v>
      </c>
      <c r="C77" t="str">
        <f>[1]EmissionsTech.pull!C77</f>
        <v>2DS</v>
      </c>
      <c r="D77" t="str">
        <f>[1]EmissionsTech.pull!D77</f>
        <v>4DS</v>
      </c>
      <c r="E77" s="10">
        <f>IF([1]EmissionsTech.csv!F77&gt;10,ROUND([1]EmissionsTech.csv!F77,0),ROUND([1]EmissionsTech.csv!F77,2))</f>
        <v>0</v>
      </c>
      <c r="F77" s="10">
        <f>IF([1]EmissionsTech.csv!G77&gt;10,ROUND([1]EmissionsTech.csv!G77,0),ROUND([1]EmissionsTech.csv!G77,2))</f>
        <v>0.01</v>
      </c>
      <c r="G77" s="10">
        <f>IF([1]EmissionsTech.csv!H77&gt;10,ROUND([1]EmissionsTech.csv!H77,0),ROUND([1]EmissionsTech.csv!H77,2))</f>
        <v>0.02</v>
      </c>
      <c r="H77" s="10">
        <f>IF([1]EmissionsTech.csv!I77&gt;10,ROUND([1]EmissionsTech.csv!I77,0),ROUND([1]EmissionsTech.csv!I77,2))</f>
        <v>0.02</v>
      </c>
      <c r="I77" s="10">
        <f>IF([1]EmissionsTech.csv!J77&gt;10,ROUND([1]EmissionsTech.csv!J77,0),ROUND([1]EmissionsTech.csv!J77,2))</f>
        <v>0.03</v>
      </c>
      <c r="J77" s="10">
        <f>IF([1]EmissionsTech.csv!K77&gt;10,ROUND([1]EmissionsTech.csv!K77,0),ROUND([1]EmissionsTech.csv!K77,2))</f>
        <v>0.04</v>
      </c>
      <c r="K77" s="10">
        <f>IF([1]EmissionsTech.csv!L77&gt;10,ROUND([1]EmissionsTech.csv!L77,0),ROUND([1]EmissionsTech.csv!L77,2))</f>
        <v>0.05</v>
      </c>
      <c r="L77" s="10">
        <f>IF([1]EmissionsTech.csv!M77&gt;10,ROUND([1]EmissionsTech.csv!M77,0),ROUND([1]EmissionsTech.csv!M77,2))</f>
        <v>0.05</v>
      </c>
    </row>
    <row r="78" spans="1:12" x14ac:dyDescent="0.25">
      <c r="A78" t="s">
        <v>18</v>
      </c>
      <c r="B78" t="s">
        <v>40</v>
      </c>
      <c r="C78" t="str">
        <f>[1]EmissionsTech.pull!C78</f>
        <v>2DS</v>
      </c>
      <c r="D78" t="str">
        <f>[1]EmissionsTech.pull!D78</f>
        <v>4DS</v>
      </c>
      <c r="E78" s="10">
        <f>IF([1]EmissionsTech.csv!F78&gt;10,ROUND([1]EmissionsTech.csv!F78,0),ROUND([1]EmissionsTech.csv!F78,2))</f>
        <v>0</v>
      </c>
      <c r="F78" s="10">
        <f>IF([1]EmissionsTech.csv!G78&gt;10,ROUND([1]EmissionsTech.csv!G78,0),ROUND([1]EmissionsTech.csv!G78,2))</f>
        <v>0</v>
      </c>
      <c r="G78" s="10">
        <f>IF([1]EmissionsTech.csv!H78&gt;10,ROUND([1]EmissionsTech.csv!H78,0),ROUND([1]EmissionsTech.csv!H78,2))</f>
        <v>0</v>
      </c>
      <c r="H78" s="10">
        <f>IF([1]EmissionsTech.csv!I78&gt;10,ROUND([1]EmissionsTech.csv!I78,0),ROUND([1]EmissionsTech.csv!I78,2))</f>
        <v>0.01</v>
      </c>
      <c r="I78" s="10">
        <f>IF([1]EmissionsTech.csv!J78&gt;10,ROUND([1]EmissionsTech.csv!J78,0),ROUND([1]EmissionsTech.csv!J78,2))</f>
        <v>0.01</v>
      </c>
      <c r="J78" s="10">
        <f>IF([1]EmissionsTech.csv!K78&gt;10,ROUND([1]EmissionsTech.csv!K78,0),ROUND([1]EmissionsTech.csv!K78,2))</f>
        <v>0.01</v>
      </c>
      <c r="K78" s="10">
        <f>IF([1]EmissionsTech.csv!L78&gt;10,ROUND([1]EmissionsTech.csv!L78,0),ROUND([1]EmissionsTech.csv!L78,2))</f>
        <v>0.01</v>
      </c>
      <c r="L78" s="10">
        <f>IF([1]EmissionsTech.csv!M78&gt;10,ROUND([1]EmissionsTech.csv!M78,0),ROUND([1]EmissionsTech.csv!M78,2))</f>
        <v>0</v>
      </c>
    </row>
    <row r="79" spans="1:12" x14ac:dyDescent="0.25">
      <c r="A79" t="s">
        <v>18</v>
      </c>
      <c r="B79" t="s">
        <v>41</v>
      </c>
      <c r="C79" t="str">
        <f>[1]EmissionsTech.pull!C79</f>
        <v>2DS</v>
      </c>
      <c r="D79" t="str">
        <f>[1]EmissionsTech.pull!D79</f>
        <v>4DS</v>
      </c>
      <c r="E79" s="10">
        <f>IF([1]EmissionsTech.csv!F79&gt;10,ROUND([1]EmissionsTech.csv!F79,0),ROUND([1]EmissionsTech.csv!F79,2))</f>
        <v>0</v>
      </c>
      <c r="F79" s="10">
        <f>IF([1]EmissionsTech.csv!G79&gt;10,ROUND([1]EmissionsTech.csv!G79,0),ROUND([1]EmissionsTech.csv!G79,2))</f>
        <v>0</v>
      </c>
      <c r="G79" s="10">
        <f>IF([1]EmissionsTech.csv!H79&gt;10,ROUND([1]EmissionsTech.csv!H79,0),ROUND([1]EmissionsTech.csv!H79,2))</f>
        <v>0</v>
      </c>
      <c r="H79" s="10">
        <f>IF([1]EmissionsTech.csv!I79&gt;10,ROUND([1]EmissionsTech.csv!I79,0),ROUND([1]EmissionsTech.csv!I79,2))</f>
        <v>0</v>
      </c>
      <c r="I79" s="10">
        <f>IF([1]EmissionsTech.csv!J79&gt;10,ROUND([1]EmissionsTech.csv!J79,0),ROUND([1]EmissionsTech.csv!J79,2))</f>
        <v>0</v>
      </c>
      <c r="J79" s="10">
        <f>IF([1]EmissionsTech.csv!K79&gt;10,ROUND([1]EmissionsTech.csv!K79,0),ROUND([1]EmissionsTech.csv!K79,2))</f>
        <v>0</v>
      </c>
      <c r="K79" s="10">
        <f>IF([1]EmissionsTech.csv!L79&gt;10,ROUND([1]EmissionsTech.csv!L79,0),ROUND([1]EmissionsTech.csv!L79,2))</f>
        <v>0</v>
      </c>
      <c r="L79" s="10">
        <f>IF([1]EmissionsTech.csv!M79&gt;10,ROUND([1]EmissionsTech.csv!M79,0),ROUND([1]EmissionsTech.csv!M79,2))</f>
        <v>0</v>
      </c>
    </row>
    <row r="80" spans="1:12" x14ac:dyDescent="0.25">
      <c r="A80" t="s">
        <v>18</v>
      </c>
      <c r="B80" t="s">
        <v>36</v>
      </c>
      <c r="C80" t="str">
        <f>[1]EmissionsTech.pull!C80</f>
        <v>4DS</v>
      </c>
      <c r="D80" t="str">
        <f>[1]EmissionsTech.pull!D80</f>
        <v>6DS</v>
      </c>
      <c r="E80" s="10">
        <f>IF([1]EmissionsTech.csv!F80&gt;10,ROUND([1]EmissionsTech.csv!F80,0),ROUND([1]EmissionsTech.csv!F80,2))</f>
        <v>0</v>
      </c>
      <c r="F80" s="10">
        <f>IF([1]EmissionsTech.csv!G80&gt;10,ROUND([1]EmissionsTech.csv!G80,0),ROUND([1]EmissionsTech.csv!G80,2))</f>
        <v>0</v>
      </c>
      <c r="G80" s="10">
        <f>IF([1]EmissionsTech.csv!H80&gt;10,ROUND([1]EmissionsTech.csv!H80,0),ROUND([1]EmissionsTech.csv!H80,2))</f>
        <v>0</v>
      </c>
      <c r="H80" s="10">
        <f>IF([1]EmissionsTech.csv!I80&gt;10,ROUND([1]EmissionsTech.csv!I80,0),ROUND([1]EmissionsTech.csv!I80,2))</f>
        <v>0.01</v>
      </c>
      <c r="I80" s="10">
        <f>IF([1]EmissionsTech.csv!J80&gt;10,ROUND([1]EmissionsTech.csv!J80,0),ROUND([1]EmissionsTech.csv!J80,2))</f>
        <v>0.01</v>
      </c>
      <c r="J80" s="10">
        <f>IF([1]EmissionsTech.csv!K80&gt;10,ROUND([1]EmissionsTech.csv!K80,0),ROUND([1]EmissionsTech.csv!K80,2))</f>
        <v>0.02</v>
      </c>
      <c r="K80" s="10">
        <f>IF([1]EmissionsTech.csv!L80&gt;10,ROUND([1]EmissionsTech.csv!L80,0),ROUND([1]EmissionsTech.csv!L80,2))</f>
        <v>0.03</v>
      </c>
      <c r="L80" s="10">
        <f>IF([1]EmissionsTech.csv!M80&gt;10,ROUND([1]EmissionsTech.csv!M80,0),ROUND([1]EmissionsTech.csv!M80,2))</f>
        <v>0.03</v>
      </c>
    </row>
    <row r="81" spans="1:12" x14ac:dyDescent="0.25">
      <c r="A81" t="s">
        <v>18</v>
      </c>
      <c r="B81" t="s">
        <v>37</v>
      </c>
      <c r="C81" t="str">
        <f>[1]EmissionsTech.pull!C81</f>
        <v>4DS</v>
      </c>
      <c r="D81" t="str">
        <f>[1]EmissionsTech.pull!D81</f>
        <v>6DS</v>
      </c>
      <c r="E81" s="10">
        <f>IF([1]EmissionsTech.csv!F81&gt;10,ROUND([1]EmissionsTech.csv!F81,0),ROUND([1]EmissionsTech.csv!F81,2))</f>
        <v>0</v>
      </c>
      <c r="F81" s="10">
        <f>IF([1]EmissionsTech.csv!G81&gt;10,ROUND([1]EmissionsTech.csv!G81,0),ROUND([1]EmissionsTech.csv!G81,2))</f>
        <v>0</v>
      </c>
      <c r="G81" s="10">
        <f>IF([1]EmissionsTech.csv!H81&gt;10,ROUND([1]EmissionsTech.csv!H81,0),ROUND([1]EmissionsTech.csv!H81,2))</f>
        <v>0.01</v>
      </c>
      <c r="H81" s="10">
        <f>IF([1]EmissionsTech.csv!I81&gt;10,ROUND([1]EmissionsTech.csv!I81,0),ROUND([1]EmissionsTech.csv!I81,2))</f>
        <v>0.02</v>
      </c>
      <c r="I81" s="10">
        <f>IF([1]EmissionsTech.csv!J81&gt;10,ROUND([1]EmissionsTech.csv!J81,0),ROUND([1]EmissionsTech.csv!J81,2))</f>
        <v>0.03</v>
      </c>
      <c r="J81" s="10">
        <f>IF([1]EmissionsTech.csv!K81&gt;10,ROUND([1]EmissionsTech.csv!K81,0),ROUND([1]EmissionsTech.csv!K81,2))</f>
        <v>0.04</v>
      </c>
      <c r="K81" s="10">
        <f>IF([1]EmissionsTech.csv!L81&gt;10,ROUND([1]EmissionsTech.csv!L81,0),ROUND([1]EmissionsTech.csv!L81,2))</f>
        <v>0.05</v>
      </c>
      <c r="L81" s="10">
        <f>IF([1]EmissionsTech.csv!M81&gt;10,ROUND([1]EmissionsTech.csv!M81,0),ROUND([1]EmissionsTech.csv!M81,2))</f>
        <v>0.06</v>
      </c>
    </row>
    <row r="82" spans="1:12" x14ac:dyDescent="0.25">
      <c r="A82" t="s">
        <v>18</v>
      </c>
      <c r="B82" t="s">
        <v>38</v>
      </c>
      <c r="C82" t="str">
        <f>[1]EmissionsTech.pull!C82</f>
        <v>4DS</v>
      </c>
      <c r="D82" t="str">
        <f>[1]EmissionsTech.pull!D82</f>
        <v>6DS</v>
      </c>
      <c r="E82" s="10">
        <f>IF([1]EmissionsTech.csv!F82&gt;10,ROUND([1]EmissionsTech.csv!F82,0),ROUND([1]EmissionsTech.csv!F82,2))</f>
        <v>0</v>
      </c>
      <c r="F82" s="10">
        <f>IF([1]EmissionsTech.csv!G82&gt;10,ROUND([1]EmissionsTech.csv!G82,0),ROUND([1]EmissionsTech.csv!G82,2))</f>
        <v>0.01</v>
      </c>
      <c r="G82" s="10">
        <f>IF([1]EmissionsTech.csv!H82&gt;10,ROUND([1]EmissionsTech.csv!H82,0),ROUND([1]EmissionsTech.csv!H82,2))</f>
        <v>0.02</v>
      </c>
      <c r="H82" s="10">
        <f>IF([1]EmissionsTech.csv!I82&gt;10,ROUND([1]EmissionsTech.csv!I82,0),ROUND([1]EmissionsTech.csv!I82,2))</f>
        <v>0.02</v>
      </c>
      <c r="I82" s="10">
        <f>IF([1]EmissionsTech.csv!J82&gt;10,ROUND([1]EmissionsTech.csv!J82,0),ROUND([1]EmissionsTech.csv!J82,2))</f>
        <v>0.03</v>
      </c>
      <c r="J82" s="10">
        <f>IF([1]EmissionsTech.csv!K82&gt;10,ROUND([1]EmissionsTech.csv!K82,0),ROUND([1]EmissionsTech.csv!K82,2))</f>
        <v>0.04</v>
      </c>
      <c r="K82" s="10">
        <f>IF([1]EmissionsTech.csv!L82&gt;10,ROUND([1]EmissionsTech.csv!L82,0),ROUND([1]EmissionsTech.csv!L82,2))</f>
        <v>0.05</v>
      </c>
      <c r="L82" s="10">
        <f>IF([1]EmissionsTech.csv!M82&gt;10,ROUND([1]EmissionsTech.csv!M82,0),ROUND([1]EmissionsTech.csv!M82,2))</f>
        <v>0.06</v>
      </c>
    </row>
    <row r="83" spans="1:12" x14ac:dyDescent="0.25">
      <c r="A83" t="s">
        <v>18</v>
      </c>
      <c r="B83" t="s">
        <v>39</v>
      </c>
      <c r="C83" t="str">
        <f>[1]EmissionsTech.pull!C83</f>
        <v>4DS</v>
      </c>
      <c r="D83" t="str">
        <f>[1]EmissionsTech.pull!D83</f>
        <v>6DS</v>
      </c>
      <c r="E83" s="10">
        <f>IF([1]EmissionsTech.csv!F83&gt;10,ROUND([1]EmissionsTech.csv!F83,0),ROUND([1]EmissionsTech.csv!F83,2))</f>
        <v>0</v>
      </c>
      <c r="F83" s="10">
        <f>IF([1]EmissionsTech.csv!G83&gt;10,ROUND([1]EmissionsTech.csv!G83,0),ROUND([1]EmissionsTech.csv!G83,2))</f>
        <v>0</v>
      </c>
      <c r="G83" s="10">
        <f>IF([1]EmissionsTech.csv!H83&gt;10,ROUND([1]EmissionsTech.csv!H83,0),ROUND([1]EmissionsTech.csv!H83,2))</f>
        <v>0</v>
      </c>
      <c r="H83" s="10">
        <f>IF([1]EmissionsTech.csv!I83&gt;10,ROUND([1]EmissionsTech.csv!I83,0),ROUND([1]EmissionsTech.csv!I83,2))</f>
        <v>0</v>
      </c>
      <c r="I83" s="10">
        <f>IF([1]EmissionsTech.csv!J83&gt;10,ROUND([1]EmissionsTech.csv!J83,0),ROUND([1]EmissionsTech.csv!J83,2))</f>
        <v>0</v>
      </c>
      <c r="J83" s="10">
        <f>IF([1]EmissionsTech.csv!K83&gt;10,ROUND([1]EmissionsTech.csv!K83,0),ROUND([1]EmissionsTech.csv!K83,2))</f>
        <v>0.01</v>
      </c>
      <c r="K83" s="10">
        <f>IF([1]EmissionsTech.csv!L83&gt;10,ROUND([1]EmissionsTech.csv!L83,0),ROUND([1]EmissionsTech.csv!L83,2))</f>
        <v>0.01</v>
      </c>
      <c r="L83" s="10">
        <f>IF([1]EmissionsTech.csv!M83&gt;10,ROUND([1]EmissionsTech.csv!M83,0),ROUND([1]EmissionsTech.csv!M83,2))</f>
        <v>0.01</v>
      </c>
    </row>
    <row r="84" spans="1:12" x14ac:dyDescent="0.25">
      <c r="A84" t="s">
        <v>18</v>
      </c>
      <c r="B84" t="s">
        <v>40</v>
      </c>
      <c r="C84" t="str">
        <f>[1]EmissionsTech.pull!C84</f>
        <v>4DS</v>
      </c>
      <c r="D84" t="str">
        <f>[1]EmissionsTech.pull!D84</f>
        <v>6DS</v>
      </c>
      <c r="E84" s="10">
        <f>IF([1]EmissionsTech.csv!F84&gt;10,ROUND([1]EmissionsTech.csv!F84,0),ROUND([1]EmissionsTech.csv!F84,2))</f>
        <v>0</v>
      </c>
      <c r="F84" s="10">
        <f>IF([1]EmissionsTech.csv!G84&gt;10,ROUND([1]EmissionsTech.csv!G84,0),ROUND([1]EmissionsTech.csv!G84,2))</f>
        <v>0</v>
      </c>
      <c r="G84" s="10">
        <f>IF([1]EmissionsTech.csv!H84&gt;10,ROUND([1]EmissionsTech.csv!H84,0),ROUND([1]EmissionsTech.csv!H84,2))</f>
        <v>0</v>
      </c>
      <c r="H84" s="10">
        <f>IF([1]EmissionsTech.csv!I84&gt;10,ROUND([1]EmissionsTech.csv!I84,0),ROUND([1]EmissionsTech.csv!I84,2))</f>
        <v>0</v>
      </c>
      <c r="I84" s="10">
        <f>IF([1]EmissionsTech.csv!J84&gt;10,ROUND([1]EmissionsTech.csv!J84,0),ROUND([1]EmissionsTech.csv!J84,2))</f>
        <v>0</v>
      </c>
      <c r="J84" s="10">
        <f>IF([1]EmissionsTech.csv!K84&gt;10,ROUND([1]EmissionsTech.csv!K84,0),ROUND([1]EmissionsTech.csv!K84,2))</f>
        <v>0</v>
      </c>
      <c r="K84" s="10">
        <f>IF([1]EmissionsTech.csv!L84&gt;10,ROUND([1]EmissionsTech.csv!L84,0),ROUND([1]EmissionsTech.csv!L84,2))</f>
        <v>0</v>
      </c>
      <c r="L84" s="10">
        <f>IF([1]EmissionsTech.csv!M84&gt;10,ROUND([1]EmissionsTech.csv!M84,0),ROUND([1]EmissionsTech.csv!M84,2))</f>
        <v>0.01</v>
      </c>
    </row>
    <row r="85" spans="1:12" x14ac:dyDescent="0.25">
      <c r="A85" t="s">
        <v>18</v>
      </c>
      <c r="B85" t="s">
        <v>41</v>
      </c>
      <c r="C85" t="str">
        <f>[1]EmissionsTech.pull!C85</f>
        <v>4DS</v>
      </c>
      <c r="D85" t="str">
        <f>[1]EmissionsTech.pull!D85</f>
        <v>6DS</v>
      </c>
      <c r="E85" s="10">
        <f>IF([1]EmissionsTech.csv!F85&gt;10,ROUND([1]EmissionsTech.csv!F85,0),ROUND([1]EmissionsTech.csv!F85,2))</f>
        <v>0</v>
      </c>
      <c r="F85" s="10">
        <f>IF([1]EmissionsTech.csv!G85&gt;10,ROUND([1]EmissionsTech.csv!G85,0),ROUND([1]EmissionsTech.csv!G85,2))</f>
        <v>0</v>
      </c>
      <c r="G85" s="10">
        <f>IF([1]EmissionsTech.csv!H85&gt;10,ROUND([1]EmissionsTech.csv!H85,0),ROUND([1]EmissionsTech.csv!H85,2))</f>
        <v>0</v>
      </c>
      <c r="H85" s="10">
        <f>IF([1]EmissionsTech.csv!I85&gt;10,ROUND([1]EmissionsTech.csv!I85,0),ROUND([1]EmissionsTech.csv!I85,2))</f>
        <v>0</v>
      </c>
      <c r="I85" s="10">
        <f>IF([1]EmissionsTech.csv!J85&gt;10,ROUND([1]EmissionsTech.csv!J85,0),ROUND([1]EmissionsTech.csv!J85,2))</f>
        <v>0</v>
      </c>
      <c r="J85" s="10">
        <f>IF([1]EmissionsTech.csv!K85&gt;10,ROUND([1]EmissionsTech.csv!K85,0),ROUND([1]EmissionsTech.csv!K85,2))</f>
        <v>0</v>
      </c>
      <c r="K85" s="10">
        <f>IF([1]EmissionsTech.csv!L85&gt;10,ROUND([1]EmissionsTech.csv!L85,0),ROUND([1]EmissionsTech.csv!L85,2))</f>
        <v>0</v>
      </c>
      <c r="L85" s="10">
        <f>IF([1]EmissionsTech.csv!M85&gt;10,ROUND([1]EmissionsTech.csv!M85,0),ROUND([1]EmissionsTech.csv!M85,2))</f>
        <v>0</v>
      </c>
    </row>
    <row r="86" spans="1:12" x14ac:dyDescent="0.25">
      <c r="A86" t="s">
        <v>19</v>
      </c>
      <c r="B86" t="s">
        <v>36</v>
      </c>
      <c r="C86" t="str">
        <f>[1]EmissionsTech.pull!C86</f>
        <v>2DS</v>
      </c>
      <c r="D86" t="str">
        <f>[1]EmissionsTech.pull!D86</f>
        <v>4DS</v>
      </c>
      <c r="E86" s="10">
        <f>IF([1]EmissionsTech.csv!F86&gt;10,ROUND([1]EmissionsTech.csv!F86,0),ROUND([1]EmissionsTech.csv!F86,2))</f>
        <v>0</v>
      </c>
      <c r="F86" s="10">
        <f>IF([1]EmissionsTech.csv!G86&gt;10,ROUND([1]EmissionsTech.csv!G86,0),ROUND([1]EmissionsTech.csv!G86,2))</f>
        <v>0</v>
      </c>
      <c r="G86" s="10">
        <f>IF([1]EmissionsTech.csv!H86&gt;10,ROUND([1]EmissionsTech.csv!H86,0),ROUND([1]EmissionsTech.csv!H86,2))</f>
        <v>0</v>
      </c>
      <c r="H86" s="10">
        <f>IF([1]EmissionsTech.csv!I86&gt;10,ROUND([1]EmissionsTech.csv!I86,0),ROUND([1]EmissionsTech.csv!I86,2))</f>
        <v>0.02</v>
      </c>
      <c r="I86" s="10">
        <f>IF([1]EmissionsTech.csv!J86&gt;10,ROUND([1]EmissionsTech.csv!J86,0),ROUND([1]EmissionsTech.csv!J86,2))</f>
        <v>0.04</v>
      </c>
      <c r="J86" s="10">
        <f>IF([1]EmissionsTech.csv!K86&gt;10,ROUND([1]EmissionsTech.csv!K86,0),ROUND([1]EmissionsTech.csv!K86,2))</f>
        <v>7.0000000000000007E-2</v>
      </c>
      <c r="K86" s="10">
        <f>IF([1]EmissionsTech.csv!L86&gt;10,ROUND([1]EmissionsTech.csv!L86,0),ROUND([1]EmissionsTech.csv!L86,2))</f>
        <v>0.08</v>
      </c>
      <c r="L86" s="10">
        <f>IF([1]EmissionsTech.csv!M86&gt;10,ROUND([1]EmissionsTech.csv!M86,0),ROUND([1]EmissionsTech.csv!M86,2))</f>
        <v>0.09</v>
      </c>
    </row>
    <row r="87" spans="1:12" x14ac:dyDescent="0.25">
      <c r="A87" t="s">
        <v>19</v>
      </c>
      <c r="B87" t="s">
        <v>37</v>
      </c>
      <c r="C87" t="str">
        <f>[1]EmissionsTech.pull!C87</f>
        <v>2DS</v>
      </c>
      <c r="D87" t="str">
        <f>[1]EmissionsTech.pull!D87</f>
        <v>4DS</v>
      </c>
      <c r="E87" s="10">
        <f>IF([1]EmissionsTech.csv!F87&gt;10,ROUND([1]EmissionsTech.csv!F87,0),ROUND([1]EmissionsTech.csv!F87,2))</f>
        <v>0</v>
      </c>
      <c r="F87" s="10">
        <f>IF([1]EmissionsTech.csv!G87&gt;10,ROUND([1]EmissionsTech.csv!G87,0),ROUND([1]EmissionsTech.csv!G87,2))</f>
        <v>0.01</v>
      </c>
      <c r="G87" s="10">
        <f>IF([1]EmissionsTech.csv!H87&gt;10,ROUND([1]EmissionsTech.csv!H87,0),ROUND([1]EmissionsTech.csv!H87,2))</f>
        <v>0.02</v>
      </c>
      <c r="H87" s="10">
        <f>IF([1]EmissionsTech.csv!I87&gt;10,ROUND([1]EmissionsTech.csv!I87,0),ROUND([1]EmissionsTech.csv!I87,2))</f>
        <v>0.05</v>
      </c>
      <c r="I87" s="10">
        <f>IF([1]EmissionsTech.csv!J87&gt;10,ROUND([1]EmissionsTech.csv!J87,0),ROUND([1]EmissionsTech.csv!J87,2))</f>
        <v>0.08</v>
      </c>
      <c r="J87" s="10">
        <f>IF([1]EmissionsTech.csv!K87&gt;10,ROUND([1]EmissionsTech.csv!K87,0),ROUND([1]EmissionsTech.csv!K87,2))</f>
        <v>0.1</v>
      </c>
      <c r="K87" s="10">
        <f>IF([1]EmissionsTech.csv!L87&gt;10,ROUND([1]EmissionsTech.csv!L87,0),ROUND([1]EmissionsTech.csv!L87,2))</f>
        <v>0.1</v>
      </c>
      <c r="L87" s="10">
        <f>IF([1]EmissionsTech.csv!M87&gt;10,ROUND([1]EmissionsTech.csv!M87,0),ROUND([1]EmissionsTech.csv!M87,2))</f>
        <v>0.08</v>
      </c>
    </row>
    <row r="88" spans="1:12" x14ac:dyDescent="0.25">
      <c r="A88" t="s">
        <v>19</v>
      </c>
      <c r="B88" t="s">
        <v>38</v>
      </c>
      <c r="C88" t="str">
        <f>[1]EmissionsTech.pull!C88</f>
        <v>2DS</v>
      </c>
      <c r="D88" t="str">
        <f>[1]EmissionsTech.pull!D88</f>
        <v>4DS</v>
      </c>
      <c r="E88" s="10">
        <f>IF([1]EmissionsTech.csv!F88&gt;10,ROUND([1]EmissionsTech.csv!F88,0),ROUND([1]EmissionsTech.csv!F88,2))</f>
        <v>0</v>
      </c>
      <c r="F88" s="10">
        <f>IF([1]EmissionsTech.csv!G88&gt;10,ROUND([1]EmissionsTech.csv!G88,0),ROUND([1]EmissionsTech.csv!G88,2))</f>
        <v>0.02</v>
      </c>
      <c r="G88" s="10">
        <f>IF([1]EmissionsTech.csv!H88&gt;10,ROUND([1]EmissionsTech.csv!H88,0),ROUND([1]EmissionsTech.csv!H88,2))</f>
        <v>0.04</v>
      </c>
      <c r="H88" s="10">
        <f>IF([1]EmissionsTech.csv!I88&gt;10,ROUND([1]EmissionsTech.csv!I88,0),ROUND([1]EmissionsTech.csv!I88,2))</f>
        <v>7.0000000000000007E-2</v>
      </c>
      <c r="I88" s="10">
        <f>IF([1]EmissionsTech.csv!J88&gt;10,ROUND([1]EmissionsTech.csv!J88,0),ROUND([1]EmissionsTech.csv!J88,2))</f>
        <v>0.08</v>
      </c>
      <c r="J88" s="10">
        <f>IF([1]EmissionsTech.csv!K88&gt;10,ROUND([1]EmissionsTech.csv!K88,0),ROUND([1]EmissionsTech.csv!K88,2))</f>
        <v>0.1</v>
      </c>
      <c r="K88" s="10">
        <f>IF([1]EmissionsTech.csv!L88&gt;10,ROUND([1]EmissionsTech.csv!L88,0),ROUND([1]EmissionsTech.csv!L88,2))</f>
        <v>0.11</v>
      </c>
      <c r="L88" s="10">
        <f>IF([1]EmissionsTech.csv!M88&gt;10,ROUND([1]EmissionsTech.csv!M88,0),ROUND([1]EmissionsTech.csv!M88,2))</f>
        <v>0.13</v>
      </c>
    </row>
    <row r="89" spans="1:12" x14ac:dyDescent="0.25">
      <c r="A89" t="s">
        <v>19</v>
      </c>
      <c r="B89" t="s">
        <v>39</v>
      </c>
      <c r="C89" t="str">
        <f>[1]EmissionsTech.pull!C89</f>
        <v>2DS</v>
      </c>
      <c r="D89" t="str">
        <f>[1]EmissionsTech.pull!D89</f>
        <v>4DS</v>
      </c>
      <c r="E89" s="10">
        <f>IF([1]EmissionsTech.csv!F89&gt;10,ROUND([1]EmissionsTech.csv!F89,0),ROUND([1]EmissionsTech.csv!F89,2))</f>
        <v>0</v>
      </c>
      <c r="F89" s="10">
        <f>IF([1]EmissionsTech.csv!G89&gt;10,ROUND([1]EmissionsTech.csv!G89,0),ROUND([1]EmissionsTech.csv!G89,2))</f>
        <v>0</v>
      </c>
      <c r="G89" s="10">
        <f>IF([1]EmissionsTech.csv!H89&gt;10,ROUND([1]EmissionsTech.csv!H89,0),ROUND([1]EmissionsTech.csv!H89,2))</f>
        <v>0.01</v>
      </c>
      <c r="H89" s="10">
        <f>IF([1]EmissionsTech.csv!I89&gt;10,ROUND([1]EmissionsTech.csv!I89,0),ROUND([1]EmissionsTech.csv!I89,2))</f>
        <v>0.01</v>
      </c>
      <c r="I89" s="10">
        <f>IF([1]EmissionsTech.csv!J89&gt;10,ROUND([1]EmissionsTech.csv!J89,0),ROUND([1]EmissionsTech.csv!J89,2))</f>
        <v>0.02</v>
      </c>
      <c r="J89" s="10">
        <f>IF([1]EmissionsTech.csv!K89&gt;10,ROUND([1]EmissionsTech.csv!K89,0),ROUND([1]EmissionsTech.csv!K89,2))</f>
        <v>0.02</v>
      </c>
      <c r="K89" s="10">
        <f>IF([1]EmissionsTech.csv!L89&gt;10,ROUND([1]EmissionsTech.csv!L89,0),ROUND([1]EmissionsTech.csv!L89,2))</f>
        <v>0.03</v>
      </c>
      <c r="L89" s="10">
        <f>IF([1]EmissionsTech.csv!M89&gt;10,ROUND([1]EmissionsTech.csv!M89,0),ROUND([1]EmissionsTech.csv!M89,2))</f>
        <v>0.04</v>
      </c>
    </row>
    <row r="90" spans="1:12" x14ac:dyDescent="0.25">
      <c r="A90" t="s">
        <v>19</v>
      </c>
      <c r="B90" t="s">
        <v>40</v>
      </c>
      <c r="C90" t="str">
        <f>[1]EmissionsTech.pull!C90</f>
        <v>2DS</v>
      </c>
      <c r="D90" t="str">
        <f>[1]EmissionsTech.pull!D90</f>
        <v>4DS</v>
      </c>
      <c r="E90" s="10">
        <f>IF([1]EmissionsTech.csv!F90&gt;10,ROUND([1]EmissionsTech.csv!F90,0),ROUND([1]EmissionsTech.csv!F90,2))</f>
        <v>0</v>
      </c>
      <c r="F90" s="10">
        <f>IF([1]EmissionsTech.csv!G90&gt;10,ROUND([1]EmissionsTech.csv!G90,0),ROUND([1]EmissionsTech.csv!G90,2))</f>
        <v>0</v>
      </c>
      <c r="G90" s="10">
        <f>IF([1]EmissionsTech.csv!H90&gt;10,ROUND([1]EmissionsTech.csv!H90,0),ROUND([1]EmissionsTech.csv!H90,2))</f>
        <v>0.01</v>
      </c>
      <c r="H90" s="10">
        <f>IF([1]EmissionsTech.csv!I90&gt;10,ROUND([1]EmissionsTech.csv!I90,0),ROUND([1]EmissionsTech.csv!I90,2))</f>
        <v>0.02</v>
      </c>
      <c r="I90" s="10">
        <f>IF([1]EmissionsTech.csv!J90&gt;10,ROUND([1]EmissionsTech.csv!J90,0),ROUND([1]EmissionsTech.csv!J90,2))</f>
        <v>0.04</v>
      </c>
      <c r="J90" s="10">
        <f>IF([1]EmissionsTech.csv!K90&gt;10,ROUND([1]EmissionsTech.csv!K90,0),ROUND([1]EmissionsTech.csv!K90,2))</f>
        <v>0.06</v>
      </c>
      <c r="K90" s="10">
        <f>IF([1]EmissionsTech.csv!L90&gt;10,ROUND([1]EmissionsTech.csv!L90,0),ROUND([1]EmissionsTech.csv!L90,2))</f>
        <v>7.0000000000000007E-2</v>
      </c>
      <c r="L90" s="10">
        <f>IF([1]EmissionsTech.csv!M90&gt;10,ROUND([1]EmissionsTech.csv!M90,0),ROUND([1]EmissionsTech.csv!M90,2))</f>
        <v>7.0000000000000007E-2</v>
      </c>
    </row>
    <row r="91" spans="1:12" x14ac:dyDescent="0.25">
      <c r="A91" t="s">
        <v>19</v>
      </c>
      <c r="B91" t="s">
        <v>41</v>
      </c>
      <c r="C91" t="str">
        <f>[1]EmissionsTech.pull!C91</f>
        <v>2DS</v>
      </c>
      <c r="D91" t="str">
        <f>[1]EmissionsTech.pull!D91</f>
        <v>4DS</v>
      </c>
      <c r="E91" s="10">
        <f>IF([1]EmissionsTech.csv!F91&gt;10,ROUND([1]EmissionsTech.csv!F91,0),ROUND([1]EmissionsTech.csv!F91,2))</f>
        <v>0</v>
      </c>
      <c r="F91" s="10">
        <f>IF([1]EmissionsTech.csv!G91&gt;10,ROUND([1]EmissionsTech.csv!G91,0),ROUND([1]EmissionsTech.csv!G91,2))</f>
        <v>0</v>
      </c>
      <c r="G91" s="10">
        <f>IF([1]EmissionsTech.csv!H91&gt;10,ROUND([1]EmissionsTech.csv!H91,0),ROUND([1]EmissionsTech.csv!H91,2))</f>
        <v>0</v>
      </c>
      <c r="H91" s="10">
        <f>IF([1]EmissionsTech.csv!I91&gt;10,ROUND([1]EmissionsTech.csv!I91,0),ROUND([1]EmissionsTech.csv!I91,2))</f>
        <v>0.01</v>
      </c>
      <c r="I91" s="10">
        <f>IF([1]EmissionsTech.csv!J91&gt;10,ROUND([1]EmissionsTech.csv!J91,0),ROUND([1]EmissionsTech.csv!J91,2))</f>
        <v>0.03</v>
      </c>
      <c r="J91" s="10">
        <f>IF([1]EmissionsTech.csv!K91&gt;10,ROUND([1]EmissionsTech.csv!K91,0),ROUND([1]EmissionsTech.csv!K91,2))</f>
        <v>0.02</v>
      </c>
      <c r="K91" s="10">
        <f>IF([1]EmissionsTech.csv!L91&gt;10,ROUND([1]EmissionsTech.csv!L91,0),ROUND([1]EmissionsTech.csv!L91,2))</f>
        <v>0</v>
      </c>
      <c r="L91" s="10">
        <f>IF([1]EmissionsTech.csv!M91&gt;10,ROUND([1]EmissionsTech.csv!M91,0),ROUND([1]EmissionsTech.csv!M91,2))</f>
        <v>0</v>
      </c>
    </row>
    <row r="92" spans="1:12" x14ac:dyDescent="0.25">
      <c r="A92" t="s">
        <v>19</v>
      </c>
      <c r="B92" t="s">
        <v>36</v>
      </c>
      <c r="C92" t="str">
        <f>[1]EmissionsTech.pull!C92</f>
        <v>4DS</v>
      </c>
      <c r="D92" t="str">
        <f>[1]EmissionsTech.pull!D92</f>
        <v>6DS</v>
      </c>
      <c r="E92" s="10">
        <f>IF([1]EmissionsTech.csv!F92&gt;10,ROUND([1]EmissionsTech.csv!F92,0),ROUND([1]EmissionsTech.csv!F92,2))</f>
        <v>0</v>
      </c>
      <c r="F92" s="10">
        <f>IF([1]EmissionsTech.csv!G92&gt;10,ROUND([1]EmissionsTech.csv!G92,0),ROUND([1]EmissionsTech.csv!G92,2))</f>
        <v>0</v>
      </c>
      <c r="G92" s="10">
        <f>IF([1]EmissionsTech.csv!H92&gt;10,ROUND([1]EmissionsTech.csv!H92,0),ROUND([1]EmissionsTech.csv!H92,2))</f>
        <v>0</v>
      </c>
      <c r="H92" s="10">
        <f>IF([1]EmissionsTech.csv!I92&gt;10,ROUND([1]EmissionsTech.csv!I92,0),ROUND([1]EmissionsTech.csv!I92,2))</f>
        <v>0</v>
      </c>
      <c r="I92" s="10">
        <f>IF([1]EmissionsTech.csv!J92&gt;10,ROUND([1]EmissionsTech.csv!J92,0),ROUND([1]EmissionsTech.csv!J92,2))</f>
        <v>0</v>
      </c>
      <c r="J92" s="10">
        <f>IF([1]EmissionsTech.csv!K92&gt;10,ROUND([1]EmissionsTech.csv!K92,0),ROUND([1]EmissionsTech.csv!K92,2))</f>
        <v>0</v>
      </c>
      <c r="K92" s="10">
        <f>IF([1]EmissionsTech.csv!L92&gt;10,ROUND([1]EmissionsTech.csv!L92,0),ROUND([1]EmissionsTech.csv!L92,2))</f>
        <v>0</v>
      </c>
      <c r="L92" s="10">
        <f>IF([1]EmissionsTech.csv!M92&gt;10,ROUND([1]EmissionsTech.csv!M92,0),ROUND([1]EmissionsTech.csv!M92,2))</f>
        <v>0</v>
      </c>
    </row>
    <row r="93" spans="1:12" x14ac:dyDescent="0.25">
      <c r="A93" t="s">
        <v>19</v>
      </c>
      <c r="B93" t="s">
        <v>37</v>
      </c>
      <c r="C93" t="str">
        <f>[1]EmissionsTech.pull!C93</f>
        <v>4DS</v>
      </c>
      <c r="D93" t="str">
        <f>[1]EmissionsTech.pull!D93</f>
        <v>6DS</v>
      </c>
      <c r="E93" s="10">
        <f>IF([1]EmissionsTech.csv!F93&gt;10,ROUND([1]EmissionsTech.csv!F93,0),ROUND([1]EmissionsTech.csv!F93,2))</f>
        <v>0</v>
      </c>
      <c r="F93" s="10">
        <f>IF([1]EmissionsTech.csv!G93&gt;10,ROUND([1]EmissionsTech.csv!G93,0),ROUND([1]EmissionsTech.csv!G93,2))</f>
        <v>0</v>
      </c>
      <c r="G93" s="10">
        <f>IF([1]EmissionsTech.csv!H93&gt;10,ROUND([1]EmissionsTech.csv!H93,0),ROUND([1]EmissionsTech.csv!H93,2))</f>
        <v>0.01</v>
      </c>
      <c r="H93" s="10">
        <f>IF([1]EmissionsTech.csv!I93&gt;10,ROUND([1]EmissionsTech.csv!I93,0),ROUND([1]EmissionsTech.csv!I93,2))</f>
        <v>0.01</v>
      </c>
      <c r="I93" s="10">
        <f>IF([1]EmissionsTech.csv!J93&gt;10,ROUND([1]EmissionsTech.csv!J93,0),ROUND([1]EmissionsTech.csv!J93,2))</f>
        <v>0.02</v>
      </c>
      <c r="J93" s="10">
        <f>IF([1]EmissionsTech.csv!K93&gt;10,ROUND([1]EmissionsTech.csv!K93,0),ROUND([1]EmissionsTech.csv!K93,2))</f>
        <v>0.03</v>
      </c>
      <c r="K93" s="10">
        <f>IF([1]EmissionsTech.csv!L93&gt;10,ROUND([1]EmissionsTech.csv!L93,0),ROUND([1]EmissionsTech.csv!L93,2))</f>
        <v>0.04</v>
      </c>
      <c r="L93" s="10">
        <f>IF([1]EmissionsTech.csv!M93&gt;10,ROUND([1]EmissionsTech.csv!M93,0),ROUND([1]EmissionsTech.csv!M93,2))</f>
        <v>0.04</v>
      </c>
    </row>
    <row r="94" spans="1:12" x14ac:dyDescent="0.25">
      <c r="A94" t="s">
        <v>19</v>
      </c>
      <c r="B94" t="s">
        <v>38</v>
      </c>
      <c r="C94" t="str">
        <f>[1]EmissionsTech.pull!C94</f>
        <v>4DS</v>
      </c>
      <c r="D94" t="str">
        <f>[1]EmissionsTech.pull!D94</f>
        <v>6DS</v>
      </c>
      <c r="E94" s="10">
        <f>IF([1]EmissionsTech.csv!F94&gt;10,ROUND([1]EmissionsTech.csv!F94,0),ROUND([1]EmissionsTech.csv!F94,2))</f>
        <v>0</v>
      </c>
      <c r="F94" s="10">
        <f>IF([1]EmissionsTech.csv!G94&gt;10,ROUND([1]EmissionsTech.csv!G94,0),ROUND([1]EmissionsTech.csv!G94,2))</f>
        <v>0.01</v>
      </c>
      <c r="G94" s="10">
        <f>IF([1]EmissionsTech.csv!H94&gt;10,ROUND([1]EmissionsTech.csv!H94,0),ROUND([1]EmissionsTech.csv!H94,2))</f>
        <v>0.04</v>
      </c>
      <c r="H94" s="10">
        <f>IF([1]EmissionsTech.csv!I94&gt;10,ROUND([1]EmissionsTech.csv!I94,0),ROUND([1]EmissionsTech.csv!I94,2))</f>
        <v>0.06</v>
      </c>
      <c r="I94" s="10">
        <f>IF([1]EmissionsTech.csv!J94&gt;10,ROUND([1]EmissionsTech.csv!J94,0),ROUND([1]EmissionsTech.csv!J94,2))</f>
        <v>0.09</v>
      </c>
      <c r="J94" s="10">
        <f>IF([1]EmissionsTech.csv!K94&gt;10,ROUND([1]EmissionsTech.csv!K94,0),ROUND([1]EmissionsTech.csv!K94,2))</f>
        <v>0.11</v>
      </c>
      <c r="K94" s="10">
        <f>IF([1]EmissionsTech.csv!L94&gt;10,ROUND([1]EmissionsTech.csv!L94,0),ROUND([1]EmissionsTech.csv!L94,2))</f>
        <v>0.14000000000000001</v>
      </c>
      <c r="L94" s="10">
        <f>IF([1]EmissionsTech.csv!M94&gt;10,ROUND([1]EmissionsTech.csv!M94,0),ROUND([1]EmissionsTech.csv!M94,2))</f>
        <v>0.16</v>
      </c>
    </row>
    <row r="95" spans="1:12" x14ac:dyDescent="0.25">
      <c r="A95" t="s">
        <v>19</v>
      </c>
      <c r="B95" t="s">
        <v>39</v>
      </c>
      <c r="C95" t="str">
        <f>[1]EmissionsTech.pull!C95</f>
        <v>4DS</v>
      </c>
      <c r="D95" t="str">
        <f>[1]EmissionsTech.pull!D95</f>
        <v>6DS</v>
      </c>
      <c r="E95" s="10">
        <f>IF([1]EmissionsTech.csv!F95&gt;10,ROUND([1]EmissionsTech.csv!F95,0),ROUND([1]EmissionsTech.csv!F95,2))</f>
        <v>0</v>
      </c>
      <c r="F95" s="10">
        <f>IF([1]EmissionsTech.csv!G95&gt;10,ROUND([1]EmissionsTech.csv!G95,0),ROUND([1]EmissionsTech.csv!G95,2))</f>
        <v>0</v>
      </c>
      <c r="G95" s="10">
        <f>IF([1]EmissionsTech.csv!H95&gt;10,ROUND([1]EmissionsTech.csv!H95,0),ROUND([1]EmissionsTech.csv!H95,2))</f>
        <v>0</v>
      </c>
      <c r="H95" s="10">
        <f>IF([1]EmissionsTech.csv!I95&gt;10,ROUND([1]EmissionsTech.csv!I95,0),ROUND([1]EmissionsTech.csv!I95,2))</f>
        <v>0</v>
      </c>
      <c r="I95" s="10">
        <f>IF([1]EmissionsTech.csv!J95&gt;10,ROUND([1]EmissionsTech.csv!J95,0),ROUND([1]EmissionsTech.csv!J95,2))</f>
        <v>0</v>
      </c>
      <c r="J95" s="10">
        <f>IF([1]EmissionsTech.csv!K95&gt;10,ROUND([1]EmissionsTech.csv!K95,0),ROUND([1]EmissionsTech.csv!K95,2))</f>
        <v>0</v>
      </c>
      <c r="K95" s="10">
        <f>IF([1]EmissionsTech.csv!L95&gt;10,ROUND([1]EmissionsTech.csv!L95,0),ROUND([1]EmissionsTech.csv!L95,2))</f>
        <v>0.01</v>
      </c>
      <c r="L95" s="10">
        <f>IF([1]EmissionsTech.csv!M95&gt;10,ROUND([1]EmissionsTech.csv!M95,0),ROUND([1]EmissionsTech.csv!M95,2))</f>
        <v>0.01</v>
      </c>
    </row>
    <row r="96" spans="1:12" x14ac:dyDescent="0.25">
      <c r="A96" t="s">
        <v>19</v>
      </c>
      <c r="B96" t="s">
        <v>40</v>
      </c>
      <c r="C96" t="str">
        <f>[1]EmissionsTech.pull!C96</f>
        <v>4DS</v>
      </c>
      <c r="D96" t="str">
        <f>[1]EmissionsTech.pull!D96</f>
        <v>6DS</v>
      </c>
      <c r="E96" s="10">
        <f>IF([1]EmissionsTech.csv!F96&gt;10,ROUND([1]EmissionsTech.csv!F96,0),ROUND([1]EmissionsTech.csv!F96,2))</f>
        <v>0</v>
      </c>
      <c r="F96" s="10">
        <f>IF([1]EmissionsTech.csv!G96&gt;10,ROUND([1]EmissionsTech.csv!G96,0),ROUND([1]EmissionsTech.csv!G96,2))</f>
        <v>0</v>
      </c>
      <c r="G96" s="10">
        <f>IF([1]EmissionsTech.csv!H96&gt;10,ROUND([1]EmissionsTech.csv!H96,0),ROUND([1]EmissionsTech.csv!H96,2))</f>
        <v>0.01</v>
      </c>
      <c r="H96" s="10">
        <f>IF([1]EmissionsTech.csv!I96&gt;10,ROUND([1]EmissionsTech.csv!I96,0),ROUND([1]EmissionsTech.csv!I96,2))</f>
        <v>0.01</v>
      </c>
      <c r="I96" s="10">
        <f>IF([1]EmissionsTech.csv!J96&gt;10,ROUND([1]EmissionsTech.csv!J96,0),ROUND([1]EmissionsTech.csv!J96,2))</f>
        <v>0.02</v>
      </c>
      <c r="J96" s="10">
        <f>IF([1]EmissionsTech.csv!K96&gt;10,ROUND([1]EmissionsTech.csv!K96,0),ROUND([1]EmissionsTech.csv!K96,2))</f>
        <v>0.01</v>
      </c>
      <c r="K96" s="10">
        <f>IF([1]EmissionsTech.csv!L96&gt;10,ROUND([1]EmissionsTech.csv!L96,0),ROUND([1]EmissionsTech.csv!L96,2))</f>
        <v>0</v>
      </c>
      <c r="L96" s="10">
        <f>IF([1]EmissionsTech.csv!M96&gt;10,ROUND([1]EmissionsTech.csv!M96,0),ROUND([1]EmissionsTech.csv!M96,2))</f>
        <v>0</v>
      </c>
    </row>
    <row r="97" spans="1:12" x14ac:dyDescent="0.25">
      <c r="A97" t="s">
        <v>19</v>
      </c>
      <c r="B97" t="s">
        <v>41</v>
      </c>
      <c r="C97" t="str">
        <f>[1]EmissionsTech.pull!C97</f>
        <v>4DS</v>
      </c>
      <c r="D97" t="str">
        <f>[1]EmissionsTech.pull!D97</f>
        <v>6DS</v>
      </c>
      <c r="E97" s="10">
        <f>IF([1]EmissionsTech.csv!F97&gt;10,ROUND([1]EmissionsTech.csv!F97,0),ROUND([1]EmissionsTech.csv!F97,2))</f>
        <v>0</v>
      </c>
      <c r="F97" s="10">
        <f>IF([1]EmissionsTech.csv!G97&gt;10,ROUND([1]EmissionsTech.csv!G97,0),ROUND([1]EmissionsTech.csv!G97,2))</f>
        <v>0</v>
      </c>
      <c r="G97" s="10">
        <f>IF([1]EmissionsTech.csv!H97&gt;10,ROUND([1]EmissionsTech.csv!H97,0),ROUND([1]EmissionsTech.csv!H97,2))</f>
        <v>0</v>
      </c>
      <c r="H97" s="10">
        <f>IF([1]EmissionsTech.csv!I97&gt;10,ROUND([1]EmissionsTech.csv!I97,0),ROUND([1]EmissionsTech.csv!I97,2))</f>
        <v>0</v>
      </c>
      <c r="I97" s="10">
        <f>IF([1]EmissionsTech.csv!J97&gt;10,ROUND([1]EmissionsTech.csv!J97,0),ROUND([1]EmissionsTech.csv!J97,2))</f>
        <v>0</v>
      </c>
      <c r="J97" s="10">
        <f>IF([1]EmissionsTech.csv!K97&gt;10,ROUND([1]EmissionsTech.csv!K97,0),ROUND([1]EmissionsTech.csv!K97,2))</f>
        <v>0</v>
      </c>
      <c r="K97" s="10">
        <f>IF([1]EmissionsTech.csv!L97&gt;10,ROUND([1]EmissionsTech.csv!L97,0),ROUND([1]EmissionsTech.csv!L97,2))</f>
        <v>0</v>
      </c>
      <c r="L97" s="10">
        <f>IF([1]EmissionsTech.csv!M97&gt;10,ROUND([1]EmissionsTech.csv!M97,0),ROUND([1]EmissionsTech.csv!M97,2))</f>
        <v>0</v>
      </c>
    </row>
    <row r="98" spans="1:12" x14ac:dyDescent="0.25">
      <c r="A98" t="s">
        <v>20</v>
      </c>
      <c r="B98" t="s">
        <v>36</v>
      </c>
      <c r="C98" t="str">
        <f>[1]EmissionsTech.pull!C98</f>
        <v>2DS</v>
      </c>
      <c r="D98" t="str">
        <f>[1]EmissionsTech.pull!D98</f>
        <v>4DS</v>
      </c>
      <c r="E98" s="10">
        <f>IF([1]EmissionsTech.csv!F98&gt;10,ROUND([1]EmissionsTech.csv!F98,0),ROUND([1]EmissionsTech.csv!F98,2))</f>
        <v>0</v>
      </c>
      <c r="F98" s="10">
        <f>IF([1]EmissionsTech.csv!G98&gt;10,ROUND([1]EmissionsTech.csv!G98,0),ROUND([1]EmissionsTech.csv!G98,2))</f>
        <v>0.01</v>
      </c>
      <c r="G98" s="10">
        <f>IF([1]EmissionsTech.csv!H98&gt;10,ROUND([1]EmissionsTech.csv!H98,0),ROUND([1]EmissionsTech.csv!H98,2))</f>
        <v>7.0000000000000007E-2</v>
      </c>
      <c r="H98" s="10">
        <f>IF([1]EmissionsTech.csv!I98&gt;10,ROUND([1]EmissionsTech.csv!I98,0),ROUND([1]EmissionsTech.csv!I98,2))</f>
        <v>0.17</v>
      </c>
      <c r="I98" s="10">
        <f>IF([1]EmissionsTech.csv!J98&gt;10,ROUND([1]EmissionsTech.csv!J98,0),ROUND([1]EmissionsTech.csv!J98,2))</f>
        <v>0.32</v>
      </c>
      <c r="J98" s="10">
        <f>IF([1]EmissionsTech.csv!K98&gt;10,ROUND([1]EmissionsTech.csv!K98,0),ROUND([1]EmissionsTech.csv!K98,2))</f>
        <v>0.44</v>
      </c>
      <c r="K98" s="10">
        <f>IF([1]EmissionsTech.csv!L98&gt;10,ROUND([1]EmissionsTech.csv!L98,0),ROUND([1]EmissionsTech.csv!L98,2))</f>
        <v>0.6</v>
      </c>
      <c r="L98" s="10">
        <f>IF([1]EmissionsTech.csv!M98&gt;10,ROUND([1]EmissionsTech.csv!M98,0),ROUND([1]EmissionsTech.csv!M98,2))</f>
        <v>0.56999999999999995</v>
      </c>
    </row>
    <row r="99" spans="1:12" x14ac:dyDescent="0.25">
      <c r="A99" t="s">
        <v>20</v>
      </c>
      <c r="B99" t="s">
        <v>37</v>
      </c>
      <c r="C99" t="str">
        <f>[1]EmissionsTech.pull!C99</f>
        <v>2DS</v>
      </c>
      <c r="D99" t="str">
        <f>[1]EmissionsTech.pull!D99</f>
        <v>4DS</v>
      </c>
      <c r="E99" s="10">
        <f>IF([1]EmissionsTech.csv!F99&gt;10,ROUND([1]EmissionsTech.csv!F99,0),ROUND([1]EmissionsTech.csv!F99,2))</f>
        <v>0.02</v>
      </c>
      <c r="F99" s="10">
        <f>IF([1]EmissionsTech.csv!G99&gt;10,ROUND([1]EmissionsTech.csv!G99,0),ROUND([1]EmissionsTech.csv!G99,2))</f>
        <v>7.0000000000000007E-2</v>
      </c>
      <c r="G99" s="10">
        <f>IF([1]EmissionsTech.csv!H99&gt;10,ROUND([1]EmissionsTech.csv!H99,0),ROUND([1]EmissionsTech.csv!H99,2))</f>
        <v>0.27</v>
      </c>
      <c r="H99" s="10">
        <f>IF([1]EmissionsTech.csv!I99&gt;10,ROUND([1]EmissionsTech.csv!I99,0),ROUND([1]EmissionsTech.csv!I99,2))</f>
        <v>0.56999999999999995</v>
      </c>
      <c r="I99" s="10">
        <f>IF([1]EmissionsTech.csv!J99&gt;10,ROUND([1]EmissionsTech.csv!J99,0),ROUND([1]EmissionsTech.csv!J99,2))</f>
        <v>0.75</v>
      </c>
      <c r="J99" s="10">
        <f>IF([1]EmissionsTech.csv!K99&gt;10,ROUND([1]EmissionsTech.csv!K99,0),ROUND([1]EmissionsTech.csv!K99,2))</f>
        <v>0.89</v>
      </c>
      <c r="K99" s="10">
        <f>IF([1]EmissionsTech.csv!L99&gt;10,ROUND([1]EmissionsTech.csv!L99,0),ROUND([1]EmissionsTech.csv!L99,2))</f>
        <v>1</v>
      </c>
      <c r="L99" s="10">
        <f>IF([1]EmissionsTech.csv!M99&gt;10,ROUND([1]EmissionsTech.csv!M99,0),ROUND([1]EmissionsTech.csv!M99,2))</f>
        <v>0.99</v>
      </c>
    </row>
    <row r="100" spans="1:12" x14ac:dyDescent="0.25">
      <c r="A100" t="s">
        <v>20</v>
      </c>
      <c r="B100" t="s">
        <v>38</v>
      </c>
      <c r="C100" t="str">
        <f>[1]EmissionsTech.pull!C100</f>
        <v>2DS</v>
      </c>
      <c r="D100" t="str">
        <f>[1]EmissionsTech.pull!D100</f>
        <v>4DS</v>
      </c>
      <c r="E100" s="10">
        <f>IF([1]EmissionsTech.csv!F100&gt;10,ROUND([1]EmissionsTech.csv!F100,0),ROUND([1]EmissionsTech.csv!F100,2))</f>
        <v>0.02</v>
      </c>
      <c r="F100" s="10">
        <f>IF([1]EmissionsTech.csv!G100&gt;10,ROUND([1]EmissionsTech.csv!G100,0),ROUND([1]EmissionsTech.csv!G100,2))</f>
        <v>0.2</v>
      </c>
      <c r="G100" s="10">
        <f>IF([1]EmissionsTech.csv!H100&gt;10,ROUND([1]EmissionsTech.csv!H100,0),ROUND([1]EmissionsTech.csv!H100,2))</f>
        <v>0.38</v>
      </c>
      <c r="H100" s="10">
        <f>IF([1]EmissionsTech.csv!I100&gt;10,ROUND([1]EmissionsTech.csv!I100,0),ROUND([1]EmissionsTech.csv!I100,2))</f>
        <v>0.56000000000000005</v>
      </c>
      <c r="I100" s="10">
        <f>IF([1]EmissionsTech.csv!J100&gt;10,ROUND([1]EmissionsTech.csv!J100,0),ROUND([1]EmissionsTech.csv!J100,2))</f>
        <v>0.69</v>
      </c>
      <c r="J100" s="10">
        <f>IF([1]EmissionsTech.csv!K100&gt;10,ROUND([1]EmissionsTech.csv!K100,0),ROUND([1]EmissionsTech.csv!K100,2))</f>
        <v>0.77</v>
      </c>
      <c r="K100" s="10">
        <f>IF([1]EmissionsTech.csv!L100&gt;10,ROUND([1]EmissionsTech.csv!L100,0),ROUND([1]EmissionsTech.csv!L100,2))</f>
        <v>0.85</v>
      </c>
      <c r="L100" s="10">
        <f>IF([1]EmissionsTech.csv!M100&gt;10,ROUND([1]EmissionsTech.csv!M100,0),ROUND([1]EmissionsTech.csv!M100,2))</f>
        <v>0.98</v>
      </c>
    </row>
    <row r="101" spans="1:12" x14ac:dyDescent="0.25">
      <c r="A101" t="s">
        <v>20</v>
      </c>
      <c r="B101" t="s">
        <v>39</v>
      </c>
      <c r="C101" t="str">
        <f>[1]EmissionsTech.pull!C101</f>
        <v>2DS</v>
      </c>
      <c r="D101" t="str">
        <f>[1]EmissionsTech.pull!D101</f>
        <v>4DS</v>
      </c>
      <c r="E101" s="10">
        <f>IF([1]EmissionsTech.csv!F101&gt;10,ROUND([1]EmissionsTech.csv!F101,0),ROUND([1]EmissionsTech.csv!F101,2))</f>
        <v>0.01</v>
      </c>
      <c r="F101" s="10">
        <f>IF([1]EmissionsTech.csv!G101&gt;10,ROUND([1]EmissionsTech.csv!G101,0),ROUND([1]EmissionsTech.csv!G101,2))</f>
        <v>0.06</v>
      </c>
      <c r="G101" s="10">
        <f>IF([1]EmissionsTech.csv!H101&gt;10,ROUND([1]EmissionsTech.csv!H101,0),ROUND([1]EmissionsTech.csv!H101,2))</f>
        <v>0.12</v>
      </c>
      <c r="H101" s="10">
        <f>IF([1]EmissionsTech.csv!I101&gt;10,ROUND([1]EmissionsTech.csv!I101,0),ROUND([1]EmissionsTech.csv!I101,2))</f>
        <v>0.21</v>
      </c>
      <c r="I101" s="10">
        <f>IF([1]EmissionsTech.csv!J101&gt;10,ROUND([1]EmissionsTech.csv!J101,0),ROUND([1]EmissionsTech.csv!J101,2))</f>
        <v>0.28999999999999998</v>
      </c>
      <c r="J101" s="10">
        <f>IF([1]EmissionsTech.csv!K101&gt;10,ROUND([1]EmissionsTech.csv!K101,0),ROUND([1]EmissionsTech.csv!K101,2))</f>
        <v>0.36</v>
      </c>
      <c r="K101" s="10">
        <f>IF([1]EmissionsTech.csv!L101&gt;10,ROUND([1]EmissionsTech.csv!L101,0),ROUND([1]EmissionsTech.csv!L101,2))</f>
        <v>0.46</v>
      </c>
      <c r="L101" s="10">
        <f>IF([1]EmissionsTech.csv!M101&gt;10,ROUND([1]EmissionsTech.csv!M101,0),ROUND([1]EmissionsTech.csv!M101,2))</f>
        <v>0.54</v>
      </c>
    </row>
    <row r="102" spans="1:12" x14ac:dyDescent="0.25">
      <c r="A102" t="s">
        <v>20</v>
      </c>
      <c r="B102" t="s">
        <v>40</v>
      </c>
      <c r="C102" t="str">
        <f>[1]EmissionsTech.pull!C102</f>
        <v>2DS</v>
      </c>
      <c r="D102" t="str">
        <f>[1]EmissionsTech.pull!D102</f>
        <v>4DS</v>
      </c>
      <c r="E102" s="10">
        <f>IF([1]EmissionsTech.csv!F102&gt;10,ROUND([1]EmissionsTech.csv!F102,0),ROUND([1]EmissionsTech.csv!F102,2))</f>
        <v>0</v>
      </c>
      <c r="F102" s="10">
        <f>IF([1]EmissionsTech.csv!G102&gt;10,ROUND([1]EmissionsTech.csv!G102,0),ROUND([1]EmissionsTech.csv!G102,2))</f>
        <v>0</v>
      </c>
      <c r="G102" s="10">
        <f>IF([1]EmissionsTech.csv!H102&gt;10,ROUND([1]EmissionsTech.csv!H102,0),ROUND([1]EmissionsTech.csv!H102,2))</f>
        <v>0</v>
      </c>
      <c r="H102" s="10">
        <f>IF([1]EmissionsTech.csv!I102&gt;10,ROUND([1]EmissionsTech.csv!I102,0),ROUND([1]EmissionsTech.csv!I102,2))</f>
        <v>0.01</v>
      </c>
      <c r="I102" s="10">
        <f>IF([1]EmissionsTech.csv!J102&gt;10,ROUND([1]EmissionsTech.csv!J102,0),ROUND([1]EmissionsTech.csv!J102,2))</f>
        <v>0.02</v>
      </c>
      <c r="J102" s="10">
        <f>IF([1]EmissionsTech.csv!K102&gt;10,ROUND([1]EmissionsTech.csv!K102,0),ROUND([1]EmissionsTech.csv!K102,2))</f>
        <v>0.02</v>
      </c>
      <c r="K102" s="10">
        <f>IF([1]EmissionsTech.csv!L102&gt;10,ROUND([1]EmissionsTech.csv!L102,0),ROUND([1]EmissionsTech.csv!L102,2))</f>
        <v>0.1</v>
      </c>
      <c r="L102" s="10">
        <f>IF([1]EmissionsTech.csv!M102&gt;10,ROUND([1]EmissionsTech.csv!M102,0),ROUND([1]EmissionsTech.csv!M102,2))</f>
        <v>0.12</v>
      </c>
    </row>
    <row r="103" spans="1:12" x14ac:dyDescent="0.25">
      <c r="A103" t="s">
        <v>20</v>
      </c>
      <c r="B103" t="s">
        <v>41</v>
      </c>
      <c r="C103" t="str">
        <f>[1]EmissionsTech.pull!C103</f>
        <v>2DS</v>
      </c>
      <c r="D103" t="str">
        <f>[1]EmissionsTech.pull!D103</f>
        <v>4DS</v>
      </c>
      <c r="E103" s="10">
        <f>IF([1]EmissionsTech.csv!F103&gt;10,ROUND([1]EmissionsTech.csv!F103,0),ROUND([1]EmissionsTech.csv!F103,2))</f>
        <v>0.02</v>
      </c>
      <c r="F103" s="10">
        <f>IF([1]EmissionsTech.csv!G103&gt;10,ROUND([1]EmissionsTech.csv!G103,0),ROUND([1]EmissionsTech.csv!G103,2))</f>
        <v>0.08</v>
      </c>
      <c r="G103" s="10">
        <f>IF([1]EmissionsTech.csv!H103&gt;10,ROUND([1]EmissionsTech.csv!H103,0),ROUND([1]EmissionsTech.csv!H103,2))</f>
        <v>0.2</v>
      </c>
      <c r="H103" s="10">
        <f>IF([1]EmissionsTech.csv!I103&gt;10,ROUND([1]EmissionsTech.csv!I103,0),ROUND([1]EmissionsTech.csv!I103,2))</f>
        <v>0.12</v>
      </c>
      <c r="I103" s="10">
        <f>IF([1]EmissionsTech.csv!J103&gt;10,ROUND([1]EmissionsTech.csv!J103,0),ROUND([1]EmissionsTech.csv!J103,2))</f>
        <v>0.01</v>
      </c>
      <c r="J103" s="10">
        <f>IF([1]EmissionsTech.csv!K103&gt;10,ROUND([1]EmissionsTech.csv!K103,0),ROUND([1]EmissionsTech.csv!K103,2))</f>
        <v>0</v>
      </c>
      <c r="K103" s="10">
        <f>IF([1]EmissionsTech.csv!L103&gt;10,ROUND([1]EmissionsTech.csv!L103,0),ROUND([1]EmissionsTech.csv!L103,2))</f>
        <v>0</v>
      </c>
      <c r="L103" s="10">
        <f>IF([1]EmissionsTech.csv!M103&gt;10,ROUND([1]EmissionsTech.csv!M103,0),ROUND([1]EmissionsTech.csv!M103,2))</f>
        <v>0</v>
      </c>
    </row>
    <row r="104" spans="1:12" x14ac:dyDescent="0.25">
      <c r="A104" t="s">
        <v>20</v>
      </c>
      <c r="B104" t="s">
        <v>36</v>
      </c>
      <c r="C104" t="str">
        <f>[1]EmissionsTech.pull!C104</f>
        <v>4DS</v>
      </c>
      <c r="D104" t="str">
        <f>[1]EmissionsTech.pull!D104</f>
        <v>6DS</v>
      </c>
      <c r="E104" s="10">
        <f>IF([1]EmissionsTech.csv!F104&gt;10,ROUND([1]EmissionsTech.csv!F104,0),ROUND([1]EmissionsTech.csv!F104,2))</f>
        <v>0</v>
      </c>
      <c r="F104" s="10">
        <f>IF([1]EmissionsTech.csv!G104&gt;10,ROUND([1]EmissionsTech.csv!G104,0),ROUND([1]EmissionsTech.csv!G104,2))</f>
        <v>0</v>
      </c>
      <c r="G104" s="10">
        <f>IF([1]EmissionsTech.csv!H104&gt;10,ROUND([1]EmissionsTech.csv!H104,0),ROUND([1]EmissionsTech.csv!H104,2))</f>
        <v>0.01</v>
      </c>
      <c r="H104" s="10">
        <f>IF([1]EmissionsTech.csv!I104&gt;10,ROUND([1]EmissionsTech.csv!I104,0),ROUND([1]EmissionsTech.csv!I104,2))</f>
        <v>0.02</v>
      </c>
      <c r="I104" s="10">
        <f>IF([1]EmissionsTech.csv!J104&gt;10,ROUND([1]EmissionsTech.csv!J104,0),ROUND([1]EmissionsTech.csv!J104,2))</f>
        <v>0.04</v>
      </c>
      <c r="J104" s="10">
        <f>IF([1]EmissionsTech.csv!K104&gt;10,ROUND([1]EmissionsTech.csv!K104,0),ROUND([1]EmissionsTech.csv!K104,2))</f>
        <v>7.0000000000000007E-2</v>
      </c>
      <c r="K104" s="10">
        <f>IF([1]EmissionsTech.csv!L104&gt;10,ROUND([1]EmissionsTech.csv!L104,0),ROUND([1]EmissionsTech.csv!L104,2))</f>
        <v>0.1</v>
      </c>
      <c r="L104" s="10">
        <f>IF([1]EmissionsTech.csv!M104&gt;10,ROUND([1]EmissionsTech.csv!M104,0),ROUND([1]EmissionsTech.csv!M104,2))</f>
        <v>0.16</v>
      </c>
    </row>
    <row r="105" spans="1:12" x14ac:dyDescent="0.25">
      <c r="A105" t="s">
        <v>20</v>
      </c>
      <c r="B105" t="s">
        <v>37</v>
      </c>
      <c r="C105" t="str">
        <f>[1]EmissionsTech.pull!C105</f>
        <v>4DS</v>
      </c>
      <c r="D105" t="str">
        <f>[1]EmissionsTech.pull!D105</f>
        <v>6DS</v>
      </c>
      <c r="E105" s="10">
        <f>IF([1]EmissionsTech.csv!F105&gt;10,ROUND([1]EmissionsTech.csv!F105,0),ROUND([1]EmissionsTech.csv!F105,2))</f>
        <v>0.02</v>
      </c>
      <c r="F105" s="10">
        <f>IF([1]EmissionsTech.csv!G105&gt;10,ROUND([1]EmissionsTech.csv!G105,0),ROUND([1]EmissionsTech.csv!G105,2))</f>
        <v>0.09</v>
      </c>
      <c r="G105" s="10">
        <f>IF([1]EmissionsTech.csv!H105&gt;10,ROUND([1]EmissionsTech.csv!H105,0),ROUND([1]EmissionsTech.csv!H105,2))</f>
        <v>0.22</v>
      </c>
      <c r="H105" s="10">
        <f>IF([1]EmissionsTech.csv!I105&gt;10,ROUND([1]EmissionsTech.csv!I105,0),ROUND([1]EmissionsTech.csv!I105,2))</f>
        <v>0.28000000000000003</v>
      </c>
      <c r="I105" s="10">
        <f>IF([1]EmissionsTech.csv!J105&gt;10,ROUND([1]EmissionsTech.csv!J105,0),ROUND([1]EmissionsTech.csv!J105,2))</f>
        <v>0.32</v>
      </c>
      <c r="J105" s="10">
        <f>IF([1]EmissionsTech.csv!K105&gt;10,ROUND([1]EmissionsTech.csv!K105,0),ROUND([1]EmissionsTech.csv!K105,2))</f>
        <v>0.34</v>
      </c>
      <c r="K105" s="10">
        <f>IF([1]EmissionsTech.csv!L105&gt;10,ROUND([1]EmissionsTech.csv!L105,0),ROUND([1]EmissionsTech.csv!L105,2))</f>
        <v>0.37</v>
      </c>
      <c r="L105" s="10">
        <f>IF([1]EmissionsTech.csv!M105&gt;10,ROUND([1]EmissionsTech.csv!M105,0),ROUND([1]EmissionsTech.csv!M105,2))</f>
        <v>0.35</v>
      </c>
    </row>
    <row r="106" spans="1:12" x14ac:dyDescent="0.25">
      <c r="A106" t="s">
        <v>20</v>
      </c>
      <c r="B106" t="s">
        <v>38</v>
      </c>
      <c r="C106" t="str">
        <f>[1]EmissionsTech.pull!C106</f>
        <v>4DS</v>
      </c>
      <c r="D106" t="str">
        <f>[1]EmissionsTech.pull!D106</f>
        <v>6DS</v>
      </c>
      <c r="E106" s="10">
        <f>IF([1]EmissionsTech.csv!F106&gt;10,ROUND([1]EmissionsTech.csv!F106,0),ROUND([1]EmissionsTech.csv!F106,2))</f>
        <v>0</v>
      </c>
      <c r="F106" s="10">
        <f>IF([1]EmissionsTech.csv!G106&gt;10,ROUND([1]EmissionsTech.csv!G106,0),ROUND([1]EmissionsTech.csv!G106,2))</f>
        <v>0.11</v>
      </c>
      <c r="G106" s="10">
        <f>IF([1]EmissionsTech.csv!H106&gt;10,ROUND([1]EmissionsTech.csv!H106,0),ROUND([1]EmissionsTech.csv!H106,2))</f>
        <v>0.26</v>
      </c>
      <c r="H106" s="10">
        <f>IF([1]EmissionsTech.csv!I106&gt;10,ROUND([1]EmissionsTech.csv!I106,0),ROUND([1]EmissionsTech.csv!I106,2))</f>
        <v>0.41</v>
      </c>
      <c r="I106" s="10">
        <f>IF([1]EmissionsTech.csv!J106&gt;10,ROUND([1]EmissionsTech.csv!J106,0),ROUND([1]EmissionsTech.csv!J106,2))</f>
        <v>0.51</v>
      </c>
      <c r="J106" s="10">
        <f>IF([1]EmissionsTech.csv!K106&gt;10,ROUND([1]EmissionsTech.csv!K106,0),ROUND([1]EmissionsTech.csv!K106,2))</f>
        <v>0.62</v>
      </c>
      <c r="K106" s="10">
        <f>IF([1]EmissionsTech.csv!L106&gt;10,ROUND([1]EmissionsTech.csv!L106,0),ROUND([1]EmissionsTech.csv!L106,2))</f>
        <v>0.71</v>
      </c>
      <c r="L106" s="10">
        <f>IF([1]EmissionsTech.csv!M106&gt;10,ROUND([1]EmissionsTech.csv!M106,0),ROUND([1]EmissionsTech.csv!M106,2))</f>
        <v>0.83</v>
      </c>
    </row>
    <row r="107" spans="1:12" x14ac:dyDescent="0.25">
      <c r="A107" t="s">
        <v>20</v>
      </c>
      <c r="B107" t="s">
        <v>39</v>
      </c>
      <c r="C107" t="str">
        <f>[1]EmissionsTech.pull!C107</f>
        <v>4DS</v>
      </c>
      <c r="D107" t="str">
        <f>[1]EmissionsTech.pull!D107</f>
        <v>6DS</v>
      </c>
      <c r="E107" s="10">
        <f>IF([1]EmissionsTech.csv!F107&gt;10,ROUND([1]EmissionsTech.csv!F107,0),ROUND([1]EmissionsTech.csv!F107,2))</f>
        <v>0.02</v>
      </c>
      <c r="F107" s="10">
        <f>IF([1]EmissionsTech.csv!G107&gt;10,ROUND([1]EmissionsTech.csv!G107,0),ROUND([1]EmissionsTech.csv!G107,2))</f>
        <v>0.06</v>
      </c>
      <c r="G107" s="10">
        <f>IF([1]EmissionsTech.csv!H107&gt;10,ROUND([1]EmissionsTech.csv!H107,0),ROUND([1]EmissionsTech.csv!H107,2))</f>
        <v>0.14000000000000001</v>
      </c>
      <c r="H107" s="10">
        <f>IF([1]EmissionsTech.csv!I107&gt;10,ROUND([1]EmissionsTech.csv!I107,0),ROUND([1]EmissionsTech.csv!I107,2))</f>
        <v>0.22</v>
      </c>
      <c r="I107" s="10">
        <f>IF([1]EmissionsTech.csv!J107&gt;10,ROUND([1]EmissionsTech.csv!J107,0),ROUND([1]EmissionsTech.csv!J107,2))</f>
        <v>0.23</v>
      </c>
      <c r="J107" s="10">
        <f>IF([1]EmissionsTech.csv!K107&gt;10,ROUND([1]EmissionsTech.csv!K107,0),ROUND([1]EmissionsTech.csv!K107,2))</f>
        <v>0.22</v>
      </c>
      <c r="K107" s="10">
        <f>IF([1]EmissionsTech.csv!L107&gt;10,ROUND([1]EmissionsTech.csv!L107,0),ROUND([1]EmissionsTech.csv!L107,2))</f>
        <v>0.21</v>
      </c>
      <c r="L107" s="10">
        <f>IF([1]EmissionsTech.csv!M107&gt;10,ROUND([1]EmissionsTech.csv!M107,0),ROUND([1]EmissionsTech.csv!M107,2))</f>
        <v>0.19</v>
      </c>
    </row>
    <row r="108" spans="1:12" x14ac:dyDescent="0.25">
      <c r="A108" t="s">
        <v>20</v>
      </c>
      <c r="B108" t="s">
        <v>40</v>
      </c>
      <c r="C108" t="str">
        <f>[1]EmissionsTech.pull!C108</f>
        <v>4DS</v>
      </c>
      <c r="D108" t="str">
        <f>[1]EmissionsTech.pull!D108</f>
        <v>6DS</v>
      </c>
      <c r="E108" s="10">
        <f>IF([1]EmissionsTech.csv!F108&gt;10,ROUND([1]EmissionsTech.csv!F108,0),ROUND([1]EmissionsTech.csv!F108,2))</f>
        <v>0</v>
      </c>
      <c r="F108" s="10">
        <f>IF([1]EmissionsTech.csv!G108&gt;10,ROUND([1]EmissionsTech.csv!G108,0),ROUND([1]EmissionsTech.csv!G108,2))</f>
        <v>0</v>
      </c>
      <c r="G108" s="10">
        <f>IF([1]EmissionsTech.csv!H108&gt;10,ROUND([1]EmissionsTech.csv!H108,0),ROUND([1]EmissionsTech.csv!H108,2))</f>
        <v>0.03</v>
      </c>
      <c r="H108" s="10">
        <f>IF([1]EmissionsTech.csv!I108&gt;10,ROUND([1]EmissionsTech.csv!I108,0),ROUND([1]EmissionsTech.csv!I108,2))</f>
        <v>7.0000000000000007E-2</v>
      </c>
      <c r="I108" s="10">
        <f>IF([1]EmissionsTech.csv!J108&gt;10,ROUND([1]EmissionsTech.csv!J108,0),ROUND([1]EmissionsTech.csv!J108,2))</f>
        <v>0.15</v>
      </c>
      <c r="J108" s="10">
        <f>IF([1]EmissionsTech.csv!K108&gt;10,ROUND([1]EmissionsTech.csv!K108,0),ROUND([1]EmissionsTech.csv!K108,2))</f>
        <v>0.22</v>
      </c>
      <c r="K108" s="10">
        <f>IF([1]EmissionsTech.csv!L108&gt;10,ROUND([1]EmissionsTech.csv!L108,0),ROUND([1]EmissionsTech.csv!L108,2))</f>
        <v>0.21</v>
      </c>
      <c r="L108" s="10">
        <f>IF([1]EmissionsTech.csv!M108&gt;10,ROUND([1]EmissionsTech.csv!M108,0),ROUND([1]EmissionsTech.csv!M108,2))</f>
        <v>0.22</v>
      </c>
    </row>
    <row r="109" spans="1:12" x14ac:dyDescent="0.25">
      <c r="A109" t="s">
        <v>20</v>
      </c>
      <c r="B109" t="s">
        <v>41</v>
      </c>
      <c r="C109" t="str">
        <f>[1]EmissionsTech.pull!C109</f>
        <v>4DS</v>
      </c>
      <c r="D109" t="str">
        <f>[1]EmissionsTech.pull!D109</f>
        <v>6DS</v>
      </c>
      <c r="E109" s="10">
        <f>IF([1]EmissionsTech.csv!F109&gt;10,ROUND([1]EmissionsTech.csv!F109,0),ROUND([1]EmissionsTech.csv!F109,2))</f>
        <v>0.04</v>
      </c>
      <c r="F109" s="10">
        <f>IF([1]EmissionsTech.csv!G109&gt;10,ROUND([1]EmissionsTech.csv!G109,0),ROUND([1]EmissionsTech.csv!G109,2))</f>
        <v>0.09</v>
      </c>
      <c r="G109" s="10">
        <f>IF([1]EmissionsTech.csv!H109&gt;10,ROUND([1]EmissionsTech.csv!H109,0),ROUND([1]EmissionsTech.csv!H109,2))</f>
        <v>0</v>
      </c>
      <c r="H109" s="10">
        <f>IF([1]EmissionsTech.csv!I109&gt;10,ROUND([1]EmissionsTech.csv!I109,0),ROUND([1]EmissionsTech.csv!I109,2))</f>
        <v>0</v>
      </c>
      <c r="I109" s="10">
        <f>IF([1]EmissionsTech.csv!J109&gt;10,ROUND([1]EmissionsTech.csv!J109,0),ROUND([1]EmissionsTech.csv!J109,2))</f>
        <v>0</v>
      </c>
      <c r="J109" s="10">
        <f>IF([1]EmissionsTech.csv!K109&gt;10,ROUND([1]EmissionsTech.csv!K109,0),ROUND([1]EmissionsTech.csv!K109,2))</f>
        <v>0</v>
      </c>
      <c r="K109" s="10">
        <f>IF([1]EmissionsTech.csv!L109&gt;10,ROUND([1]EmissionsTech.csv!L109,0),ROUND([1]EmissionsTech.csv!L109,2))</f>
        <v>0</v>
      </c>
      <c r="L109" s="10">
        <f>IF([1]EmissionsTech.csv!M109&gt;10,ROUND([1]EmissionsTech.csv!M109,0),ROUND([1]EmissionsTech.csv!M109,2))</f>
        <v>0</v>
      </c>
    </row>
    <row r="110" spans="1:12" x14ac:dyDescent="0.25">
      <c r="A110" t="s">
        <v>21</v>
      </c>
      <c r="B110" t="s">
        <v>36</v>
      </c>
      <c r="C110" t="str">
        <f>[1]EmissionsTech.pull!C110</f>
        <v>2DS</v>
      </c>
      <c r="D110" t="str">
        <f>[1]EmissionsTech.pull!D110</f>
        <v>4DS</v>
      </c>
      <c r="E110" s="10">
        <f>IF([1]EmissionsTech.csv!F110&gt;10,ROUND([1]EmissionsTech.csv!F110,0),ROUND([1]EmissionsTech.csv!F110,2))</f>
        <v>0</v>
      </c>
      <c r="F110" s="10">
        <f>IF([1]EmissionsTech.csv!G110&gt;10,ROUND([1]EmissionsTech.csv!G110,0),ROUND([1]EmissionsTech.csv!G110,2))</f>
        <v>0.01</v>
      </c>
      <c r="G110" s="10">
        <f>IF([1]EmissionsTech.csv!H110&gt;10,ROUND([1]EmissionsTech.csv!H110,0),ROUND([1]EmissionsTech.csv!H110,2))</f>
        <v>7.0000000000000007E-2</v>
      </c>
      <c r="H110" s="10">
        <f>IF([1]EmissionsTech.csv!I110&gt;10,ROUND([1]EmissionsTech.csv!I110,0),ROUND([1]EmissionsTech.csv!I110,2))</f>
        <v>0.09</v>
      </c>
      <c r="I110" s="10">
        <f>IF([1]EmissionsTech.csv!J110&gt;10,ROUND([1]EmissionsTech.csv!J110,0),ROUND([1]EmissionsTech.csv!J110,2))</f>
        <v>0.17</v>
      </c>
      <c r="J110" s="10">
        <f>IF([1]EmissionsTech.csv!K110&gt;10,ROUND([1]EmissionsTech.csv!K110,0),ROUND([1]EmissionsTech.csv!K110,2))</f>
        <v>0.22</v>
      </c>
      <c r="K110" s="10">
        <f>IF([1]EmissionsTech.csv!L110&gt;10,ROUND([1]EmissionsTech.csv!L110,0),ROUND([1]EmissionsTech.csv!L110,2))</f>
        <v>0.25</v>
      </c>
      <c r="L110" s="10">
        <f>IF([1]EmissionsTech.csv!M110&gt;10,ROUND([1]EmissionsTech.csv!M110,0),ROUND([1]EmissionsTech.csv!M110,2))</f>
        <v>0.28000000000000003</v>
      </c>
    </row>
    <row r="111" spans="1:12" x14ac:dyDescent="0.25">
      <c r="A111" t="s">
        <v>21</v>
      </c>
      <c r="B111" t="s">
        <v>37</v>
      </c>
      <c r="C111" t="str">
        <f>[1]EmissionsTech.pull!C111</f>
        <v>2DS</v>
      </c>
      <c r="D111" t="str">
        <f>[1]EmissionsTech.pull!D111</f>
        <v>4DS</v>
      </c>
      <c r="E111" s="10">
        <f>IF([1]EmissionsTech.csv!F111&gt;10,ROUND([1]EmissionsTech.csv!F111,0),ROUND([1]EmissionsTech.csv!F111,2))</f>
        <v>0</v>
      </c>
      <c r="F111" s="10">
        <f>IF([1]EmissionsTech.csv!G111&gt;10,ROUND([1]EmissionsTech.csv!G111,0),ROUND([1]EmissionsTech.csv!G111,2))</f>
        <v>0</v>
      </c>
      <c r="G111" s="10">
        <f>IF([1]EmissionsTech.csv!H111&gt;10,ROUND([1]EmissionsTech.csv!H111,0),ROUND([1]EmissionsTech.csv!H111,2))</f>
        <v>0.15</v>
      </c>
      <c r="H111" s="10">
        <f>IF([1]EmissionsTech.csv!I111&gt;10,ROUND([1]EmissionsTech.csv!I111,0),ROUND([1]EmissionsTech.csv!I111,2))</f>
        <v>0.25</v>
      </c>
      <c r="I111" s="10">
        <f>IF([1]EmissionsTech.csv!J111&gt;10,ROUND([1]EmissionsTech.csv!J111,0),ROUND([1]EmissionsTech.csv!J111,2))</f>
        <v>0.34</v>
      </c>
      <c r="J111" s="10">
        <f>IF([1]EmissionsTech.csv!K111&gt;10,ROUND([1]EmissionsTech.csv!K111,0),ROUND([1]EmissionsTech.csv!K111,2))</f>
        <v>0.36</v>
      </c>
      <c r="K111" s="10">
        <f>IF([1]EmissionsTech.csv!L111&gt;10,ROUND([1]EmissionsTech.csv!L111,0),ROUND([1]EmissionsTech.csv!L111,2))</f>
        <v>0.41</v>
      </c>
      <c r="L111" s="10">
        <f>IF([1]EmissionsTech.csv!M111&gt;10,ROUND([1]EmissionsTech.csv!M111,0),ROUND([1]EmissionsTech.csv!M111,2))</f>
        <v>0.4</v>
      </c>
    </row>
    <row r="112" spans="1:12" x14ac:dyDescent="0.25">
      <c r="A112" t="s">
        <v>21</v>
      </c>
      <c r="B112" t="s">
        <v>38</v>
      </c>
      <c r="C112" t="str">
        <f>[1]EmissionsTech.pull!C112</f>
        <v>2DS</v>
      </c>
      <c r="D112" t="str">
        <f>[1]EmissionsTech.pull!D112</f>
        <v>4DS</v>
      </c>
      <c r="E112" s="10">
        <f>IF([1]EmissionsTech.csv!F112&gt;10,ROUND([1]EmissionsTech.csv!F112,0),ROUND([1]EmissionsTech.csv!F112,2))</f>
        <v>0.05</v>
      </c>
      <c r="F112" s="10">
        <f>IF([1]EmissionsTech.csv!G112&gt;10,ROUND([1]EmissionsTech.csv!G112,0),ROUND([1]EmissionsTech.csv!G112,2))</f>
        <v>0.14000000000000001</v>
      </c>
      <c r="G112" s="10">
        <f>IF([1]EmissionsTech.csv!H112&gt;10,ROUND([1]EmissionsTech.csv!H112,0),ROUND([1]EmissionsTech.csv!H112,2))</f>
        <v>0.25</v>
      </c>
      <c r="H112" s="10">
        <f>IF([1]EmissionsTech.csv!I112&gt;10,ROUND([1]EmissionsTech.csv!I112,0),ROUND([1]EmissionsTech.csv!I112,2))</f>
        <v>0.35</v>
      </c>
      <c r="I112" s="10">
        <f>IF([1]EmissionsTech.csv!J112&gt;10,ROUND([1]EmissionsTech.csv!J112,0),ROUND([1]EmissionsTech.csv!J112,2))</f>
        <v>0.41</v>
      </c>
      <c r="J112" s="10">
        <f>IF([1]EmissionsTech.csv!K112&gt;10,ROUND([1]EmissionsTech.csv!K112,0),ROUND([1]EmissionsTech.csv!K112,2))</f>
        <v>0.4</v>
      </c>
      <c r="K112" s="10">
        <f>IF([1]EmissionsTech.csv!L112&gt;10,ROUND([1]EmissionsTech.csv!L112,0),ROUND([1]EmissionsTech.csv!L112,2))</f>
        <v>0.43</v>
      </c>
      <c r="L112" s="10">
        <f>IF([1]EmissionsTech.csv!M112&gt;10,ROUND([1]EmissionsTech.csv!M112,0),ROUND([1]EmissionsTech.csv!M112,2))</f>
        <v>0.44</v>
      </c>
    </row>
    <row r="113" spans="1:12" x14ac:dyDescent="0.25">
      <c r="A113" t="s">
        <v>21</v>
      </c>
      <c r="B113" t="s">
        <v>39</v>
      </c>
      <c r="C113" t="str">
        <f>[1]EmissionsTech.pull!C113</f>
        <v>2DS</v>
      </c>
      <c r="D113" t="str">
        <f>[1]EmissionsTech.pull!D113</f>
        <v>4DS</v>
      </c>
      <c r="E113" s="10">
        <f>IF([1]EmissionsTech.csv!F113&gt;10,ROUND([1]EmissionsTech.csv!F113,0),ROUND([1]EmissionsTech.csv!F113,2))</f>
        <v>0</v>
      </c>
      <c r="F113" s="10">
        <f>IF([1]EmissionsTech.csv!G113&gt;10,ROUND([1]EmissionsTech.csv!G113,0),ROUND([1]EmissionsTech.csv!G113,2))</f>
        <v>0.03</v>
      </c>
      <c r="G113" s="10">
        <f>IF([1]EmissionsTech.csv!H113&gt;10,ROUND([1]EmissionsTech.csv!H113,0),ROUND([1]EmissionsTech.csv!H113,2))</f>
        <v>0.11</v>
      </c>
      <c r="H113" s="10">
        <f>IF([1]EmissionsTech.csv!I113&gt;10,ROUND([1]EmissionsTech.csv!I113,0),ROUND([1]EmissionsTech.csv!I113,2))</f>
        <v>0.16</v>
      </c>
      <c r="I113" s="10">
        <f>IF([1]EmissionsTech.csv!J113&gt;10,ROUND([1]EmissionsTech.csv!J113,0),ROUND([1]EmissionsTech.csv!J113,2))</f>
        <v>0.19</v>
      </c>
      <c r="J113" s="10">
        <f>IF([1]EmissionsTech.csv!K113&gt;10,ROUND([1]EmissionsTech.csv!K113,0),ROUND([1]EmissionsTech.csv!K113,2))</f>
        <v>0.22</v>
      </c>
      <c r="K113" s="10">
        <f>IF([1]EmissionsTech.csv!L113&gt;10,ROUND([1]EmissionsTech.csv!L113,0),ROUND([1]EmissionsTech.csv!L113,2))</f>
        <v>0.27</v>
      </c>
      <c r="L113" s="10">
        <f>IF([1]EmissionsTech.csv!M113&gt;10,ROUND([1]EmissionsTech.csv!M113,0),ROUND([1]EmissionsTech.csv!M113,2))</f>
        <v>0.31</v>
      </c>
    </row>
    <row r="114" spans="1:12" x14ac:dyDescent="0.25">
      <c r="A114" t="s">
        <v>21</v>
      </c>
      <c r="B114" t="s">
        <v>40</v>
      </c>
      <c r="C114" t="str">
        <f>[1]EmissionsTech.pull!C114</f>
        <v>2DS</v>
      </c>
      <c r="D114" t="str">
        <f>[1]EmissionsTech.pull!D114</f>
        <v>4DS</v>
      </c>
      <c r="E114" s="10">
        <f>IF([1]EmissionsTech.csv!F114&gt;10,ROUND([1]EmissionsTech.csv!F114,0),ROUND([1]EmissionsTech.csv!F114,2))</f>
        <v>0</v>
      </c>
      <c r="F114" s="10">
        <f>IF([1]EmissionsTech.csv!G114&gt;10,ROUND([1]EmissionsTech.csv!G114,0),ROUND([1]EmissionsTech.csv!G114,2))</f>
        <v>0</v>
      </c>
      <c r="G114" s="10">
        <f>IF([1]EmissionsTech.csv!H114&gt;10,ROUND([1]EmissionsTech.csv!H114,0),ROUND([1]EmissionsTech.csv!H114,2))</f>
        <v>0</v>
      </c>
      <c r="H114" s="10">
        <f>IF([1]EmissionsTech.csv!I114&gt;10,ROUND([1]EmissionsTech.csv!I114,0),ROUND([1]EmissionsTech.csv!I114,2))</f>
        <v>7.0000000000000007E-2</v>
      </c>
      <c r="I114" s="10">
        <f>IF([1]EmissionsTech.csv!J114&gt;10,ROUND([1]EmissionsTech.csv!J114,0),ROUND([1]EmissionsTech.csv!J114,2))</f>
        <v>0.12</v>
      </c>
      <c r="J114" s="10">
        <f>IF([1]EmissionsTech.csv!K114&gt;10,ROUND([1]EmissionsTech.csv!K114,0),ROUND([1]EmissionsTech.csv!K114,2))</f>
        <v>0.12</v>
      </c>
      <c r="K114" s="10">
        <f>IF([1]EmissionsTech.csv!L114&gt;10,ROUND([1]EmissionsTech.csv!L114,0),ROUND([1]EmissionsTech.csv!L114,2))</f>
        <v>7.0000000000000007E-2</v>
      </c>
      <c r="L114" s="10">
        <f>IF([1]EmissionsTech.csv!M114&gt;10,ROUND([1]EmissionsTech.csv!M114,0),ROUND([1]EmissionsTech.csv!M114,2))</f>
        <v>0.04</v>
      </c>
    </row>
    <row r="115" spans="1:12" x14ac:dyDescent="0.25">
      <c r="A115" t="s">
        <v>21</v>
      </c>
      <c r="B115" t="s">
        <v>41</v>
      </c>
      <c r="C115" t="str">
        <f>[1]EmissionsTech.pull!C115</f>
        <v>2DS</v>
      </c>
      <c r="D115" t="str">
        <f>[1]EmissionsTech.pull!D115</f>
        <v>4DS</v>
      </c>
      <c r="E115" s="10">
        <f>IF([1]EmissionsTech.csv!F115&gt;10,ROUND([1]EmissionsTech.csv!F115,0),ROUND([1]EmissionsTech.csv!F115,2))</f>
        <v>0</v>
      </c>
      <c r="F115" s="10">
        <f>IF([1]EmissionsTech.csv!G115&gt;10,ROUND([1]EmissionsTech.csv!G115,0),ROUND([1]EmissionsTech.csv!G115,2))</f>
        <v>0.02</v>
      </c>
      <c r="G115" s="10">
        <f>IF([1]EmissionsTech.csv!H115&gt;10,ROUND([1]EmissionsTech.csv!H115,0),ROUND([1]EmissionsTech.csv!H115,2))</f>
        <v>0.01</v>
      </c>
      <c r="H115" s="10">
        <f>IF([1]EmissionsTech.csv!I115&gt;10,ROUND([1]EmissionsTech.csv!I115,0),ROUND([1]EmissionsTech.csv!I115,2))</f>
        <v>0</v>
      </c>
      <c r="I115" s="10">
        <f>IF([1]EmissionsTech.csv!J115&gt;10,ROUND([1]EmissionsTech.csv!J115,0),ROUND([1]EmissionsTech.csv!J115,2))</f>
        <v>0</v>
      </c>
      <c r="J115" s="10">
        <f>IF([1]EmissionsTech.csv!K115&gt;10,ROUND([1]EmissionsTech.csv!K115,0),ROUND([1]EmissionsTech.csv!K115,2))</f>
        <v>0</v>
      </c>
      <c r="K115" s="10">
        <f>IF([1]EmissionsTech.csv!L115&gt;10,ROUND([1]EmissionsTech.csv!L115,0),ROUND([1]EmissionsTech.csv!L115,2))</f>
        <v>0</v>
      </c>
      <c r="L115" s="10">
        <f>IF([1]EmissionsTech.csv!M115&gt;10,ROUND([1]EmissionsTech.csv!M115,0),ROUND([1]EmissionsTech.csv!M115,2))</f>
        <v>0</v>
      </c>
    </row>
    <row r="116" spans="1:12" x14ac:dyDescent="0.25">
      <c r="A116" t="s">
        <v>21</v>
      </c>
      <c r="B116" t="s">
        <v>36</v>
      </c>
      <c r="C116" t="str">
        <f>[1]EmissionsTech.pull!C116</f>
        <v>4DS</v>
      </c>
      <c r="D116" t="str">
        <f>[1]EmissionsTech.pull!D116</f>
        <v>6DS</v>
      </c>
      <c r="E116" s="10">
        <f>IF([1]EmissionsTech.csv!F116&gt;10,ROUND([1]EmissionsTech.csv!F116,0),ROUND([1]EmissionsTech.csv!F116,2))</f>
        <v>0</v>
      </c>
      <c r="F116" s="10">
        <f>IF([1]EmissionsTech.csv!G116&gt;10,ROUND([1]EmissionsTech.csv!G116,0),ROUND([1]EmissionsTech.csv!G116,2))</f>
        <v>0</v>
      </c>
      <c r="G116" s="10">
        <f>IF([1]EmissionsTech.csv!H116&gt;10,ROUND([1]EmissionsTech.csv!H116,0),ROUND([1]EmissionsTech.csv!H116,2))</f>
        <v>0.02</v>
      </c>
      <c r="H116" s="10">
        <f>IF([1]EmissionsTech.csv!I116&gt;10,ROUND([1]EmissionsTech.csv!I116,0),ROUND([1]EmissionsTech.csv!I116,2))</f>
        <v>0.04</v>
      </c>
      <c r="I116" s="10">
        <f>IF([1]EmissionsTech.csv!J116&gt;10,ROUND([1]EmissionsTech.csv!J116,0),ROUND([1]EmissionsTech.csv!J116,2))</f>
        <v>0.06</v>
      </c>
      <c r="J116" s="10">
        <f>IF([1]EmissionsTech.csv!K116&gt;10,ROUND([1]EmissionsTech.csv!K116,0),ROUND([1]EmissionsTech.csv!K116,2))</f>
        <v>0.08</v>
      </c>
      <c r="K116" s="10">
        <f>IF([1]EmissionsTech.csv!L116&gt;10,ROUND([1]EmissionsTech.csv!L116,0),ROUND([1]EmissionsTech.csv!L116,2))</f>
        <v>0.1</v>
      </c>
      <c r="L116" s="10">
        <f>IF([1]EmissionsTech.csv!M116&gt;10,ROUND([1]EmissionsTech.csv!M116,0),ROUND([1]EmissionsTech.csv!M116,2))</f>
        <v>0.12</v>
      </c>
    </row>
    <row r="117" spans="1:12" x14ac:dyDescent="0.25">
      <c r="A117" t="s">
        <v>21</v>
      </c>
      <c r="B117" t="s">
        <v>37</v>
      </c>
      <c r="C117" t="str">
        <f>[1]EmissionsTech.pull!C117</f>
        <v>4DS</v>
      </c>
      <c r="D117" t="str">
        <f>[1]EmissionsTech.pull!D117</f>
        <v>6DS</v>
      </c>
      <c r="E117" s="10">
        <f>IF([1]EmissionsTech.csv!F117&gt;10,ROUND([1]EmissionsTech.csv!F117,0),ROUND([1]EmissionsTech.csv!F117,2))</f>
        <v>0</v>
      </c>
      <c r="F117" s="10">
        <f>IF([1]EmissionsTech.csv!G117&gt;10,ROUND([1]EmissionsTech.csv!G117,0),ROUND([1]EmissionsTech.csv!G117,2))</f>
        <v>0.09</v>
      </c>
      <c r="G117" s="10">
        <f>IF([1]EmissionsTech.csv!H117&gt;10,ROUND([1]EmissionsTech.csv!H117,0),ROUND([1]EmissionsTech.csv!H117,2))</f>
        <v>0.11</v>
      </c>
      <c r="H117" s="10">
        <f>IF([1]EmissionsTech.csv!I117&gt;10,ROUND([1]EmissionsTech.csv!I117,0),ROUND([1]EmissionsTech.csv!I117,2))</f>
        <v>0.12</v>
      </c>
      <c r="I117" s="10">
        <f>IF([1]EmissionsTech.csv!J117&gt;10,ROUND([1]EmissionsTech.csv!J117,0),ROUND([1]EmissionsTech.csv!J117,2))</f>
        <v>0.13</v>
      </c>
      <c r="J117" s="10">
        <f>IF([1]EmissionsTech.csv!K117&gt;10,ROUND([1]EmissionsTech.csv!K117,0),ROUND([1]EmissionsTech.csv!K117,2))</f>
        <v>0.16</v>
      </c>
      <c r="K117" s="10">
        <f>IF([1]EmissionsTech.csv!L117&gt;10,ROUND([1]EmissionsTech.csv!L117,0),ROUND([1]EmissionsTech.csv!L117,2))</f>
        <v>0.18</v>
      </c>
      <c r="L117" s="10">
        <f>IF([1]EmissionsTech.csv!M117&gt;10,ROUND([1]EmissionsTech.csv!M117,0),ROUND([1]EmissionsTech.csv!M117,2))</f>
        <v>0.18</v>
      </c>
    </row>
    <row r="118" spans="1:12" x14ac:dyDescent="0.25">
      <c r="A118" t="s">
        <v>21</v>
      </c>
      <c r="B118" t="s">
        <v>38</v>
      </c>
      <c r="C118" t="str">
        <f>[1]EmissionsTech.pull!C118</f>
        <v>4DS</v>
      </c>
      <c r="D118" t="str">
        <f>[1]EmissionsTech.pull!D118</f>
        <v>6DS</v>
      </c>
      <c r="E118" s="10">
        <f>IF([1]EmissionsTech.csv!F118&gt;10,ROUND([1]EmissionsTech.csv!F118,0),ROUND([1]EmissionsTech.csv!F118,2))</f>
        <v>0</v>
      </c>
      <c r="F118" s="10">
        <f>IF([1]EmissionsTech.csv!G118&gt;10,ROUND([1]EmissionsTech.csv!G118,0),ROUND([1]EmissionsTech.csv!G118,2))</f>
        <v>0.08</v>
      </c>
      <c r="G118" s="10">
        <f>IF([1]EmissionsTech.csv!H118&gt;10,ROUND([1]EmissionsTech.csv!H118,0),ROUND([1]EmissionsTech.csv!H118,2))</f>
        <v>0.16</v>
      </c>
      <c r="H118" s="10">
        <f>IF([1]EmissionsTech.csv!I118&gt;10,ROUND([1]EmissionsTech.csv!I118,0),ROUND([1]EmissionsTech.csv!I118,2))</f>
        <v>0.2</v>
      </c>
      <c r="I118" s="10">
        <f>IF([1]EmissionsTech.csv!J118&gt;10,ROUND([1]EmissionsTech.csv!J118,0),ROUND([1]EmissionsTech.csv!J118,2))</f>
        <v>0.24</v>
      </c>
      <c r="J118" s="10">
        <f>IF([1]EmissionsTech.csv!K118&gt;10,ROUND([1]EmissionsTech.csv!K118,0),ROUND([1]EmissionsTech.csv!K118,2))</f>
        <v>0.31</v>
      </c>
      <c r="K118" s="10">
        <f>IF([1]EmissionsTech.csv!L118&gt;10,ROUND([1]EmissionsTech.csv!L118,0),ROUND([1]EmissionsTech.csv!L118,2))</f>
        <v>0.34</v>
      </c>
      <c r="L118" s="10">
        <f>IF([1]EmissionsTech.csv!M118&gt;10,ROUND([1]EmissionsTech.csv!M118,0),ROUND([1]EmissionsTech.csv!M118,2))</f>
        <v>0.4</v>
      </c>
    </row>
    <row r="119" spans="1:12" x14ac:dyDescent="0.25">
      <c r="A119" t="s">
        <v>21</v>
      </c>
      <c r="B119" t="s">
        <v>39</v>
      </c>
      <c r="C119" t="str">
        <f>[1]EmissionsTech.pull!C119</f>
        <v>4DS</v>
      </c>
      <c r="D119" t="str">
        <f>[1]EmissionsTech.pull!D119</f>
        <v>6DS</v>
      </c>
      <c r="E119" s="10">
        <f>IF([1]EmissionsTech.csv!F119&gt;10,ROUND([1]EmissionsTech.csv!F119,0),ROUND([1]EmissionsTech.csv!F119,2))</f>
        <v>0</v>
      </c>
      <c r="F119" s="10">
        <f>IF([1]EmissionsTech.csv!G119&gt;10,ROUND([1]EmissionsTech.csv!G119,0),ROUND([1]EmissionsTech.csv!G119,2))</f>
        <v>0.01</v>
      </c>
      <c r="G119" s="10">
        <f>IF([1]EmissionsTech.csv!H119&gt;10,ROUND([1]EmissionsTech.csv!H119,0),ROUND([1]EmissionsTech.csv!H119,2))</f>
        <v>0.02</v>
      </c>
      <c r="H119" s="10">
        <f>IF([1]EmissionsTech.csv!I119&gt;10,ROUND([1]EmissionsTech.csv!I119,0),ROUND([1]EmissionsTech.csv!I119,2))</f>
        <v>0.06</v>
      </c>
      <c r="I119" s="10">
        <f>IF([1]EmissionsTech.csv!J119&gt;10,ROUND([1]EmissionsTech.csv!J119,0),ROUND([1]EmissionsTech.csv!J119,2))</f>
        <v>0.08</v>
      </c>
      <c r="J119" s="10">
        <f>IF([1]EmissionsTech.csv!K119&gt;10,ROUND([1]EmissionsTech.csv!K119,0),ROUND([1]EmissionsTech.csv!K119,2))</f>
        <v>0.1</v>
      </c>
      <c r="K119" s="10">
        <f>IF([1]EmissionsTech.csv!L119&gt;10,ROUND([1]EmissionsTech.csv!L119,0),ROUND([1]EmissionsTech.csv!L119,2))</f>
        <v>0.11</v>
      </c>
      <c r="L119" s="10">
        <f>IF([1]EmissionsTech.csv!M119&gt;10,ROUND([1]EmissionsTech.csv!M119,0),ROUND([1]EmissionsTech.csv!M119,2))</f>
        <v>0.13</v>
      </c>
    </row>
    <row r="120" spans="1:12" x14ac:dyDescent="0.25">
      <c r="A120" t="s">
        <v>21</v>
      </c>
      <c r="B120" t="s">
        <v>40</v>
      </c>
      <c r="C120" t="str">
        <f>[1]EmissionsTech.pull!C120</f>
        <v>4DS</v>
      </c>
      <c r="D120" t="str">
        <f>[1]EmissionsTech.pull!D120</f>
        <v>6DS</v>
      </c>
      <c r="E120" s="10">
        <f>IF([1]EmissionsTech.csv!F120&gt;10,ROUND([1]EmissionsTech.csv!F120,0),ROUND([1]EmissionsTech.csv!F120,2))</f>
        <v>0</v>
      </c>
      <c r="F120" s="10">
        <f>IF([1]EmissionsTech.csv!G120&gt;10,ROUND([1]EmissionsTech.csv!G120,0),ROUND([1]EmissionsTech.csv!G120,2))</f>
        <v>0</v>
      </c>
      <c r="G120" s="10">
        <f>IF([1]EmissionsTech.csv!H120&gt;10,ROUND([1]EmissionsTech.csv!H120,0),ROUND([1]EmissionsTech.csv!H120,2))</f>
        <v>0.06</v>
      </c>
      <c r="H120" s="10">
        <f>IF([1]EmissionsTech.csv!I120&gt;10,ROUND([1]EmissionsTech.csv!I120,0),ROUND([1]EmissionsTech.csv!I120,2))</f>
        <v>7.0000000000000007E-2</v>
      </c>
      <c r="I120" s="10">
        <f>IF([1]EmissionsTech.csv!J120&gt;10,ROUND([1]EmissionsTech.csv!J120,0),ROUND([1]EmissionsTech.csv!J120,2))</f>
        <v>0.1</v>
      </c>
      <c r="J120" s="10">
        <f>IF([1]EmissionsTech.csv!K120&gt;10,ROUND([1]EmissionsTech.csv!K120,0),ROUND([1]EmissionsTech.csv!K120,2))</f>
        <v>0.11</v>
      </c>
      <c r="K120" s="10">
        <f>IF([1]EmissionsTech.csv!L120&gt;10,ROUND([1]EmissionsTech.csv!L120,0),ROUND([1]EmissionsTech.csv!L120,2))</f>
        <v>0.11</v>
      </c>
      <c r="L120" s="10">
        <f>IF([1]EmissionsTech.csv!M120&gt;10,ROUND([1]EmissionsTech.csv!M120,0),ROUND([1]EmissionsTech.csv!M120,2))</f>
        <v>0.1</v>
      </c>
    </row>
    <row r="121" spans="1:12" x14ac:dyDescent="0.25">
      <c r="A121" t="s">
        <v>21</v>
      </c>
      <c r="B121" t="s">
        <v>41</v>
      </c>
      <c r="C121" t="str">
        <f>[1]EmissionsTech.pull!C121</f>
        <v>4DS</v>
      </c>
      <c r="D121" t="str">
        <f>[1]EmissionsTech.pull!D121</f>
        <v>6DS</v>
      </c>
      <c r="E121" s="10">
        <f>IF([1]EmissionsTech.csv!F121&gt;10,ROUND([1]EmissionsTech.csv!F121,0),ROUND([1]EmissionsTech.csv!F121,2))</f>
        <v>0</v>
      </c>
      <c r="F121" s="10">
        <f>IF([1]EmissionsTech.csv!G121&gt;10,ROUND([1]EmissionsTech.csv!G121,0),ROUND([1]EmissionsTech.csv!G121,2))</f>
        <v>0</v>
      </c>
      <c r="G121" s="10">
        <f>IF([1]EmissionsTech.csv!H121&gt;10,ROUND([1]EmissionsTech.csv!H121,0),ROUND([1]EmissionsTech.csv!H121,2))</f>
        <v>0</v>
      </c>
      <c r="H121" s="10">
        <f>IF([1]EmissionsTech.csv!I121&gt;10,ROUND([1]EmissionsTech.csv!I121,0),ROUND([1]EmissionsTech.csv!I121,2))</f>
        <v>0</v>
      </c>
      <c r="I121" s="10">
        <f>IF([1]EmissionsTech.csv!J121&gt;10,ROUND([1]EmissionsTech.csv!J121,0),ROUND([1]EmissionsTech.csv!J121,2))</f>
        <v>0</v>
      </c>
      <c r="J121" s="10">
        <f>IF([1]EmissionsTech.csv!K121&gt;10,ROUND([1]EmissionsTech.csv!K121,0),ROUND([1]EmissionsTech.csv!K121,2))</f>
        <v>0</v>
      </c>
      <c r="K121" s="10">
        <f>IF([1]EmissionsTech.csv!L121&gt;10,ROUND([1]EmissionsTech.csv!L121,0),ROUND([1]EmissionsTech.csv!L121,2))</f>
        <v>0</v>
      </c>
      <c r="L121" s="10">
        <f>IF([1]EmissionsTech.csv!M121&gt;10,ROUND([1]EmissionsTech.csv!M121,0),ROUND([1]EmissionsTech.csv!M121,2))</f>
        <v>0</v>
      </c>
    </row>
    <row r="122" spans="1:12" x14ac:dyDescent="0.25">
      <c r="A122"/>
      <c r="B122"/>
      <c r="C122"/>
      <c r="D122"/>
      <c r="E122" s="14"/>
      <c r="F122" s="14"/>
      <c r="G122" s="14"/>
      <c r="H122" s="14"/>
      <c r="I122" s="14"/>
      <c r="J122" s="14"/>
      <c r="K122" s="14"/>
      <c r="L122" s="14"/>
    </row>
    <row r="123" spans="1:12" x14ac:dyDescent="0.25">
      <c r="A123"/>
      <c r="B123"/>
      <c r="C123"/>
      <c r="D123"/>
      <c r="E123" s="14"/>
      <c r="F123" s="14"/>
      <c r="G123" s="14"/>
      <c r="H123" s="14"/>
      <c r="I123" s="14"/>
      <c r="J123" s="14"/>
      <c r="K123" s="14"/>
      <c r="L123" s="14"/>
    </row>
    <row r="124" spans="1:12" x14ac:dyDescent="0.25">
      <c r="A124"/>
      <c r="B124"/>
      <c r="C124"/>
      <c r="D124"/>
      <c r="E124" s="14"/>
      <c r="F124" s="14"/>
      <c r="G124" s="14"/>
      <c r="H124" s="14"/>
      <c r="I124" s="14"/>
      <c r="J124" s="14"/>
      <c r="K124" s="14"/>
      <c r="L124" s="14"/>
    </row>
    <row r="125" spans="1:12" x14ac:dyDescent="0.25">
      <c r="A125"/>
      <c r="B125"/>
      <c r="C125"/>
      <c r="D125"/>
      <c r="E125" s="14"/>
      <c r="F125" s="14"/>
      <c r="G125" s="14"/>
      <c r="H125" s="14"/>
      <c r="I125" s="14"/>
      <c r="J125" s="14"/>
      <c r="K125" s="14"/>
      <c r="L125" s="14"/>
    </row>
    <row r="126" spans="1:12" x14ac:dyDescent="0.25">
      <c r="A126"/>
      <c r="B126"/>
      <c r="C126"/>
      <c r="D126"/>
      <c r="E126" s="14"/>
      <c r="F126" s="14"/>
      <c r="G126" s="14"/>
      <c r="H126" s="14"/>
      <c r="I126" s="14"/>
      <c r="J126" s="14"/>
      <c r="K126" s="14"/>
      <c r="L126" s="14"/>
    </row>
    <row r="127" spans="1:12" x14ac:dyDescent="0.25">
      <c r="A127"/>
      <c r="B127"/>
      <c r="C127"/>
      <c r="D127"/>
      <c r="E127" s="14"/>
      <c r="F127" s="14"/>
      <c r="G127" s="14"/>
      <c r="H127" s="14"/>
      <c r="I127" s="14"/>
      <c r="J127" s="14"/>
      <c r="K127" s="14"/>
      <c r="L127" s="14"/>
    </row>
    <row r="128" spans="1:12" x14ac:dyDescent="0.25">
      <c r="A128"/>
      <c r="B128"/>
      <c r="C128"/>
      <c r="D128"/>
      <c r="E128" s="14"/>
      <c r="F128" s="14"/>
      <c r="G128" s="14"/>
      <c r="H128" s="14"/>
      <c r="I128" s="14"/>
      <c r="J128" s="14"/>
      <c r="K128" s="14"/>
      <c r="L128" s="14"/>
    </row>
    <row r="129" spans="1:12" x14ac:dyDescent="0.25">
      <c r="A129"/>
      <c r="B129"/>
      <c r="C129"/>
      <c r="D129"/>
      <c r="E129" s="14"/>
      <c r="F129" s="14"/>
      <c r="G129" s="14"/>
      <c r="H129" s="14"/>
      <c r="I129" s="14"/>
      <c r="J129" s="14"/>
      <c r="K129" s="14"/>
      <c r="L129" s="14"/>
    </row>
    <row r="130" spans="1:12" x14ac:dyDescent="0.25">
      <c r="A130"/>
      <c r="B130"/>
      <c r="C130"/>
      <c r="D130"/>
      <c r="E130" s="14"/>
      <c r="F130" s="14"/>
      <c r="G130" s="14"/>
      <c r="H130" s="14"/>
      <c r="I130" s="14"/>
      <c r="J130" s="14"/>
      <c r="K130" s="14"/>
      <c r="L130" s="14"/>
    </row>
    <row r="131" spans="1:12" x14ac:dyDescent="0.25">
      <c r="E131" s="12"/>
      <c r="F131" s="12"/>
      <c r="G131" s="12"/>
      <c r="H131" s="12"/>
      <c r="I131" s="12"/>
      <c r="J131" s="12"/>
      <c r="K131" s="12"/>
      <c r="L131" s="12"/>
    </row>
    <row r="132" spans="1:12" x14ac:dyDescent="0.25">
      <c r="E132" s="12"/>
      <c r="F132" s="12"/>
      <c r="G132" s="12"/>
      <c r="H132" s="12"/>
      <c r="I132" s="12"/>
      <c r="J132" s="12"/>
      <c r="K132" s="12"/>
      <c r="L132" s="12"/>
    </row>
    <row r="133" spans="1:12" x14ac:dyDescent="0.25">
      <c r="E133" s="12"/>
      <c r="F133" s="12"/>
      <c r="G133" s="12"/>
      <c r="H133" s="12"/>
      <c r="I133" s="12"/>
      <c r="J133" s="12"/>
      <c r="K133" s="12"/>
      <c r="L133" s="12"/>
    </row>
    <row r="134" spans="1:12" x14ac:dyDescent="0.25">
      <c r="E134" s="12"/>
      <c r="F134" s="12"/>
      <c r="G134" s="12"/>
      <c r="H134" s="12"/>
      <c r="I134" s="12"/>
      <c r="J134" s="12"/>
      <c r="K134" s="12"/>
      <c r="L134" s="12"/>
    </row>
    <row r="135" spans="1:12" x14ac:dyDescent="0.25">
      <c r="E135" s="12"/>
      <c r="F135" s="12"/>
      <c r="G135" s="12"/>
      <c r="H135" s="12"/>
      <c r="I135" s="12"/>
      <c r="J135" s="12"/>
      <c r="K135" s="12"/>
      <c r="L135" s="12"/>
    </row>
    <row r="136" spans="1:12" x14ac:dyDescent="0.25">
      <c r="E136" s="12"/>
      <c r="F136" s="12"/>
      <c r="G136" s="12"/>
      <c r="H136" s="12"/>
      <c r="I136" s="12"/>
      <c r="J136" s="12"/>
      <c r="K136" s="12"/>
      <c r="L136" s="12"/>
    </row>
    <row r="137" spans="1:12" x14ac:dyDescent="0.25">
      <c r="E137" s="12"/>
      <c r="F137" s="12"/>
      <c r="G137" s="12"/>
      <c r="H137" s="12"/>
      <c r="I137" s="12"/>
      <c r="J137" s="12"/>
      <c r="K137" s="12"/>
      <c r="L137" s="12"/>
    </row>
    <row r="138" spans="1:12" x14ac:dyDescent="0.25">
      <c r="E138" s="12"/>
      <c r="F138" s="12"/>
      <c r="G138" s="12"/>
      <c r="H138" s="12"/>
      <c r="I138" s="12"/>
      <c r="J138" s="12"/>
      <c r="K138" s="12"/>
      <c r="L138" s="12"/>
    </row>
    <row r="139" spans="1:12" x14ac:dyDescent="0.25">
      <c r="E139" s="12"/>
      <c r="F139" s="12"/>
      <c r="G139" s="12"/>
      <c r="H139" s="12"/>
      <c r="I139" s="12"/>
      <c r="J139" s="12"/>
      <c r="K139" s="12"/>
      <c r="L139" s="12"/>
    </row>
    <row r="140" spans="1:12" x14ac:dyDescent="0.25">
      <c r="E140" s="12"/>
      <c r="F140" s="12"/>
      <c r="G140" s="12"/>
      <c r="H140" s="12"/>
      <c r="I140" s="12"/>
      <c r="J140" s="12"/>
      <c r="K140" s="12"/>
      <c r="L140" s="12"/>
    </row>
    <row r="141" spans="1:12" x14ac:dyDescent="0.25">
      <c r="E141" s="12"/>
      <c r="F141" s="12"/>
      <c r="G141" s="12"/>
      <c r="H141" s="12"/>
      <c r="I141" s="12"/>
      <c r="J141" s="12"/>
      <c r="K141" s="12"/>
      <c r="L141" s="12"/>
    </row>
    <row r="142" spans="1:12" x14ac:dyDescent="0.25">
      <c r="E142" s="12"/>
      <c r="F142" s="12"/>
      <c r="G142" s="12"/>
      <c r="H142" s="12"/>
      <c r="I142" s="12"/>
      <c r="J142" s="12"/>
      <c r="K142" s="12"/>
      <c r="L142" s="12"/>
    </row>
    <row r="217" spans="5:12" x14ac:dyDescent="0.25">
      <c r="E217" s="12"/>
      <c r="F217" s="12"/>
      <c r="G217" s="12"/>
      <c r="H217" s="12"/>
      <c r="I217" s="12"/>
      <c r="J217" s="12"/>
      <c r="K217" s="12"/>
      <c r="L217" s="12"/>
    </row>
    <row r="218" spans="5:12" x14ac:dyDescent="0.25">
      <c r="E218" s="12"/>
      <c r="F218" s="12"/>
      <c r="G218" s="12"/>
      <c r="H218" s="12"/>
      <c r="I218" s="12"/>
      <c r="J218" s="12"/>
      <c r="K218" s="12"/>
      <c r="L218" s="12"/>
    </row>
    <row r="219" spans="5:12" x14ac:dyDescent="0.25">
      <c r="E219" s="12"/>
      <c r="F219" s="12"/>
      <c r="G219" s="12"/>
      <c r="H219" s="12"/>
      <c r="I219" s="12"/>
      <c r="J219" s="12"/>
      <c r="K219" s="12"/>
      <c r="L219" s="12"/>
    </row>
    <row r="220" spans="5:12" x14ac:dyDescent="0.25">
      <c r="E220" s="12"/>
      <c r="F220" s="12"/>
      <c r="G220" s="12"/>
      <c r="H220" s="12"/>
      <c r="I220" s="12"/>
      <c r="J220" s="12"/>
      <c r="K220" s="12"/>
      <c r="L220" s="12"/>
    </row>
    <row r="221" spans="5:12" x14ac:dyDescent="0.25">
      <c r="E221" s="12"/>
      <c r="F221" s="12"/>
      <c r="G221" s="12"/>
      <c r="H221" s="12"/>
      <c r="I221" s="12"/>
      <c r="J221" s="12"/>
      <c r="K221" s="12"/>
      <c r="L221" s="12"/>
    </row>
    <row r="222" spans="5:12" x14ac:dyDescent="0.25">
      <c r="E222" s="12"/>
      <c r="F222" s="12"/>
      <c r="G222" s="12"/>
      <c r="H222" s="12"/>
      <c r="I222" s="12"/>
      <c r="J222" s="12"/>
      <c r="K222" s="12"/>
      <c r="L222" s="12"/>
    </row>
    <row r="223" spans="5:12" x14ac:dyDescent="0.25">
      <c r="E223" s="12"/>
      <c r="F223" s="12"/>
      <c r="G223" s="12"/>
      <c r="H223" s="12"/>
      <c r="I223" s="12"/>
      <c r="J223" s="12"/>
      <c r="K223" s="12"/>
      <c r="L223" s="12"/>
    </row>
    <row r="224" spans="5:12" x14ac:dyDescent="0.25">
      <c r="E224" s="12"/>
      <c r="F224" s="12"/>
      <c r="G224" s="12"/>
      <c r="H224" s="12"/>
      <c r="I224" s="12"/>
      <c r="J224" s="12"/>
      <c r="K224" s="12"/>
      <c r="L224" s="12"/>
    </row>
    <row r="225" spans="5:12" x14ac:dyDescent="0.25">
      <c r="E225" s="12"/>
      <c r="F225" s="12"/>
      <c r="G225" s="12"/>
      <c r="H225" s="12"/>
      <c r="I225" s="12"/>
      <c r="J225" s="12"/>
      <c r="K225" s="12"/>
      <c r="L225" s="12"/>
    </row>
    <row r="226" spans="5:12" x14ac:dyDescent="0.25">
      <c r="E226" s="12"/>
      <c r="F226" s="12"/>
      <c r="G226" s="12"/>
      <c r="H226" s="12"/>
      <c r="I226" s="12"/>
      <c r="J226" s="12"/>
      <c r="K226" s="12"/>
      <c r="L226" s="12"/>
    </row>
    <row r="227" spans="5:12" x14ac:dyDescent="0.25">
      <c r="E227" s="12"/>
      <c r="F227" s="12"/>
      <c r="G227" s="12"/>
      <c r="H227" s="12"/>
      <c r="I227" s="12"/>
      <c r="J227" s="12"/>
      <c r="K227" s="12"/>
      <c r="L227" s="12"/>
    </row>
    <row r="228" spans="5:12" x14ac:dyDescent="0.25">
      <c r="E228" s="12"/>
      <c r="F228" s="12"/>
      <c r="G228" s="12"/>
      <c r="H228" s="12"/>
      <c r="I228" s="12"/>
      <c r="J228" s="12"/>
      <c r="K228" s="12"/>
      <c r="L228" s="12"/>
    </row>
    <row r="229" spans="5:12" x14ac:dyDescent="0.25">
      <c r="E229" s="12"/>
      <c r="F229" s="12"/>
      <c r="G229" s="12"/>
      <c r="H229" s="12"/>
      <c r="I229" s="12"/>
      <c r="J229" s="12"/>
      <c r="K229" s="12"/>
      <c r="L229" s="12"/>
    </row>
    <row r="230" spans="5:12" x14ac:dyDescent="0.25">
      <c r="E230" s="12"/>
      <c r="F230" s="12"/>
      <c r="G230" s="12"/>
      <c r="H230" s="12"/>
      <c r="I230" s="12"/>
      <c r="J230" s="12"/>
      <c r="K230" s="12"/>
      <c r="L230" s="12"/>
    </row>
    <row r="231" spans="5:12" x14ac:dyDescent="0.25">
      <c r="E231" s="12"/>
      <c r="F231" s="12"/>
      <c r="G231" s="12"/>
      <c r="H231" s="12"/>
      <c r="I231" s="12"/>
      <c r="J231" s="12"/>
      <c r="K231" s="12"/>
      <c r="L231" s="12"/>
    </row>
    <row r="232" spans="5:12" x14ac:dyDescent="0.25">
      <c r="E232" s="12"/>
      <c r="F232" s="12"/>
      <c r="G232" s="12"/>
      <c r="H232" s="12"/>
      <c r="I232" s="12"/>
      <c r="J232" s="12"/>
      <c r="K232" s="12"/>
      <c r="L232" s="12"/>
    </row>
    <row r="233" spans="5:12" x14ac:dyDescent="0.25">
      <c r="E233" s="12"/>
      <c r="F233" s="12"/>
      <c r="G233" s="12"/>
      <c r="H233" s="12"/>
      <c r="I233" s="12"/>
      <c r="J233" s="12"/>
      <c r="K233" s="12"/>
      <c r="L233" s="12"/>
    </row>
    <row r="234" spans="5:12" x14ac:dyDescent="0.25">
      <c r="E234" s="12"/>
      <c r="F234" s="12"/>
      <c r="G234" s="12"/>
      <c r="H234" s="12"/>
      <c r="I234" s="12"/>
      <c r="J234" s="12"/>
      <c r="K234" s="12"/>
      <c r="L234" s="12"/>
    </row>
    <row r="235" spans="5:12" x14ac:dyDescent="0.25">
      <c r="E235" s="12"/>
      <c r="F235" s="12"/>
      <c r="G235" s="12"/>
      <c r="H235" s="12"/>
      <c r="I235" s="12"/>
      <c r="J235" s="12"/>
      <c r="K235" s="12"/>
      <c r="L235" s="12"/>
    </row>
    <row r="236" spans="5:12" x14ac:dyDescent="0.25">
      <c r="E236" s="12"/>
      <c r="F236" s="12"/>
      <c r="G236" s="12"/>
      <c r="H236" s="12"/>
      <c r="I236" s="12"/>
      <c r="J236" s="12"/>
      <c r="K236" s="12"/>
      <c r="L236" s="12"/>
    </row>
    <row r="237" spans="5:12" x14ac:dyDescent="0.25">
      <c r="E237" s="12"/>
      <c r="F237" s="12"/>
      <c r="G237" s="12"/>
      <c r="H237" s="12"/>
      <c r="I237" s="12"/>
      <c r="J237" s="12"/>
      <c r="K237" s="12"/>
      <c r="L237" s="12"/>
    </row>
    <row r="238" spans="5:12" x14ac:dyDescent="0.25">
      <c r="E238" s="12"/>
      <c r="F238" s="12"/>
      <c r="G238" s="12"/>
      <c r="H238" s="12"/>
      <c r="I238" s="12"/>
      <c r="J238" s="12"/>
      <c r="K238" s="12"/>
      <c r="L238" s="12"/>
    </row>
    <row r="239" spans="5:12" x14ac:dyDescent="0.25">
      <c r="E239" s="12"/>
      <c r="F239" s="12"/>
      <c r="G239" s="12"/>
      <c r="H239" s="12"/>
      <c r="I239" s="12"/>
      <c r="J239" s="12"/>
      <c r="K239" s="12"/>
      <c r="L239" s="12"/>
    </row>
    <row r="240" spans="5:12" x14ac:dyDescent="0.25">
      <c r="E240" s="12"/>
      <c r="F240" s="12"/>
      <c r="G240" s="12"/>
      <c r="H240" s="12"/>
      <c r="I240" s="12"/>
      <c r="J240" s="12"/>
      <c r="K240" s="12"/>
      <c r="L240" s="12"/>
    </row>
    <row r="241" spans="5:12" x14ac:dyDescent="0.25">
      <c r="E241" s="12"/>
      <c r="F241" s="12"/>
      <c r="G241" s="12"/>
      <c r="H241" s="12"/>
      <c r="I241" s="12"/>
      <c r="J241" s="12"/>
      <c r="K241" s="12"/>
      <c r="L241" s="12"/>
    </row>
    <row r="242" spans="5:12" x14ac:dyDescent="0.25">
      <c r="E242" s="12"/>
      <c r="F242" s="12"/>
      <c r="G242" s="12"/>
      <c r="H242" s="12"/>
      <c r="I242" s="12"/>
      <c r="J242" s="12"/>
      <c r="K242" s="12"/>
      <c r="L242" s="12"/>
    </row>
    <row r="243" spans="5:12" x14ac:dyDescent="0.25">
      <c r="E243" s="12"/>
      <c r="F243" s="12"/>
      <c r="G243" s="12"/>
      <c r="H243" s="12"/>
      <c r="I243" s="12"/>
      <c r="J243" s="12"/>
      <c r="K243" s="12"/>
      <c r="L243" s="12"/>
    </row>
    <row r="244" spans="5:12" x14ac:dyDescent="0.25">
      <c r="E244" s="12"/>
      <c r="F244" s="12"/>
      <c r="G244" s="12"/>
      <c r="H244" s="12"/>
      <c r="I244" s="12"/>
      <c r="J244" s="12"/>
      <c r="K244" s="12"/>
      <c r="L244" s="12"/>
    </row>
    <row r="245" spans="5:12" x14ac:dyDescent="0.25">
      <c r="E245" s="12"/>
      <c r="F245" s="12"/>
      <c r="G245" s="12"/>
      <c r="H245" s="12"/>
      <c r="I245" s="12"/>
      <c r="J245" s="12"/>
      <c r="K245" s="12"/>
      <c r="L245" s="12"/>
    </row>
    <row r="246" spans="5:12" x14ac:dyDescent="0.25">
      <c r="E246" s="12"/>
      <c r="F246" s="12"/>
      <c r="G246" s="12"/>
      <c r="H246" s="12"/>
      <c r="I246" s="12"/>
      <c r="J246" s="12"/>
      <c r="K246" s="12"/>
      <c r="L246" s="12"/>
    </row>
    <row r="247" spans="5:12" x14ac:dyDescent="0.25">
      <c r="E247" s="12"/>
      <c r="F247" s="12"/>
      <c r="G247" s="12"/>
      <c r="H247" s="12"/>
      <c r="I247" s="12"/>
      <c r="J247" s="12"/>
      <c r="K247" s="12"/>
      <c r="L247" s="12"/>
    </row>
    <row r="248" spans="5:12" x14ac:dyDescent="0.25">
      <c r="E248" s="12"/>
      <c r="F248" s="12"/>
      <c r="G248" s="12"/>
      <c r="H248" s="12"/>
      <c r="I248" s="12"/>
      <c r="J248" s="12"/>
      <c r="K248" s="12"/>
      <c r="L248" s="12"/>
    </row>
    <row r="249" spans="5:12" x14ac:dyDescent="0.25">
      <c r="E249" s="12"/>
      <c r="F249" s="12"/>
      <c r="G249" s="12"/>
      <c r="H249" s="12"/>
      <c r="I249" s="12"/>
      <c r="J249" s="12"/>
      <c r="K249" s="12"/>
      <c r="L249" s="12"/>
    </row>
    <row r="250" spans="5:12" x14ac:dyDescent="0.25">
      <c r="E250" s="12"/>
      <c r="F250" s="12"/>
      <c r="G250" s="12"/>
      <c r="H250" s="12"/>
      <c r="I250" s="12"/>
      <c r="J250" s="12"/>
      <c r="K250" s="12"/>
      <c r="L250" s="12"/>
    </row>
    <row r="251" spans="5:12" x14ac:dyDescent="0.25">
      <c r="E251" s="12"/>
      <c r="F251" s="12"/>
      <c r="G251" s="12"/>
      <c r="H251" s="12"/>
      <c r="I251" s="12"/>
      <c r="J251" s="12"/>
      <c r="K251" s="12"/>
      <c r="L251" s="12"/>
    </row>
    <row r="252" spans="5:12" x14ac:dyDescent="0.25">
      <c r="E252" s="12"/>
      <c r="F252" s="12"/>
      <c r="G252" s="12"/>
      <c r="H252" s="12"/>
      <c r="I252" s="12"/>
      <c r="J252" s="12"/>
      <c r="K252" s="12"/>
      <c r="L252" s="12"/>
    </row>
    <row r="253" spans="5:12" x14ac:dyDescent="0.25">
      <c r="E253" s="12"/>
      <c r="F253" s="12"/>
      <c r="G253" s="12"/>
      <c r="H253" s="12"/>
      <c r="I253" s="12"/>
      <c r="J253" s="12"/>
      <c r="K253" s="12"/>
      <c r="L253" s="12"/>
    </row>
    <row r="254" spans="5:12" x14ac:dyDescent="0.25">
      <c r="E254" s="13"/>
      <c r="F254" s="13"/>
      <c r="G254" s="13"/>
      <c r="H254" s="13"/>
      <c r="I254" s="13"/>
      <c r="J254" s="13"/>
      <c r="K254" s="13"/>
      <c r="L254" s="13"/>
    </row>
    <row r="255" spans="5:12" x14ac:dyDescent="0.25">
      <c r="E255" s="13"/>
      <c r="F255" s="13"/>
      <c r="G255" s="13"/>
      <c r="H255" s="13"/>
      <c r="I255" s="13"/>
      <c r="J255" s="13"/>
      <c r="K255" s="13"/>
      <c r="L255" s="13"/>
    </row>
    <row r="256" spans="5:12" x14ac:dyDescent="0.25">
      <c r="E256" s="13"/>
      <c r="F256" s="13"/>
      <c r="G256" s="13"/>
      <c r="H256" s="13"/>
      <c r="I256" s="13"/>
      <c r="J256" s="13"/>
      <c r="K256" s="13"/>
      <c r="L256" s="13"/>
    </row>
    <row r="257" spans="5:12" x14ac:dyDescent="0.25">
      <c r="E257" s="13"/>
      <c r="F257" s="13"/>
      <c r="G257" s="13"/>
      <c r="H257" s="13"/>
      <c r="I257" s="13"/>
      <c r="J257" s="13"/>
      <c r="K257" s="13"/>
      <c r="L257" s="13"/>
    </row>
    <row r="258" spans="5:12" x14ac:dyDescent="0.25">
      <c r="E258" s="13"/>
      <c r="F258" s="13"/>
      <c r="G258" s="13"/>
      <c r="H258" s="13"/>
      <c r="I258" s="13"/>
      <c r="J258" s="13"/>
      <c r="K258" s="13"/>
      <c r="L258" s="13"/>
    </row>
    <row r="259" spans="5:12" x14ac:dyDescent="0.25">
      <c r="E259" s="13"/>
      <c r="F259" s="13"/>
      <c r="G259" s="13"/>
      <c r="H259" s="13"/>
      <c r="I259" s="13"/>
      <c r="J259" s="13"/>
      <c r="K259" s="13"/>
      <c r="L259" s="13"/>
    </row>
    <row r="260" spans="5:12" x14ac:dyDescent="0.25">
      <c r="E260" s="13"/>
      <c r="F260" s="13"/>
      <c r="G260" s="13"/>
      <c r="H260" s="13"/>
      <c r="I260" s="13"/>
      <c r="J260" s="13"/>
      <c r="K260" s="13"/>
      <c r="L260" s="13"/>
    </row>
    <row r="261" spans="5:12" x14ac:dyDescent="0.25">
      <c r="E261" s="13"/>
      <c r="F261" s="13"/>
      <c r="G261" s="13"/>
      <c r="H261" s="13"/>
      <c r="I261" s="13"/>
      <c r="J261" s="13"/>
      <c r="K261" s="13"/>
      <c r="L261" s="13"/>
    </row>
    <row r="262" spans="5:12" x14ac:dyDescent="0.25">
      <c r="E262" s="13"/>
      <c r="F262" s="13"/>
      <c r="G262" s="13"/>
      <c r="H262" s="13"/>
      <c r="I262" s="13"/>
      <c r="J262" s="13"/>
      <c r="K262" s="13"/>
      <c r="L262" s="13"/>
    </row>
    <row r="263" spans="5:12" x14ac:dyDescent="0.25">
      <c r="E263" s="13"/>
      <c r="F263" s="13"/>
      <c r="G263" s="13"/>
      <c r="H263" s="13"/>
      <c r="I263" s="13"/>
      <c r="J263" s="13"/>
      <c r="K263" s="13"/>
      <c r="L263" s="13"/>
    </row>
    <row r="264" spans="5:12" x14ac:dyDescent="0.25">
      <c r="E264" s="13"/>
      <c r="F264" s="13"/>
      <c r="G264" s="13"/>
      <c r="H264" s="13"/>
      <c r="I264" s="13"/>
      <c r="J264" s="13"/>
      <c r="K264" s="13"/>
      <c r="L264" s="13"/>
    </row>
    <row r="265" spans="5:12" x14ac:dyDescent="0.25">
      <c r="E265" s="13"/>
      <c r="F265" s="13"/>
      <c r="G265" s="13"/>
      <c r="H265" s="13"/>
      <c r="I265" s="13"/>
      <c r="J265" s="13"/>
      <c r="K265" s="13"/>
      <c r="L265" s="13"/>
    </row>
    <row r="266" spans="5:12" x14ac:dyDescent="0.25">
      <c r="E266" s="13"/>
      <c r="F266" s="13"/>
      <c r="G266" s="13"/>
      <c r="H266" s="13"/>
      <c r="I266" s="13"/>
      <c r="J266" s="13"/>
      <c r="K266" s="13"/>
      <c r="L266" s="13"/>
    </row>
    <row r="267" spans="5:12" x14ac:dyDescent="0.25">
      <c r="E267" s="13"/>
      <c r="F267" s="13"/>
      <c r="G267" s="13"/>
      <c r="H267" s="13"/>
      <c r="I267" s="13"/>
      <c r="J267" s="13"/>
      <c r="K267" s="13"/>
      <c r="L267" s="13"/>
    </row>
    <row r="268" spans="5:12" x14ac:dyDescent="0.25">
      <c r="E268" s="13"/>
      <c r="F268" s="13"/>
      <c r="G268" s="13"/>
      <c r="H268" s="13"/>
      <c r="I268" s="13"/>
      <c r="J268" s="13"/>
      <c r="K268" s="13"/>
      <c r="L268" s="13"/>
    </row>
    <row r="269" spans="5:12" x14ac:dyDescent="0.25">
      <c r="E269" s="13"/>
      <c r="F269" s="13"/>
      <c r="G269" s="13"/>
      <c r="H269" s="13"/>
      <c r="I269" s="13"/>
      <c r="J269" s="13"/>
      <c r="K269" s="13"/>
      <c r="L269" s="13"/>
    </row>
    <row r="270" spans="5:12" x14ac:dyDescent="0.25">
      <c r="E270" s="13"/>
      <c r="F270" s="13"/>
      <c r="G270" s="13"/>
      <c r="H270" s="13"/>
      <c r="I270" s="13"/>
      <c r="J270" s="13"/>
      <c r="K270" s="13"/>
      <c r="L270" s="13"/>
    </row>
    <row r="271" spans="5:12" x14ac:dyDescent="0.25">
      <c r="E271" s="13"/>
      <c r="F271" s="13"/>
      <c r="G271" s="13"/>
      <c r="H271" s="13"/>
      <c r="I271" s="13"/>
      <c r="J271" s="13"/>
      <c r="K271" s="13"/>
      <c r="L271" s="13"/>
    </row>
    <row r="272" spans="5:12" x14ac:dyDescent="0.25">
      <c r="E272" s="13"/>
      <c r="F272" s="13"/>
      <c r="G272" s="13"/>
      <c r="H272" s="13"/>
      <c r="I272" s="13"/>
      <c r="J272" s="13"/>
      <c r="K272" s="13"/>
      <c r="L272" s="13"/>
    </row>
    <row r="273" spans="5:12" x14ac:dyDescent="0.25">
      <c r="E273" s="13"/>
      <c r="F273" s="13"/>
      <c r="G273" s="13"/>
      <c r="H273" s="13"/>
      <c r="I273" s="13"/>
      <c r="J273" s="13"/>
      <c r="K273" s="13"/>
      <c r="L273" s="13"/>
    </row>
    <row r="274" spans="5:12" x14ac:dyDescent="0.25">
      <c r="E274" s="13"/>
      <c r="F274" s="13"/>
      <c r="G274" s="13"/>
      <c r="H274" s="13"/>
      <c r="I274" s="13"/>
      <c r="J274" s="13"/>
      <c r="K274" s="13"/>
      <c r="L274" s="13"/>
    </row>
    <row r="275" spans="5:12" x14ac:dyDescent="0.25">
      <c r="E275" s="13"/>
      <c r="F275" s="13"/>
      <c r="G275" s="13"/>
      <c r="H275" s="13"/>
      <c r="I275" s="13"/>
      <c r="J275" s="13"/>
      <c r="K275" s="13"/>
      <c r="L275" s="13"/>
    </row>
    <row r="276" spans="5:12" x14ac:dyDescent="0.25">
      <c r="E276" s="13"/>
      <c r="F276" s="13"/>
      <c r="G276" s="13"/>
      <c r="H276" s="13"/>
      <c r="I276" s="13"/>
      <c r="J276" s="13"/>
      <c r="K276" s="13"/>
      <c r="L276" s="13"/>
    </row>
    <row r="277" spans="5:12" x14ac:dyDescent="0.25">
      <c r="E277" s="13"/>
      <c r="F277" s="13"/>
      <c r="G277" s="13"/>
      <c r="H277" s="13"/>
      <c r="I277" s="13"/>
      <c r="J277" s="13"/>
      <c r="K277" s="13"/>
      <c r="L277" s="13"/>
    </row>
    <row r="278" spans="5:12" x14ac:dyDescent="0.25">
      <c r="E278" s="13"/>
      <c r="F278" s="13"/>
      <c r="G278" s="13"/>
      <c r="H278" s="13"/>
      <c r="I278" s="13"/>
      <c r="J278" s="13"/>
      <c r="K278" s="13"/>
      <c r="L278" s="13"/>
    </row>
    <row r="279" spans="5:12" x14ac:dyDescent="0.25">
      <c r="E279" s="13"/>
      <c r="F279" s="13"/>
      <c r="G279" s="13"/>
      <c r="H279" s="13"/>
      <c r="I279" s="13"/>
      <c r="J279" s="13"/>
      <c r="K279" s="13"/>
      <c r="L279" s="13"/>
    </row>
    <row r="280" spans="5:12" x14ac:dyDescent="0.25">
      <c r="E280" s="13"/>
      <c r="F280" s="13"/>
      <c r="G280" s="13"/>
      <c r="H280" s="13"/>
      <c r="I280" s="13"/>
      <c r="J280" s="13"/>
      <c r="K280" s="13"/>
      <c r="L280" s="13"/>
    </row>
    <row r="281" spans="5:12" x14ac:dyDescent="0.25">
      <c r="E281" s="13"/>
      <c r="F281" s="13"/>
      <c r="G281" s="13"/>
      <c r="H281" s="13"/>
      <c r="I281" s="13"/>
      <c r="J281" s="13"/>
      <c r="K281" s="13"/>
      <c r="L281" s="13"/>
    </row>
    <row r="282" spans="5:12" x14ac:dyDescent="0.25">
      <c r="E282" s="13"/>
      <c r="F282" s="13"/>
      <c r="G282" s="13"/>
      <c r="H282" s="13"/>
      <c r="I282" s="13"/>
      <c r="J282" s="13"/>
      <c r="K282" s="13"/>
      <c r="L282" s="13"/>
    </row>
    <row r="283" spans="5:12" x14ac:dyDescent="0.25">
      <c r="E283" s="13"/>
      <c r="F283" s="13"/>
      <c r="G283" s="13"/>
      <c r="H283" s="13"/>
      <c r="I283" s="13"/>
      <c r="J283" s="13"/>
      <c r="K283" s="13"/>
      <c r="L283" s="13"/>
    </row>
    <row r="284" spans="5:12" x14ac:dyDescent="0.25">
      <c r="E284" s="13"/>
      <c r="F284" s="13"/>
      <c r="G284" s="13"/>
      <c r="H284" s="13"/>
      <c r="I284" s="13"/>
      <c r="J284" s="13"/>
      <c r="K284" s="13"/>
      <c r="L284" s="13"/>
    </row>
    <row r="285" spans="5:12" x14ac:dyDescent="0.25">
      <c r="E285" s="13"/>
      <c r="F285" s="13"/>
      <c r="G285" s="13"/>
      <c r="H285" s="13"/>
      <c r="I285" s="13"/>
      <c r="J285" s="13"/>
      <c r="K285" s="13"/>
      <c r="L285" s="13"/>
    </row>
    <row r="286" spans="5:12" x14ac:dyDescent="0.25">
      <c r="E286" s="13"/>
      <c r="F286" s="13"/>
      <c r="G286" s="13"/>
      <c r="H286" s="13"/>
      <c r="I286" s="13"/>
      <c r="J286" s="13"/>
      <c r="K286" s="13"/>
      <c r="L286" s="13"/>
    </row>
    <row r="287" spans="5:12" x14ac:dyDescent="0.25">
      <c r="E287" s="13"/>
      <c r="F287" s="13"/>
      <c r="G287" s="13"/>
      <c r="H287" s="13"/>
      <c r="I287" s="13"/>
      <c r="J287" s="13"/>
      <c r="K287" s="13"/>
      <c r="L287" s="13"/>
    </row>
    <row r="288" spans="5:12" x14ac:dyDescent="0.25">
      <c r="E288" s="13"/>
      <c r="F288" s="13"/>
      <c r="G288" s="13"/>
      <c r="H288" s="13"/>
      <c r="I288" s="13"/>
      <c r="J288" s="13"/>
      <c r="K288" s="13"/>
      <c r="L288" s="13"/>
    </row>
    <row r="289" spans="5:12" x14ac:dyDescent="0.25">
      <c r="E289" s="13"/>
      <c r="F289" s="13"/>
      <c r="G289" s="13"/>
      <c r="H289" s="13"/>
      <c r="I289" s="13"/>
      <c r="J289" s="13"/>
      <c r="K289" s="13"/>
      <c r="L289" s="13"/>
    </row>
    <row r="290" spans="5:12" x14ac:dyDescent="0.25">
      <c r="E290" s="13"/>
      <c r="F290" s="13"/>
      <c r="G290" s="13"/>
      <c r="H290" s="13"/>
      <c r="I290" s="13"/>
      <c r="J290" s="13"/>
      <c r="K290" s="13"/>
      <c r="L290" s="13"/>
    </row>
    <row r="291" spans="5:12" x14ac:dyDescent="0.25">
      <c r="E291" s="13"/>
      <c r="F291" s="13"/>
      <c r="G291" s="13"/>
      <c r="H291" s="13"/>
      <c r="I291" s="13"/>
      <c r="J291" s="13"/>
      <c r="K291" s="13"/>
      <c r="L291" s="13"/>
    </row>
    <row r="292" spans="5:12" x14ac:dyDescent="0.25">
      <c r="E292" s="13"/>
      <c r="F292" s="13"/>
      <c r="G292" s="13"/>
      <c r="H292" s="13"/>
      <c r="I292" s="13"/>
      <c r="J292" s="13"/>
      <c r="K292" s="13"/>
      <c r="L292" s="13"/>
    </row>
    <row r="293" spans="5:12" x14ac:dyDescent="0.25">
      <c r="E293" s="13"/>
      <c r="F293" s="13"/>
      <c r="G293" s="13"/>
      <c r="H293" s="13"/>
      <c r="I293" s="13"/>
      <c r="J293" s="13"/>
      <c r="K293" s="13"/>
      <c r="L293" s="13"/>
    </row>
    <row r="294" spans="5:12" x14ac:dyDescent="0.25">
      <c r="E294" s="13"/>
      <c r="F294" s="13"/>
      <c r="G294" s="13"/>
      <c r="H294" s="13"/>
      <c r="I294" s="13"/>
      <c r="J294" s="13"/>
      <c r="K294" s="13"/>
      <c r="L294" s="13"/>
    </row>
    <row r="295" spans="5:12" x14ac:dyDescent="0.25">
      <c r="E295" s="13"/>
      <c r="F295" s="13"/>
      <c r="G295" s="13"/>
      <c r="H295" s="13"/>
      <c r="I295" s="13"/>
      <c r="J295" s="13"/>
      <c r="K295" s="13"/>
      <c r="L295" s="13"/>
    </row>
    <row r="296" spans="5:12" x14ac:dyDescent="0.25">
      <c r="E296" s="13"/>
      <c r="F296" s="13"/>
      <c r="G296" s="13"/>
      <c r="H296" s="13"/>
      <c r="I296" s="13"/>
      <c r="J296" s="13"/>
      <c r="K296" s="13"/>
      <c r="L296" s="13"/>
    </row>
    <row r="297" spans="5:12" x14ac:dyDescent="0.25">
      <c r="E297" s="13"/>
      <c r="F297" s="13"/>
      <c r="G297" s="13"/>
      <c r="H297" s="13"/>
      <c r="I297" s="13"/>
      <c r="J297" s="13"/>
      <c r="K297" s="13"/>
      <c r="L297" s="13"/>
    </row>
    <row r="298" spans="5:12" x14ac:dyDescent="0.25">
      <c r="E298" s="13"/>
      <c r="F298" s="13"/>
      <c r="G298" s="13"/>
      <c r="H298" s="13"/>
      <c r="I298" s="13"/>
      <c r="J298" s="13"/>
      <c r="K298" s="13"/>
      <c r="L298" s="13"/>
    </row>
    <row r="299" spans="5:12" x14ac:dyDescent="0.25">
      <c r="E299" s="13"/>
      <c r="F299" s="13"/>
      <c r="G299" s="13"/>
      <c r="H299" s="13"/>
      <c r="I299" s="13"/>
      <c r="J299" s="13"/>
      <c r="K299" s="13"/>
      <c r="L299" s="13"/>
    </row>
    <row r="300" spans="5:12" x14ac:dyDescent="0.25">
      <c r="E300" s="13"/>
      <c r="F300" s="13"/>
      <c r="G300" s="13"/>
      <c r="H300" s="13"/>
      <c r="I300" s="13"/>
      <c r="J300" s="13"/>
      <c r="K300" s="13"/>
      <c r="L300" s="13"/>
    </row>
    <row r="301" spans="5:12" x14ac:dyDescent="0.25">
      <c r="E301" s="13"/>
      <c r="F301" s="13"/>
      <c r="G301" s="13"/>
      <c r="H301" s="13"/>
      <c r="I301" s="13"/>
      <c r="J301" s="13"/>
      <c r="K301" s="13"/>
      <c r="L301" s="13"/>
    </row>
    <row r="302" spans="5:12" x14ac:dyDescent="0.25">
      <c r="E302" s="13"/>
      <c r="F302" s="13"/>
      <c r="G302" s="13"/>
      <c r="H302" s="13"/>
      <c r="I302" s="13"/>
      <c r="J302" s="13"/>
      <c r="K302" s="13"/>
      <c r="L302" s="13"/>
    </row>
    <row r="303" spans="5:12" x14ac:dyDescent="0.25">
      <c r="E303" s="13"/>
      <c r="F303" s="13"/>
      <c r="G303" s="13"/>
      <c r="H303" s="13"/>
      <c r="I303" s="13"/>
      <c r="J303" s="13"/>
      <c r="K303" s="13"/>
      <c r="L303" s="13"/>
    </row>
    <row r="304" spans="5:12" x14ac:dyDescent="0.25">
      <c r="E304" s="13"/>
      <c r="F304" s="13"/>
      <c r="G304" s="13"/>
      <c r="H304" s="13"/>
      <c r="I304" s="13"/>
      <c r="J304" s="13"/>
      <c r="K304" s="13"/>
      <c r="L304" s="13"/>
    </row>
    <row r="305" spans="5:12" x14ac:dyDescent="0.25">
      <c r="E305" s="13"/>
      <c r="F305" s="13"/>
      <c r="G305" s="13"/>
      <c r="H305" s="13"/>
      <c r="I305" s="13"/>
      <c r="J305" s="13"/>
      <c r="K305" s="13"/>
      <c r="L305" s="13"/>
    </row>
    <row r="306" spans="5:12" x14ac:dyDescent="0.25">
      <c r="E306" s="13"/>
      <c r="F306" s="13"/>
      <c r="G306" s="13"/>
      <c r="H306" s="13"/>
      <c r="I306" s="13"/>
      <c r="J306" s="13"/>
      <c r="K306" s="13"/>
      <c r="L306" s="13"/>
    </row>
    <row r="307" spans="5:12" x14ac:dyDescent="0.25">
      <c r="E307" s="13"/>
      <c r="F307" s="13"/>
      <c r="G307" s="13"/>
      <c r="H307" s="13"/>
      <c r="I307" s="13"/>
      <c r="J307" s="13"/>
      <c r="K307" s="13"/>
      <c r="L307" s="13"/>
    </row>
    <row r="308" spans="5:12" x14ac:dyDescent="0.25">
      <c r="E308" s="13"/>
      <c r="F308" s="13"/>
      <c r="G308" s="13"/>
      <c r="H308" s="13"/>
      <c r="I308" s="13"/>
      <c r="J308" s="13"/>
      <c r="K308" s="13"/>
      <c r="L308" s="13"/>
    </row>
    <row r="309" spans="5:12" x14ac:dyDescent="0.25">
      <c r="E309" s="13"/>
      <c r="F309" s="13"/>
      <c r="G309" s="13"/>
      <c r="H309" s="13"/>
      <c r="I309" s="13"/>
      <c r="J309" s="13"/>
      <c r="K309" s="13"/>
      <c r="L309" s="13"/>
    </row>
    <row r="310" spans="5:12" x14ac:dyDescent="0.25">
      <c r="E310" s="13"/>
      <c r="F310" s="13"/>
      <c r="G310" s="13"/>
      <c r="H310" s="13"/>
      <c r="I310" s="13"/>
      <c r="J310" s="13"/>
      <c r="K310" s="13"/>
      <c r="L310" s="13"/>
    </row>
    <row r="311" spans="5:12" x14ac:dyDescent="0.25">
      <c r="E311" s="13"/>
      <c r="F311" s="13"/>
      <c r="G311" s="13"/>
      <c r="H311" s="13"/>
      <c r="I311" s="13"/>
      <c r="J311" s="13"/>
      <c r="K311" s="13"/>
      <c r="L311" s="13"/>
    </row>
    <row r="312" spans="5:12" x14ac:dyDescent="0.25">
      <c r="E312" s="13"/>
      <c r="F312" s="13"/>
      <c r="G312" s="13"/>
      <c r="H312" s="13"/>
      <c r="I312" s="13"/>
      <c r="J312" s="13"/>
      <c r="K312" s="13"/>
      <c r="L312" s="13"/>
    </row>
    <row r="313" spans="5:12" x14ac:dyDescent="0.25">
      <c r="E313" s="13"/>
      <c r="F313" s="13"/>
      <c r="G313" s="13"/>
      <c r="H313" s="13"/>
      <c r="I313" s="13"/>
      <c r="J313" s="13"/>
      <c r="K313" s="13"/>
      <c r="L313" s="13"/>
    </row>
    <row r="314" spans="5:12" x14ac:dyDescent="0.25">
      <c r="E314" s="13"/>
      <c r="F314" s="13"/>
      <c r="G314" s="13"/>
      <c r="H314" s="13"/>
      <c r="I314" s="13"/>
      <c r="J314" s="13"/>
      <c r="K314" s="13"/>
      <c r="L314" s="13"/>
    </row>
    <row r="315" spans="5:12" x14ac:dyDescent="0.25">
      <c r="E315" s="13"/>
      <c r="F315" s="13"/>
      <c r="G315" s="13"/>
      <c r="H315" s="13"/>
      <c r="I315" s="13"/>
      <c r="J315" s="13"/>
      <c r="K315" s="13"/>
      <c r="L315" s="13"/>
    </row>
    <row r="316" spans="5:12" x14ac:dyDescent="0.25">
      <c r="E316" s="13"/>
      <c r="F316" s="13"/>
      <c r="G316" s="13"/>
      <c r="H316" s="13"/>
      <c r="I316" s="13"/>
      <c r="J316" s="13"/>
      <c r="K316" s="13"/>
      <c r="L316" s="13"/>
    </row>
    <row r="317" spans="5:12" x14ac:dyDescent="0.25">
      <c r="E317" s="13"/>
      <c r="F317" s="13"/>
      <c r="G317" s="13"/>
      <c r="H317" s="13"/>
      <c r="I317" s="13"/>
      <c r="J317" s="13"/>
      <c r="K317" s="13"/>
      <c r="L317" s="13"/>
    </row>
    <row r="318" spans="5:12" x14ac:dyDescent="0.25">
      <c r="E318" s="13"/>
      <c r="F318" s="13"/>
      <c r="G318" s="13"/>
      <c r="H318" s="13"/>
      <c r="I318" s="13"/>
      <c r="J318" s="13"/>
      <c r="K318" s="13"/>
      <c r="L318" s="13"/>
    </row>
    <row r="319" spans="5:12" x14ac:dyDescent="0.25">
      <c r="E319" s="13"/>
      <c r="F319" s="13"/>
      <c r="G319" s="13"/>
      <c r="H319" s="13"/>
      <c r="I319" s="13"/>
      <c r="J319" s="13"/>
      <c r="K319" s="13"/>
      <c r="L319" s="13"/>
    </row>
    <row r="320" spans="5:12" x14ac:dyDescent="0.25">
      <c r="E320" s="13"/>
      <c r="F320" s="13"/>
      <c r="G320" s="13"/>
      <c r="H320" s="13"/>
      <c r="I320" s="13"/>
      <c r="J320" s="13"/>
      <c r="K320" s="13"/>
      <c r="L320" s="13"/>
    </row>
    <row r="321" spans="5:12" x14ac:dyDescent="0.25">
      <c r="E321" s="13"/>
      <c r="F321" s="13"/>
      <c r="G321" s="13"/>
      <c r="H321" s="13"/>
      <c r="I321" s="13"/>
      <c r="J321" s="13"/>
      <c r="K321" s="13"/>
      <c r="L321" s="13"/>
    </row>
    <row r="322" spans="5:12" x14ac:dyDescent="0.25">
      <c r="E322" s="13"/>
      <c r="F322" s="13"/>
      <c r="G322" s="13"/>
      <c r="H322" s="13"/>
      <c r="I322" s="13"/>
      <c r="J322" s="13"/>
      <c r="K322" s="13"/>
      <c r="L322" s="13"/>
    </row>
    <row r="323" spans="5:12" x14ac:dyDescent="0.25">
      <c r="E323" s="13"/>
      <c r="F323" s="13"/>
      <c r="G323" s="13"/>
      <c r="H323" s="13"/>
      <c r="I323" s="13"/>
      <c r="J323" s="13"/>
      <c r="K323" s="13"/>
      <c r="L323" s="13"/>
    </row>
    <row r="324" spans="5:12" x14ac:dyDescent="0.25">
      <c r="E324" s="13"/>
      <c r="F324" s="13"/>
      <c r="G324" s="13"/>
      <c r="H324" s="13"/>
      <c r="I324" s="13"/>
      <c r="J324" s="13"/>
      <c r="K324" s="13"/>
      <c r="L324" s="13"/>
    </row>
    <row r="325" spans="5:12" x14ac:dyDescent="0.25">
      <c r="E325" s="13"/>
      <c r="F325" s="13"/>
      <c r="G325" s="13"/>
      <c r="H325" s="13"/>
      <c r="I325" s="13"/>
      <c r="J325" s="13"/>
      <c r="K325" s="13"/>
      <c r="L325" s="13"/>
    </row>
    <row r="326" spans="5:12" x14ac:dyDescent="0.25">
      <c r="E326" s="13"/>
      <c r="F326" s="13"/>
      <c r="G326" s="13"/>
      <c r="H326" s="13"/>
      <c r="I326" s="13"/>
      <c r="J326" s="13"/>
      <c r="K326" s="13"/>
      <c r="L326" s="13"/>
    </row>
    <row r="327" spans="5:12" x14ac:dyDescent="0.25">
      <c r="E327" s="13"/>
      <c r="F327" s="13"/>
      <c r="G327" s="13"/>
      <c r="H327" s="13"/>
      <c r="I327" s="13"/>
      <c r="J327" s="13"/>
      <c r="K327" s="13"/>
      <c r="L327" s="13"/>
    </row>
    <row r="328" spans="5:12" x14ac:dyDescent="0.25">
      <c r="E328" s="13"/>
      <c r="F328" s="13"/>
      <c r="G328" s="13"/>
      <c r="H328" s="13"/>
      <c r="I328" s="13"/>
      <c r="J328" s="13"/>
      <c r="K328" s="13"/>
      <c r="L328" s="13"/>
    </row>
    <row r="329" spans="5:12" x14ac:dyDescent="0.25">
      <c r="E329" s="13"/>
      <c r="F329" s="13"/>
      <c r="G329" s="13"/>
      <c r="H329" s="13"/>
      <c r="I329" s="13"/>
      <c r="J329" s="13"/>
      <c r="K329" s="13"/>
      <c r="L329" s="13"/>
    </row>
    <row r="330" spans="5:12" x14ac:dyDescent="0.25">
      <c r="E330" s="13"/>
      <c r="F330" s="13"/>
      <c r="G330" s="13"/>
      <c r="H330" s="13"/>
      <c r="I330" s="13"/>
      <c r="J330" s="13"/>
      <c r="K330" s="13"/>
      <c r="L330" s="13"/>
    </row>
    <row r="331" spans="5:12" x14ac:dyDescent="0.25">
      <c r="E331" s="13"/>
      <c r="F331" s="13"/>
      <c r="G331" s="13"/>
      <c r="H331" s="13"/>
      <c r="I331" s="13"/>
      <c r="J331" s="13"/>
      <c r="K331" s="13"/>
      <c r="L331" s="13"/>
    </row>
    <row r="332" spans="5:12" x14ac:dyDescent="0.25">
      <c r="E332" s="13"/>
      <c r="F332" s="13"/>
      <c r="G332" s="13"/>
      <c r="H332" s="13"/>
      <c r="I332" s="13"/>
      <c r="J332" s="13"/>
      <c r="K332" s="13"/>
      <c r="L332" s="13"/>
    </row>
    <row r="333" spans="5:12" x14ac:dyDescent="0.25">
      <c r="E333" s="13"/>
      <c r="F333" s="13"/>
      <c r="G333" s="13"/>
      <c r="H333" s="13"/>
      <c r="I333" s="13"/>
      <c r="J333" s="13"/>
      <c r="K333" s="13"/>
      <c r="L333" s="13"/>
    </row>
    <row r="334" spans="5:12" x14ac:dyDescent="0.25">
      <c r="E334" s="13"/>
      <c r="F334" s="13"/>
      <c r="G334" s="13"/>
      <c r="H334" s="13"/>
      <c r="I334" s="13"/>
      <c r="J334" s="13"/>
      <c r="K334" s="13"/>
      <c r="L334" s="13"/>
    </row>
    <row r="335" spans="5:12" x14ac:dyDescent="0.25">
      <c r="E335" s="13"/>
      <c r="F335" s="13"/>
      <c r="G335" s="13"/>
      <c r="H335" s="13"/>
      <c r="I335" s="13"/>
      <c r="J335" s="13"/>
      <c r="K335" s="13"/>
      <c r="L335" s="13"/>
    </row>
    <row r="336" spans="5:12" x14ac:dyDescent="0.25">
      <c r="E336" s="13"/>
      <c r="F336" s="13"/>
      <c r="G336" s="13"/>
      <c r="H336" s="13"/>
      <c r="I336" s="13"/>
      <c r="J336" s="13"/>
      <c r="K336" s="13"/>
      <c r="L336" s="13"/>
    </row>
    <row r="337" spans="5:12" x14ac:dyDescent="0.25">
      <c r="E337" s="13"/>
      <c r="F337" s="13"/>
      <c r="G337" s="13"/>
      <c r="H337" s="13"/>
      <c r="I337" s="13"/>
      <c r="J337" s="13"/>
      <c r="K337" s="13"/>
      <c r="L337" s="13"/>
    </row>
    <row r="338" spans="5:12" x14ac:dyDescent="0.25">
      <c r="E338" s="13"/>
      <c r="F338" s="13"/>
      <c r="G338" s="13"/>
      <c r="H338" s="13"/>
      <c r="I338" s="13"/>
      <c r="J338" s="13"/>
      <c r="K338" s="13"/>
      <c r="L338" s="13"/>
    </row>
    <row r="339" spans="5:12" x14ac:dyDescent="0.25">
      <c r="E339" s="13"/>
      <c r="F339" s="13"/>
      <c r="G339" s="13"/>
      <c r="H339" s="13"/>
      <c r="I339" s="13"/>
      <c r="J339" s="13"/>
      <c r="K339" s="13"/>
      <c r="L339" s="13"/>
    </row>
    <row r="340" spans="5:12" x14ac:dyDescent="0.25">
      <c r="E340" s="13"/>
      <c r="F340" s="13"/>
      <c r="G340" s="13"/>
      <c r="H340" s="13"/>
      <c r="I340" s="13"/>
      <c r="J340" s="13"/>
      <c r="K340" s="13"/>
      <c r="L340" s="13"/>
    </row>
    <row r="341" spans="5:12" x14ac:dyDescent="0.25">
      <c r="E341" s="13"/>
      <c r="F341" s="13"/>
      <c r="G341" s="13"/>
      <c r="H341" s="13"/>
      <c r="I341" s="13"/>
      <c r="J341" s="13"/>
      <c r="K341" s="13"/>
      <c r="L341" s="13"/>
    </row>
    <row r="342" spans="5:12" x14ac:dyDescent="0.25">
      <c r="E342" s="13"/>
      <c r="F342" s="13"/>
      <c r="G342" s="13"/>
      <c r="H342" s="13"/>
      <c r="I342" s="13"/>
      <c r="J342" s="13"/>
      <c r="K342" s="13"/>
      <c r="L342" s="13"/>
    </row>
    <row r="343" spans="5:12" x14ac:dyDescent="0.25">
      <c r="E343" s="13"/>
      <c r="F343" s="13"/>
      <c r="G343" s="13"/>
      <c r="H343" s="13"/>
      <c r="I343" s="13"/>
      <c r="J343" s="13"/>
      <c r="K343" s="13"/>
      <c r="L343" s="13"/>
    </row>
    <row r="344" spans="5:12" x14ac:dyDescent="0.25">
      <c r="E344" s="13"/>
      <c r="F344" s="13"/>
      <c r="G344" s="13"/>
      <c r="H344" s="13"/>
      <c r="I344" s="13"/>
      <c r="J344" s="13"/>
      <c r="K344" s="13"/>
      <c r="L344" s="13"/>
    </row>
    <row r="345" spans="5:12" x14ac:dyDescent="0.25">
      <c r="E345" s="13"/>
      <c r="F345" s="13"/>
      <c r="G345" s="13"/>
      <c r="H345" s="13"/>
      <c r="I345" s="13"/>
      <c r="J345" s="13"/>
      <c r="K345" s="13"/>
      <c r="L345" s="13"/>
    </row>
    <row r="346" spans="5:12" x14ac:dyDescent="0.25">
      <c r="E346" s="13"/>
      <c r="F346" s="13"/>
      <c r="G346" s="13"/>
      <c r="H346" s="13"/>
      <c r="I346" s="13"/>
      <c r="J346" s="13"/>
      <c r="K346" s="13"/>
      <c r="L346" s="13"/>
    </row>
    <row r="347" spans="5:12" x14ac:dyDescent="0.25">
      <c r="E347" s="13"/>
      <c r="F347" s="13"/>
      <c r="G347" s="13"/>
      <c r="H347" s="13"/>
      <c r="I347" s="13"/>
      <c r="J347" s="13"/>
      <c r="K347" s="13"/>
      <c r="L347" s="13"/>
    </row>
    <row r="348" spans="5:12" x14ac:dyDescent="0.25">
      <c r="E348" s="13"/>
      <c r="F348" s="13"/>
      <c r="G348" s="13"/>
      <c r="H348" s="13"/>
      <c r="I348" s="13"/>
      <c r="J348" s="13"/>
      <c r="K348" s="13"/>
      <c r="L348" s="13"/>
    </row>
    <row r="349" spans="5:12" x14ac:dyDescent="0.25">
      <c r="E349" s="13"/>
      <c r="F349" s="13"/>
      <c r="G349" s="13"/>
      <c r="H349" s="13"/>
      <c r="I349" s="13"/>
      <c r="J349" s="13"/>
      <c r="K349" s="13"/>
      <c r="L349" s="13"/>
    </row>
    <row r="350" spans="5:12" x14ac:dyDescent="0.25">
      <c r="E350" s="13"/>
      <c r="F350" s="13"/>
      <c r="G350" s="13"/>
      <c r="H350" s="13"/>
      <c r="I350" s="13"/>
      <c r="J350" s="13"/>
      <c r="K350" s="13"/>
      <c r="L350" s="13"/>
    </row>
    <row r="351" spans="5:12" x14ac:dyDescent="0.25">
      <c r="E351" s="13"/>
      <c r="F351" s="13"/>
      <c r="G351" s="13"/>
      <c r="H351" s="13"/>
      <c r="I351" s="13"/>
      <c r="J351" s="13"/>
      <c r="K351" s="13"/>
      <c r="L351" s="13"/>
    </row>
    <row r="352" spans="5:12" x14ac:dyDescent="0.25">
      <c r="E352" s="13"/>
      <c r="F352" s="13"/>
      <c r="G352" s="13"/>
      <c r="H352" s="13"/>
      <c r="I352" s="13"/>
      <c r="J352" s="13"/>
      <c r="K352" s="13"/>
      <c r="L352" s="13"/>
    </row>
    <row r="353" spans="5:12" x14ac:dyDescent="0.25">
      <c r="E353" s="13"/>
      <c r="F353" s="13"/>
      <c r="G353" s="13"/>
      <c r="H353" s="13"/>
      <c r="I353" s="13"/>
      <c r="J353" s="13"/>
      <c r="K353" s="13"/>
      <c r="L353" s="13"/>
    </row>
    <row r="354" spans="5:12" x14ac:dyDescent="0.25">
      <c r="E354" s="13"/>
      <c r="F354" s="13"/>
      <c r="G354" s="13"/>
      <c r="H354" s="13"/>
      <c r="I354" s="13"/>
      <c r="J354" s="13"/>
      <c r="K354" s="13"/>
      <c r="L354" s="13"/>
    </row>
    <row r="355" spans="5:12" x14ac:dyDescent="0.25">
      <c r="E355" s="13"/>
      <c r="F355" s="13"/>
      <c r="G355" s="13"/>
      <c r="H355" s="13"/>
      <c r="I355" s="13"/>
      <c r="J355" s="13"/>
      <c r="K355" s="13"/>
      <c r="L355" s="13"/>
    </row>
    <row r="356" spans="5:12" x14ac:dyDescent="0.25">
      <c r="E356" s="13"/>
      <c r="F356" s="13"/>
      <c r="G356" s="13"/>
      <c r="H356" s="13"/>
      <c r="I356" s="13"/>
      <c r="J356" s="13"/>
      <c r="K356" s="13"/>
      <c r="L356" s="13"/>
    </row>
    <row r="357" spans="5:12" x14ac:dyDescent="0.25">
      <c r="E357" s="13"/>
      <c r="F357" s="13"/>
      <c r="G357" s="13"/>
      <c r="H357" s="13"/>
      <c r="I357" s="13"/>
      <c r="J357" s="13"/>
      <c r="K357" s="13"/>
      <c r="L357" s="13"/>
    </row>
    <row r="358" spans="5:12" x14ac:dyDescent="0.25">
      <c r="E358" s="13"/>
      <c r="F358" s="13"/>
      <c r="G358" s="13"/>
      <c r="H358" s="13"/>
      <c r="I358" s="13"/>
      <c r="J358" s="13"/>
      <c r="K358" s="13"/>
      <c r="L358" s="13"/>
    </row>
    <row r="359" spans="5:12" x14ac:dyDescent="0.25">
      <c r="E359" s="13"/>
      <c r="F359" s="13"/>
      <c r="G359" s="13"/>
      <c r="H359" s="13"/>
      <c r="I359" s="13"/>
      <c r="J359" s="13"/>
      <c r="K359" s="13"/>
      <c r="L359" s="13"/>
    </row>
    <row r="360" spans="5:12" x14ac:dyDescent="0.25">
      <c r="E360" s="13"/>
      <c r="F360" s="13"/>
      <c r="G360" s="13"/>
      <c r="H360" s="13"/>
      <c r="I360" s="13"/>
      <c r="J360" s="13"/>
      <c r="K360" s="13"/>
      <c r="L360" s="13"/>
    </row>
    <row r="361" spans="5:12" x14ac:dyDescent="0.25">
      <c r="E361" s="13"/>
      <c r="F361" s="13"/>
      <c r="G361" s="13"/>
      <c r="H361" s="13"/>
      <c r="I361" s="13"/>
      <c r="J361" s="13"/>
      <c r="K361" s="13"/>
      <c r="L361" s="13"/>
    </row>
    <row r="362" spans="5:12" x14ac:dyDescent="0.25">
      <c r="E362" s="13"/>
      <c r="F362" s="13"/>
      <c r="G362" s="13"/>
      <c r="H362" s="13"/>
      <c r="I362" s="13"/>
      <c r="J362" s="13"/>
      <c r="K362" s="13"/>
      <c r="L362" s="13"/>
    </row>
    <row r="363" spans="5:12" x14ac:dyDescent="0.25">
      <c r="E363" s="13"/>
      <c r="F363" s="13"/>
      <c r="G363" s="13"/>
      <c r="H363" s="13"/>
      <c r="I363" s="13"/>
      <c r="J363" s="13"/>
      <c r="K363" s="13"/>
      <c r="L363" s="13"/>
    </row>
    <row r="364" spans="5:12" x14ac:dyDescent="0.25">
      <c r="E364" s="13"/>
      <c r="F364" s="13"/>
      <c r="G364" s="13"/>
      <c r="H364" s="13"/>
      <c r="I364" s="13"/>
      <c r="J364" s="13"/>
      <c r="K364" s="13"/>
      <c r="L364" s="13"/>
    </row>
    <row r="365" spans="5:12" x14ac:dyDescent="0.25">
      <c r="E365"/>
      <c r="F365"/>
      <c r="G365"/>
      <c r="H365"/>
      <c r="I365"/>
      <c r="J365"/>
      <c r="K365"/>
      <c r="L365"/>
    </row>
    <row r="366" spans="5:12" x14ac:dyDescent="0.25">
      <c r="E366"/>
      <c r="F366"/>
      <c r="G366"/>
      <c r="H366"/>
      <c r="I366"/>
      <c r="J366"/>
      <c r="K366"/>
      <c r="L366"/>
    </row>
    <row r="367" spans="5:12" x14ac:dyDescent="0.25">
      <c r="E367"/>
      <c r="F367"/>
      <c r="G367"/>
      <c r="H367"/>
      <c r="I367"/>
      <c r="J367"/>
      <c r="K367"/>
      <c r="L367"/>
    </row>
    <row r="368" spans="5:12" x14ac:dyDescent="0.25">
      <c r="E368"/>
      <c r="F368"/>
      <c r="G368"/>
      <c r="H368"/>
      <c r="I368"/>
      <c r="J368"/>
      <c r="K368"/>
      <c r="L368"/>
    </row>
    <row r="369" spans="5:12" x14ac:dyDescent="0.25">
      <c r="E369"/>
      <c r="F369"/>
      <c r="G369"/>
      <c r="H369"/>
      <c r="I369"/>
      <c r="J369"/>
      <c r="K369"/>
      <c r="L369"/>
    </row>
    <row r="370" spans="5:12" x14ac:dyDescent="0.25">
      <c r="E370"/>
      <c r="F370"/>
      <c r="G370"/>
      <c r="H370"/>
      <c r="I370"/>
      <c r="J370"/>
      <c r="K370"/>
      <c r="L370"/>
    </row>
    <row r="371" spans="5:12" x14ac:dyDescent="0.25">
      <c r="E371"/>
      <c r="F371"/>
      <c r="G371"/>
      <c r="H371"/>
      <c r="I371"/>
      <c r="J371"/>
      <c r="K371"/>
      <c r="L371"/>
    </row>
    <row r="372" spans="5:12" x14ac:dyDescent="0.25">
      <c r="E372"/>
      <c r="F372"/>
      <c r="G372"/>
      <c r="H372"/>
      <c r="I372"/>
      <c r="J372"/>
      <c r="K372"/>
      <c r="L372"/>
    </row>
    <row r="373" spans="5:12" x14ac:dyDescent="0.25">
      <c r="E373"/>
      <c r="F373"/>
      <c r="G373"/>
      <c r="H373"/>
      <c r="I373"/>
      <c r="J373"/>
      <c r="K373"/>
      <c r="L373"/>
    </row>
    <row r="374" spans="5:12" x14ac:dyDescent="0.25">
      <c r="E374"/>
      <c r="F374"/>
      <c r="G374"/>
      <c r="H374"/>
      <c r="I374"/>
      <c r="J374"/>
      <c r="K374"/>
      <c r="L374"/>
    </row>
    <row r="375" spans="5:12" x14ac:dyDescent="0.25">
      <c r="E375"/>
      <c r="F375"/>
      <c r="G375"/>
      <c r="H375"/>
      <c r="I375"/>
      <c r="J375"/>
      <c r="K375"/>
      <c r="L375"/>
    </row>
    <row r="376" spans="5:12" x14ac:dyDescent="0.25">
      <c r="E376"/>
      <c r="F376"/>
      <c r="G376"/>
      <c r="H376"/>
      <c r="I376"/>
      <c r="J376"/>
      <c r="K376"/>
      <c r="L376"/>
    </row>
    <row r="377" spans="5:12" x14ac:dyDescent="0.25">
      <c r="E377"/>
      <c r="F377"/>
      <c r="G377"/>
      <c r="H377"/>
      <c r="I377"/>
      <c r="J377"/>
      <c r="K377"/>
      <c r="L377"/>
    </row>
    <row r="378" spans="5:12" x14ac:dyDescent="0.25">
      <c r="E378"/>
      <c r="F378"/>
      <c r="G378"/>
      <c r="H378"/>
      <c r="I378"/>
      <c r="J378"/>
      <c r="K378"/>
      <c r="L378"/>
    </row>
    <row r="379" spans="5:12" x14ac:dyDescent="0.25">
      <c r="E379"/>
      <c r="F379"/>
      <c r="G379"/>
      <c r="H379"/>
      <c r="I379"/>
      <c r="J379"/>
      <c r="K379"/>
      <c r="L379"/>
    </row>
    <row r="380" spans="5:12" x14ac:dyDescent="0.25">
      <c r="E380"/>
      <c r="F380"/>
      <c r="G380"/>
      <c r="H380"/>
      <c r="I380"/>
      <c r="J380"/>
      <c r="K380"/>
      <c r="L380"/>
    </row>
    <row r="381" spans="5:12" x14ac:dyDescent="0.25">
      <c r="E381"/>
      <c r="F381"/>
      <c r="G381"/>
      <c r="H381"/>
      <c r="I381"/>
      <c r="J381"/>
      <c r="K381"/>
      <c r="L381"/>
    </row>
    <row r="382" spans="5:12" x14ac:dyDescent="0.25">
      <c r="E382"/>
      <c r="F382"/>
      <c r="G382"/>
      <c r="H382"/>
      <c r="I382"/>
      <c r="J382"/>
      <c r="K382"/>
      <c r="L382"/>
    </row>
    <row r="383" spans="5:12" x14ac:dyDescent="0.25">
      <c r="E383"/>
      <c r="F383"/>
      <c r="G383"/>
      <c r="H383"/>
      <c r="I383"/>
      <c r="J383"/>
      <c r="K383"/>
      <c r="L383"/>
    </row>
    <row r="384" spans="5:12" x14ac:dyDescent="0.25">
      <c r="E384"/>
      <c r="F384"/>
      <c r="G384"/>
      <c r="H384"/>
      <c r="I384"/>
      <c r="J384"/>
      <c r="K384"/>
      <c r="L384"/>
    </row>
    <row r="385" spans="5:12" x14ac:dyDescent="0.25">
      <c r="E385"/>
      <c r="F385"/>
      <c r="G385"/>
      <c r="H385"/>
      <c r="I385"/>
      <c r="J385"/>
      <c r="K385"/>
      <c r="L385"/>
    </row>
    <row r="386" spans="5:12" x14ac:dyDescent="0.25">
      <c r="E386"/>
      <c r="F386"/>
      <c r="G386"/>
      <c r="H386"/>
      <c r="I386"/>
      <c r="J386"/>
      <c r="K386"/>
      <c r="L386"/>
    </row>
    <row r="387" spans="5:12" x14ac:dyDescent="0.25">
      <c r="E387"/>
      <c r="F387"/>
      <c r="G387"/>
      <c r="H387"/>
      <c r="I387"/>
      <c r="J387"/>
      <c r="K387"/>
      <c r="L387"/>
    </row>
    <row r="388" spans="5:12" x14ac:dyDescent="0.25">
      <c r="E388"/>
      <c r="F388"/>
      <c r="G388"/>
      <c r="H388"/>
      <c r="I388"/>
      <c r="J388"/>
      <c r="K388"/>
      <c r="L388"/>
    </row>
    <row r="389" spans="5:12" x14ac:dyDescent="0.25">
      <c r="E389"/>
      <c r="F389"/>
      <c r="G389"/>
      <c r="H389"/>
      <c r="I389"/>
      <c r="J389"/>
      <c r="K389"/>
      <c r="L389"/>
    </row>
    <row r="390" spans="5:12" x14ac:dyDescent="0.25">
      <c r="E390"/>
      <c r="F390"/>
      <c r="G390"/>
      <c r="H390"/>
      <c r="I390"/>
      <c r="J390"/>
      <c r="K390"/>
      <c r="L390"/>
    </row>
    <row r="391" spans="5:12" x14ac:dyDescent="0.25">
      <c r="E391"/>
      <c r="F391"/>
      <c r="G391"/>
      <c r="H391"/>
      <c r="I391"/>
      <c r="J391"/>
      <c r="K391"/>
      <c r="L391"/>
    </row>
    <row r="392" spans="5:12" x14ac:dyDescent="0.25">
      <c r="E392"/>
      <c r="F392"/>
      <c r="G392"/>
      <c r="H392"/>
      <c r="I392"/>
      <c r="J392"/>
      <c r="K392"/>
      <c r="L392"/>
    </row>
    <row r="393" spans="5:12" x14ac:dyDescent="0.25">
      <c r="E393"/>
      <c r="F393"/>
      <c r="G393"/>
      <c r="H393"/>
      <c r="I393"/>
      <c r="J393"/>
      <c r="K393"/>
      <c r="L393"/>
    </row>
    <row r="394" spans="5:12" x14ac:dyDescent="0.25">
      <c r="E394"/>
      <c r="F394"/>
      <c r="G394"/>
      <c r="H394"/>
      <c r="I394"/>
      <c r="J394"/>
      <c r="K394"/>
      <c r="L394"/>
    </row>
    <row r="395" spans="5:12" x14ac:dyDescent="0.25">
      <c r="E395"/>
      <c r="F395"/>
      <c r="G395"/>
      <c r="H395"/>
      <c r="I395"/>
      <c r="J395"/>
      <c r="K395"/>
      <c r="L395"/>
    </row>
    <row r="396" spans="5:12" x14ac:dyDescent="0.25">
      <c r="E396"/>
      <c r="F396"/>
      <c r="G396"/>
      <c r="H396"/>
      <c r="I396"/>
      <c r="J396"/>
      <c r="K396"/>
      <c r="L396"/>
    </row>
    <row r="397" spans="5:12" x14ac:dyDescent="0.25">
      <c r="E397"/>
      <c r="F397"/>
      <c r="G397"/>
      <c r="H397"/>
      <c r="I397"/>
      <c r="J397"/>
      <c r="K397"/>
      <c r="L397"/>
    </row>
    <row r="398" spans="5:12" x14ac:dyDescent="0.25">
      <c r="E398"/>
      <c r="F398"/>
      <c r="G398"/>
      <c r="H398"/>
      <c r="I398"/>
      <c r="J398"/>
      <c r="K398"/>
      <c r="L398"/>
    </row>
    <row r="399" spans="5:12" x14ac:dyDescent="0.25">
      <c r="E399"/>
      <c r="F399"/>
      <c r="G399"/>
      <c r="H399"/>
      <c r="I399"/>
      <c r="J399"/>
      <c r="K399"/>
      <c r="L399"/>
    </row>
    <row r="400" spans="5:12" x14ac:dyDescent="0.25">
      <c r="E400"/>
      <c r="F400"/>
      <c r="G400"/>
      <c r="H400"/>
      <c r="I400"/>
      <c r="J400"/>
      <c r="K400"/>
      <c r="L400"/>
    </row>
    <row r="402" spans="5:12" x14ac:dyDescent="0.25">
      <c r="E402"/>
      <c r="F402"/>
      <c r="G402"/>
      <c r="H402"/>
      <c r="I402"/>
      <c r="J402"/>
      <c r="K402"/>
      <c r="L402"/>
    </row>
    <row r="403" spans="5:12" x14ac:dyDescent="0.25">
      <c r="E403"/>
      <c r="F403"/>
      <c r="G403"/>
      <c r="H403"/>
      <c r="I403"/>
      <c r="J403"/>
      <c r="K403"/>
      <c r="L403"/>
    </row>
    <row r="404" spans="5:12" x14ac:dyDescent="0.25">
      <c r="E404"/>
      <c r="F404"/>
      <c r="G404"/>
      <c r="H404"/>
      <c r="I404"/>
      <c r="J404"/>
      <c r="K404"/>
      <c r="L404"/>
    </row>
    <row r="405" spans="5:12" x14ac:dyDescent="0.25">
      <c r="E405"/>
      <c r="F405"/>
      <c r="G405"/>
      <c r="H405"/>
      <c r="I405"/>
      <c r="J405"/>
      <c r="K405"/>
      <c r="L405"/>
    </row>
    <row r="406" spans="5:12" x14ac:dyDescent="0.25">
      <c r="E406"/>
      <c r="F406"/>
      <c r="G406"/>
      <c r="H406"/>
      <c r="I406"/>
      <c r="J406"/>
      <c r="K406"/>
      <c r="L406"/>
    </row>
    <row r="407" spans="5:12" x14ac:dyDescent="0.25">
      <c r="E407"/>
      <c r="F407"/>
      <c r="G407"/>
      <c r="H407"/>
      <c r="I407"/>
      <c r="J407"/>
      <c r="K407"/>
      <c r="L407"/>
    </row>
    <row r="408" spans="5:12" x14ac:dyDescent="0.25">
      <c r="E408"/>
      <c r="F408"/>
      <c r="G408"/>
      <c r="H408"/>
      <c r="I408"/>
      <c r="J408"/>
      <c r="K408"/>
      <c r="L408"/>
    </row>
    <row r="409" spans="5:12" x14ac:dyDescent="0.25">
      <c r="E409"/>
      <c r="F409"/>
      <c r="G409"/>
      <c r="H409"/>
      <c r="I409"/>
      <c r="J409"/>
      <c r="K409"/>
      <c r="L409"/>
    </row>
    <row r="410" spans="5:12" x14ac:dyDescent="0.25">
      <c r="E410"/>
      <c r="F410"/>
      <c r="G410"/>
      <c r="H410"/>
      <c r="I410"/>
      <c r="J410"/>
      <c r="K410"/>
      <c r="L410"/>
    </row>
    <row r="411" spans="5:12" x14ac:dyDescent="0.25">
      <c r="E411"/>
      <c r="F411"/>
      <c r="G411"/>
      <c r="H411"/>
      <c r="I411"/>
      <c r="J411"/>
      <c r="K411"/>
      <c r="L411"/>
    </row>
    <row r="412" spans="5:12" x14ac:dyDescent="0.25">
      <c r="E412"/>
      <c r="F412"/>
      <c r="G412"/>
      <c r="H412"/>
      <c r="I412"/>
      <c r="J412"/>
      <c r="K412"/>
      <c r="L412"/>
    </row>
    <row r="413" spans="5:12" x14ac:dyDescent="0.25">
      <c r="E413"/>
      <c r="F413"/>
      <c r="G413"/>
      <c r="H413"/>
      <c r="I413"/>
      <c r="J413"/>
      <c r="K413"/>
      <c r="L413"/>
    </row>
    <row r="414" spans="5:12" x14ac:dyDescent="0.25">
      <c r="E414"/>
      <c r="F414"/>
      <c r="G414"/>
      <c r="H414"/>
      <c r="I414"/>
      <c r="J414"/>
      <c r="K414"/>
      <c r="L414"/>
    </row>
    <row r="415" spans="5:12" x14ac:dyDescent="0.25">
      <c r="E415"/>
      <c r="F415"/>
      <c r="G415"/>
      <c r="H415"/>
      <c r="I415"/>
      <c r="J415"/>
      <c r="K415"/>
      <c r="L415"/>
    </row>
    <row r="416" spans="5:12" x14ac:dyDescent="0.25">
      <c r="E416"/>
      <c r="F416"/>
      <c r="G416"/>
      <c r="H416"/>
      <c r="I416"/>
      <c r="J416"/>
      <c r="K416"/>
      <c r="L416"/>
    </row>
    <row r="417" spans="5:12" x14ac:dyDescent="0.25">
      <c r="E417"/>
      <c r="F417"/>
      <c r="G417"/>
      <c r="H417"/>
      <c r="I417"/>
      <c r="J417"/>
      <c r="K417"/>
      <c r="L417"/>
    </row>
    <row r="418" spans="5:12" x14ac:dyDescent="0.25">
      <c r="E418"/>
      <c r="F418"/>
      <c r="G418"/>
      <c r="H418"/>
      <c r="I418"/>
      <c r="J418"/>
      <c r="K418"/>
      <c r="L418"/>
    </row>
    <row r="419" spans="5:12" x14ac:dyDescent="0.25">
      <c r="E419"/>
      <c r="F419"/>
      <c r="G419"/>
      <c r="H419"/>
      <c r="I419"/>
      <c r="J419"/>
      <c r="K419"/>
      <c r="L419"/>
    </row>
    <row r="420" spans="5:12" x14ac:dyDescent="0.25">
      <c r="E420"/>
      <c r="F420"/>
      <c r="G420"/>
      <c r="H420"/>
      <c r="I420"/>
      <c r="J420"/>
      <c r="K420"/>
      <c r="L420"/>
    </row>
    <row r="421" spans="5:12" x14ac:dyDescent="0.25">
      <c r="E421"/>
      <c r="F421"/>
      <c r="G421"/>
      <c r="H421"/>
      <c r="I421"/>
      <c r="J421"/>
      <c r="K421"/>
      <c r="L421"/>
    </row>
    <row r="422" spans="5:12" x14ac:dyDescent="0.25">
      <c r="E422"/>
      <c r="F422"/>
      <c r="G422"/>
      <c r="H422"/>
      <c r="I422"/>
      <c r="J422"/>
      <c r="K422"/>
      <c r="L422"/>
    </row>
    <row r="423" spans="5:12" x14ac:dyDescent="0.25">
      <c r="E423"/>
      <c r="F423"/>
      <c r="G423"/>
      <c r="H423"/>
      <c r="I423"/>
      <c r="J423"/>
      <c r="K423"/>
      <c r="L423"/>
    </row>
    <row r="424" spans="5:12" x14ac:dyDescent="0.25">
      <c r="E424"/>
      <c r="F424"/>
      <c r="G424"/>
      <c r="H424"/>
      <c r="I424"/>
      <c r="J424"/>
      <c r="K424"/>
      <c r="L424"/>
    </row>
    <row r="425" spans="5:12" x14ac:dyDescent="0.25">
      <c r="E425"/>
      <c r="F425"/>
      <c r="G425"/>
      <c r="H425"/>
      <c r="I425"/>
      <c r="J425"/>
      <c r="K425"/>
      <c r="L425"/>
    </row>
    <row r="426" spans="5:12" x14ac:dyDescent="0.25">
      <c r="E426"/>
      <c r="F426"/>
      <c r="G426"/>
      <c r="H426"/>
      <c r="I426"/>
      <c r="J426"/>
      <c r="K426"/>
      <c r="L426"/>
    </row>
    <row r="427" spans="5:12" x14ac:dyDescent="0.25">
      <c r="E427"/>
      <c r="F427"/>
      <c r="G427"/>
      <c r="H427"/>
      <c r="I427"/>
      <c r="J427"/>
      <c r="K427"/>
      <c r="L427"/>
    </row>
    <row r="428" spans="5:12" x14ac:dyDescent="0.25">
      <c r="E428"/>
      <c r="F428"/>
      <c r="G428"/>
      <c r="H428"/>
      <c r="I428"/>
      <c r="J428"/>
      <c r="K428"/>
      <c r="L428"/>
    </row>
    <row r="429" spans="5:12" x14ac:dyDescent="0.25">
      <c r="E429"/>
      <c r="F429"/>
      <c r="G429"/>
      <c r="H429"/>
      <c r="I429"/>
      <c r="J429"/>
      <c r="K429"/>
      <c r="L429"/>
    </row>
    <row r="430" spans="5:12" x14ac:dyDescent="0.25">
      <c r="E430"/>
      <c r="F430"/>
      <c r="G430"/>
      <c r="H430"/>
      <c r="I430"/>
      <c r="J430"/>
      <c r="K430"/>
      <c r="L430"/>
    </row>
    <row r="431" spans="5:12" x14ac:dyDescent="0.25">
      <c r="E431"/>
      <c r="F431"/>
      <c r="G431"/>
      <c r="H431"/>
      <c r="I431"/>
      <c r="J431"/>
      <c r="K431"/>
      <c r="L431"/>
    </row>
    <row r="432" spans="5:12" x14ac:dyDescent="0.25">
      <c r="E432"/>
      <c r="F432"/>
      <c r="G432"/>
      <c r="H432"/>
      <c r="I432"/>
      <c r="J432"/>
      <c r="K432"/>
      <c r="L432"/>
    </row>
    <row r="433" spans="5:12" x14ac:dyDescent="0.25">
      <c r="E433"/>
      <c r="F433"/>
      <c r="G433"/>
      <c r="H433"/>
      <c r="I433"/>
      <c r="J433"/>
      <c r="K433"/>
      <c r="L433"/>
    </row>
    <row r="434" spans="5:12" x14ac:dyDescent="0.25">
      <c r="E434"/>
      <c r="F434"/>
      <c r="G434"/>
      <c r="H434"/>
      <c r="I434"/>
      <c r="J434"/>
      <c r="K434"/>
      <c r="L434"/>
    </row>
    <row r="435" spans="5:12" x14ac:dyDescent="0.25">
      <c r="E435"/>
      <c r="F435"/>
      <c r="G435"/>
      <c r="H435"/>
      <c r="I435"/>
      <c r="J435"/>
      <c r="K435"/>
      <c r="L435"/>
    </row>
    <row r="436" spans="5:12" x14ac:dyDescent="0.25">
      <c r="E436"/>
      <c r="F436"/>
      <c r="G436"/>
      <c r="H436"/>
      <c r="I436"/>
      <c r="J436"/>
      <c r="K436"/>
      <c r="L436"/>
    </row>
    <row r="437" spans="5:12" x14ac:dyDescent="0.25">
      <c r="E437"/>
      <c r="F437"/>
      <c r="G437"/>
      <c r="H437"/>
      <c r="I437"/>
      <c r="J437"/>
      <c r="K437"/>
      <c r="L437"/>
    </row>
    <row r="438" spans="5:12" x14ac:dyDescent="0.25">
      <c r="E438"/>
      <c r="F438"/>
      <c r="G438"/>
      <c r="H438"/>
      <c r="I438"/>
      <c r="J438"/>
      <c r="K438"/>
      <c r="L438"/>
    </row>
    <row r="439" spans="5:12" x14ac:dyDescent="0.25">
      <c r="E439"/>
      <c r="F439"/>
      <c r="G439"/>
      <c r="H439"/>
      <c r="I439"/>
      <c r="J439"/>
      <c r="K439"/>
      <c r="L439"/>
    </row>
    <row r="440" spans="5:12" x14ac:dyDescent="0.25">
      <c r="E440"/>
      <c r="F440"/>
      <c r="G440"/>
      <c r="H440"/>
      <c r="I440"/>
      <c r="J440"/>
      <c r="K440"/>
      <c r="L440"/>
    </row>
    <row r="441" spans="5:12" x14ac:dyDescent="0.25">
      <c r="E441"/>
      <c r="F441"/>
      <c r="G441"/>
      <c r="H441"/>
      <c r="I441"/>
      <c r="J441"/>
      <c r="K441"/>
      <c r="L441"/>
    </row>
    <row r="442" spans="5:12" x14ac:dyDescent="0.25">
      <c r="E442"/>
      <c r="F442"/>
      <c r="G442"/>
      <c r="H442"/>
      <c r="I442"/>
      <c r="J442"/>
      <c r="K442"/>
      <c r="L442"/>
    </row>
    <row r="443" spans="5:12" x14ac:dyDescent="0.25">
      <c r="E443"/>
      <c r="F443"/>
      <c r="G443"/>
      <c r="H443"/>
      <c r="I443"/>
      <c r="J443"/>
      <c r="K443"/>
      <c r="L443"/>
    </row>
    <row r="444" spans="5:12" x14ac:dyDescent="0.25">
      <c r="E444"/>
      <c r="F444"/>
      <c r="G444"/>
      <c r="H444"/>
      <c r="I444"/>
      <c r="J444"/>
      <c r="K444"/>
      <c r="L444"/>
    </row>
    <row r="445" spans="5:12" x14ac:dyDescent="0.25">
      <c r="E445"/>
      <c r="F445"/>
      <c r="G445"/>
      <c r="H445"/>
      <c r="I445"/>
      <c r="J445"/>
      <c r="K445"/>
      <c r="L445"/>
    </row>
    <row r="446" spans="5:12" x14ac:dyDescent="0.25">
      <c r="E446"/>
      <c r="F446"/>
      <c r="G446"/>
      <c r="H446"/>
      <c r="I446"/>
      <c r="J446"/>
      <c r="K446"/>
      <c r="L446"/>
    </row>
    <row r="447" spans="5:12" x14ac:dyDescent="0.25">
      <c r="E447"/>
      <c r="F447"/>
      <c r="G447"/>
      <c r="H447"/>
      <c r="I447"/>
      <c r="J447"/>
      <c r="K447"/>
      <c r="L447"/>
    </row>
    <row r="448" spans="5:12" x14ac:dyDescent="0.25">
      <c r="E448"/>
      <c r="F448"/>
      <c r="G448"/>
      <c r="H448"/>
      <c r="I448"/>
      <c r="J448"/>
      <c r="K448"/>
      <c r="L448"/>
    </row>
    <row r="449" spans="5:12" x14ac:dyDescent="0.25">
      <c r="E449"/>
      <c r="F449"/>
      <c r="G449"/>
      <c r="H449"/>
      <c r="I449"/>
      <c r="J449"/>
      <c r="K449"/>
      <c r="L449"/>
    </row>
    <row r="450" spans="5:12" x14ac:dyDescent="0.25">
      <c r="E450"/>
      <c r="F450"/>
      <c r="G450"/>
      <c r="H450"/>
      <c r="I450"/>
      <c r="J450"/>
      <c r="K450"/>
      <c r="L450"/>
    </row>
    <row r="451" spans="5:12" x14ac:dyDescent="0.25">
      <c r="E451"/>
      <c r="F451"/>
      <c r="G451"/>
      <c r="H451"/>
      <c r="I451"/>
      <c r="J451"/>
      <c r="K451"/>
      <c r="L451"/>
    </row>
    <row r="452" spans="5:12" x14ac:dyDescent="0.25">
      <c r="E452"/>
      <c r="F452"/>
      <c r="G452"/>
      <c r="H452"/>
      <c r="I452"/>
      <c r="J452"/>
      <c r="K452"/>
      <c r="L452"/>
    </row>
    <row r="453" spans="5:12" x14ac:dyDescent="0.25">
      <c r="E453"/>
      <c r="F453"/>
      <c r="G453"/>
      <c r="H453"/>
      <c r="I453"/>
      <c r="J453"/>
      <c r="K453"/>
      <c r="L453"/>
    </row>
    <row r="454" spans="5:12" x14ac:dyDescent="0.25">
      <c r="E454"/>
      <c r="F454"/>
      <c r="G454"/>
      <c r="H454"/>
      <c r="I454"/>
      <c r="J454"/>
      <c r="K454"/>
      <c r="L454"/>
    </row>
    <row r="455" spans="5:12" x14ac:dyDescent="0.25">
      <c r="E455"/>
      <c r="F455"/>
      <c r="G455"/>
      <c r="H455"/>
      <c r="I455"/>
      <c r="J455"/>
      <c r="K455"/>
      <c r="L455"/>
    </row>
    <row r="456" spans="5:12" x14ac:dyDescent="0.25">
      <c r="E456"/>
      <c r="F456"/>
      <c r="G456"/>
      <c r="H456"/>
      <c r="I456"/>
      <c r="J456"/>
      <c r="K456"/>
      <c r="L456"/>
    </row>
    <row r="457" spans="5:12" x14ac:dyDescent="0.25">
      <c r="E457"/>
      <c r="F457"/>
      <c r="G457"/>
      <c r="H457"/>
      <c r="I457"/>
      <c r="J457"/>
      <c r="K457"/>
      <c r="L457"/>
    </row>
    <row r="458" spans="5:12" x14ac:dyDescent="0.25">
      <c r="E458"/>
      <c r="F458"/>
      <c r="G458"/>
      <c r="H458"/>
      <c r="I458"/>
      <c r="J458"/>
      <c r="K458"/>
      <c r="L458"/>
    </row>
    <row r="459" spans="5:12" x14ac:dyDescent="0.25">
      <c r="E459"/>
      <c r="F459"/>
      <c r="G459"/>
      <c r="H459"/>
      <c r="I459"/>
      <c r="J459"/>
      <c r="K459"/>
      <c r="L459"/>
    </row>
    <row r="460" spans="5:12" x14ac:dyDescent="0.25">
      <c r="E460"/>
      <c r="F460"/>
      <c r="G460"/>
      <c r="H460"/>
      <c r="I460"/>
      <c r="J460"/>
      <c r="K460"/>
      <c r="L460"/>
    </row>
    <row r="461" spans="5:12" x14ac:dyDescent="0.25">
      <c r="E461"/>
      <c r="F461"/>
      <c r="G461"/>
      <c r="H461"/>
      <c r="I461"/>
      <c r="J461"/>
      <c r="K461"/>
      <c r="L461"/>
    </row>
    <row r="462" spans="5:12" x14ac:dyDescent="0.25">
      <c r="E462"/>
      <c r="F462"/>
      <c r="G462"/>
      <c r="H462"/>
      <c r="I462"/>
      <c r="J462"/>
      <c r="K462"/>
      <c r="L462"/>
    </row>
    <row r="463" spans="5:12" x14ac:dyDescent="0.25">
      <c r="E463"/>
      <c r="F463"/>
      <c r="G463"/>
      <c r="H463"/>
      <c r="I463"/>
      <c r="J463"/>
      <c r="K463"/>
      <c r="L463"/>
    </row>
    <row r="464" spans="5:12" x14ac:dyDescent="0.25">
      <c r="E464"/>
      <c r="F464"/>
      <c r="G464"/>
      <c r="H464"/>
      <c r="I464"/>
      <c r="J464"/>
      <c r="K464"/>
      <c r="L464"/>
    </row>
    <row r="465" spans="5:12" x14ac:dyDescent="0.25">
      <c r="E465"/>
      <c r="F465"/>
      <c r="G465"/>
      <c r="H465"/>
      <c r="I465"/>
      <c r="J465"/>
      <c r="K465"/>
      <c r="L465"/>
    </row>
    <row r="466" spans="5:12" x14ac:dyDescent="0.25">
      <c r="E466"/>
      <c r="F466"/>
      <c r="G466"/>
      <c r="H466"/>
      <c r="I466"/>
      <c r="J466"/>
      <c r="K466"/>
      <c r="L466"/>
    </row>
    <row r="467" spans="5:12" x14ac:dyDescent="0.25">
      <c r="E467"/>
      <c r="F467"/>
      <c r="G467"/>
      <c r="H467"/>
      <c r="I467"/>
      <c r="J467"/>
      <c r="K467"/>
      <c r="L467"/>
    </row>
    <row r="468" spans="5:12" x14ac:dyDescent="0.25">
      <c r="E468"/>
      <c r="F468"/>
      <c r="G468"/>
      <c r="H468"/>
      <c r="I468"/>
      <c r="J468"/>
      <c r="K468"/>
      <c r="L468"/>
    </row>
    <row r="469" spans="5:12" x14ac:dyDescent="0.25">
      <c r="E469"/>
      <c r="F469"/>
      <c r="G469"/>
      <c r="H469"/>
      <c r="I469"/>
      <c r="J469"/>
      <c r="K469"/>
      <c r="L469"/>
    </row>
    <row r="470" spans="5:12" x14ac:dyDescent="0.25">
      <c r="E470"/>
      <c r="F470"/>
      <c r="G470"/>
      <c r="H470"/>
      <c r="I470"/>
      <c r="J470"/>
      <c r="K470"/>
      <c r="L470"/>
    </row>
    <row r="471" spans="5:12" x14ac:dyDescent="0.25">
      <c r="E471"/>
      <c r="F471"/>
      <c r="G471"/>
      <c r="H471"/>
      <c r="I471"/>
      <c r="J471"/>
      <c r="K471"/>
      <c r="L471"/>
    </row>
    <row r="472" spans="5:12" x14ac:dyDescent="0.25">
      <c r="E472"/>
      <c r="F472"/>
      <c r="G472"/>
      <c r="H472"/>
      <c r="I472"/>
      <c r="J472"/>
      <c r="K472"/>
      <c r="L472"/>
    </row>
    <row r="473" spans="5:12" x14ac:dyDescent="0.25">
      <c r="E473"/>
      <c r="F473"/>
      <c r="G473"/>
      <c r="H473"/>
      <c r="I473"/>
      <c r="J473"/>
      <c r="K473"/>
      <c r="L473"/>
    </row>
    <row r="474" spans="5:12" x14ac:dyDescent="0.25">
      <c r="E474"/>
      <c r="F474"/>
      <c r="G474"/>
      <c r="H474"/>
      <c r="I474"/>
      <c r="J474"/>
      <c r="K474"/>
      <c r="L474"/>
    </row>
    <row r="475" spans="5:12" x14ac:dyDescent="0.25">
      <c r="E475"/>
      <c r="F475"/>
      <c r="G475"/>
      <c r="H475"/>
      <c r="I475"/>
      <c r="J475"/>
      <c r="K475"/>
      <c r="L475"/>
    </row>
    <row r="476" spans="5:12" x14ac:dyDescent="0.25">
      <c r="E476"/>
      <c r="F476"/>
      <c r="G476"/>
      <c r="H476"/>
      <c r="I476"/>
      <c r="J476"/>
      <c r="K476"/>
      <c r="L476"/>
    </row>
    <row r="477" spans="5:12" x14ac:dyDescent="0.25">
      <c r="E477"/>
      <c r="F477"/>
      <c r="G477"/>
      <c r="H477"/>
      <c r="I477"/>
      <c r="J477"/>
      <c r="K477"/>
      <c r="L477"/>
    </row>
    <row r="478" spans="5:12" x14ac:dyDescent="0.25">
      <c r="E478"/>
      <c r="F478"/>
      <c r="G478"/>
      <c r="H478"/>
      <c r="I478"/>
      <c r="J478"/>
      <c r="K478"/>
      <c r="L478"/>
    </row>
    <row r="479" spans="5:12" x14ac:dyDescent="0.25">
      <c r="E479"/>
      <c r="F479"/>
      <c r="G479"/>
      <c r="H479"/>
      <c r="I479"/>
      <c r="J479"/>
      <c r="K479"/>
      <c r="L479"/>
    </row>
    <row r="480" spans="5:12" x14ac:dyDescent="0.25">
      <c r="E480"/>
      <c r="F480"/>
      <c r="G480"/>
      <c r="H480"/>
      <c r="I480"/>
      <c r="J480"/>
      <c r="K480"/>
      <c r="L480"/>
    </row>
    <row r="481" spans="5:12" x14ac:dyDescent="0.25">
      <c r="E481"/>
      <c r="F481"/>
      <c r="G481"/>
      <c r="H481"/>
      <c r="I481"/>
      <c r="J481"/>
      <c r="K481"/>
      <c r="L481"/>
    </row>
    <row r="482" spans="5:12" x14ac:dyDescent="0.25">
      <c r="E482"/>
      <c r="F482"/>
      <c r="G482"/>
      <c r="H482"/>
      <c r="I482"/>
      <c r="J482"/>
      <c r="K482"/>
      <c r="L482"/>
    </row>
    <row r="483" spans="5:12" x14ac:dyDescent="0.25">
      <c r="E483"/>
      <c r="F483"/>
      <c r="G483"/>
      <c r="H483"/>
      <c r="I483"/>
      <c r="J483"/>
      <c r="K483"/>
      <c r="L483"/>
    </row>
    <row r="484" spans="5:12" x14ac:dyDescent="0.25">
      <c r="E484"/>
      <c r="F484"/>
      <c r="G484"/>
      <c r="H484"/>
      <c r="I484"/>
      <c r="J484"/>
      <c r="K484"/>
      <c r="L484"/>
    </row>
    <row r="485" spans="5:12" x14ac:dyDescent="0.25">
      <c r="E485"/>
      <c r="F485"/>
      <c r="G485"/>
      <c r="H485"/>
      <c r="I485"/>
      <c r="J485"/>
      <c r="K485"/>
      <c r="L485"/>
    </row>
    <row r="486" spans="5:12" x14ac:dyDescent="0.25">
      <c r="E486"/>
      <c r="F486"/>
      <c r="G486"/>
      <c r="H486"/>
      <c r="I486"/>
      <c r="J486"/>
      <c r="K486"/>
      <c r="L486"/>
    </row>
    <row r="487" spans="5:12" x14ac:dyDescent="0.25">
      <c r="E487"/>
      <c r="F487"/>
      <c r="G487"/>
      <c r="H487"/>
      <c r="I487"/>
      <c r="J487"/>
      <c r="K487"/>
      <c r="L487"/>
    </row>
    <row r="488" spans="5:12" x14ac:dyDescent="0.25">
      <c r="E488"/>
      <c r="F488"/>
      <c r="G488"/>
      <c r="H488"/>
      <c r="I488"/>
      <c r="J488"/>
      <c r="K488"/>
      <c r="L488"/>
    </row>
    <row r="489" spans="5:12" x14ac:dyDescent="0.25">
      <c r="E489"/>
      <c r="F489"/>
      <c r="G489"/>
      <c r="H489"/>
      <c r="I489"/>
      <c r="J489"/>
      <c r="K489"/>
      <c r="L489"/>
    </row>
    <row r="490" spans="5:12" x14ac:dyDescent="0.25">
      <c r="E490"/>
      <c r="F490"/>
      <c r="G490"/>
      <c r="H490"/>
      <c r="I490"/>
      <c r="J490"/>
      <c r="K490"/>
      <c r="L490"/>
    </row>
    <row r="491" spans="5:12" x14ac:dyDescent="0.25">
      <c r="E491"/>
      <c r="F491"/>
      <c r="G491"/>
      <c r="H491"/>
      <c r="I491"/>
      <c r="J491"/>
      <c r="K491"/>
      <c r="L491"/>
    </row>
    <row r="492" spans="5:12" x14ac:dyDescent="0.25">
      <c r="E492"/>
      <c r="F492"/>
      <c r="G492"/>
      <c r="H492"/>
      <c r="I492"/>
      <c r="J492"/>
      <c r="K492"/>
      <c r="L492"/>
    </row>
    <row r="493" spans="5:12" x14ac:dyDescent="0.25">
      <c r="E493"/>
      <c r="F493"/>
      <c r="G493"/>
      <c r="H493"/>
      <c r="I493"/>
      <c r="J493"/>
      <c r="K493"/>
      <c r="L493"/>
    </row>
    <row r="494" spans="5:12" x14ac:dyDescent="0.25">
      <c r="E494"/>
      <c r="F494"/>
      <c r="G494"/>
      <c r="H494"/>
      <c r="I494"/>
      <c r="J494"/>
      <c r="K494"/>
      <c r="L494"/>
    </row>
    <row r="495" spans="5:12" x14ac:dyDescent="0.25">
      <c r="E495"/>
      <c r="F495"/>
      <c r="G495"/>
      <c r="H495"/>
      <c r="I495"/>
      <c r="J495"/>
      <c r="K495"/>
      <c r="L495"/>
    </row>
    <row r="496" spans="5:12" x14ac:dyDescent="0.25">
      <c r="E496"/>
      <c r="F496"/>
      <c r="G496"/>
      <c r="H496"/>
      <c r="I496"/>
      <c r="J496"/>
      <c r="K496"/>
      <c r="L496"/>
    </row>
    <row r="497" spans="5:12" x14ac:dyDescent="0.25">
      <c r="E497"/>
      <c r="F497"/>
      <c r="G497"/>
      <c r="H497"/>
      <c r="I497"/>
      <c r="J497"/>
      <c r="K497"/>
      <c r="L497"/>
    </row>
    <row r="498" spans="5:12" x14ac:dyDescent="0.25">
      <c r="E498"/>
      <c r="F498"/>
      <c r="G498"/>
      <c r="H498"/>
      <c r="I498"/>
      <c r="J498"/>
      <c r="K498"/>
      <c r="L498"/>
    </row>
    <row r="499" spans="5:12" x14ac:dyDescent="0.25">
      <c r="E499"/>
      <c r="F499"/>
      <c r="G499"/>
      <c r="H499"/>
      <c r="I499"/>
      <c r="J499"/>
      <c r="K499"/>
      <c r="L499"/>
    </row>
    <row r="500" spans="5:12" x14ac:dyDescent="0.25">
      <c r="E500"/>
      <c r="F500"/>
      <c r="G500"/>
      <c r="H500"/>
      <c r="I500"/>
      <c r="J500"/>
      <c r="K500"/>
      <c r="L500"/>
    </row>
    <row r="501" spans="5:12" x14ac:dyDescent="0.25">
      <c r="E501"/>
      <c r="F501"/>
      <c r="G501"/>
      <c r="H501"/>
      <c r="I501"/>
      <c r="J501"/>
      <c r="K501"/>
      <c r="L501"/>
    </row>
    <row r="502" spans="5:12" x14ac:dyDescent="0.25">
      <c r="E502"/>
      <c r="F502"/>
      <c r="G502"/>
      <c r="H502"/>
      <c r="I502"/>
      <c r="J502"/>
      <c r="K502"/>
      <c r="L502"/>
    </row>
    <row r="503" spans="5:12" x14ac:dyDescent="0.25">
      <c r="E503"/>
      <c r="F503"/>
      <c r="G503"/>
      <c r="H503"/>
      <c r="I503"/>
      <c r="J503"/>
      <c r="K503"/>
      <c r="L503"/>
    </row>
    <row r="504" spans="5:12" x14ac:dyDescent="0.25">
      <c r="E504"/>
      <c r="F504"/>
      <c r="G504"/>
      <c r="H504"/>
      <c r="I504"/>
      <c r="J504"/>
      <c r="K504"/>
      <c r="L504"/>
    </row>
    <row r="505" spans="5:12" x14ac:dyDescent="0.25">
      <c r="E505"/>
      <c r="F505"/>
      <c r="G505"/>
      <c r="H505"/>
      <c r="I505"/>
      <c r="J505"/>
      <c r="K505"/>
      <c r="L505"/>
    </row>
    <row r="506" spans="5:12" x14ac:dyDescent="0.25">
      <c r="E506"/>
      <c r="F506"/>
      <c r="G506"/>
      <c r="H506"/>
      <c r="I506"/>
      <c r="J506"/>
      <c r="K506"/>
      <c r="L506"/>
    </row>
    <row r="507" spans="5:12" x14ac:dyDescent="0.25">
      <c r="E507"/>
      <c r="F507"/>
      <c r="G507"/>
      <c r="H507"/>
      <c r="I507"/>
      <c r="J507"/>
      <c r="K507"/>
      <c r="L507"/>
    </row>
    <row r="508" spans="5:12" x14ac:dyDescent="0.25">
      <c r="E508"/>
      <c r="F508"/>
      <c r="G508"/>
      <c r="H508"/>
      <c r="I508"/>
      <c r="J508"/>
      <c r="K508"/>
      <c r="L508"/>
    </row>
    <row r="509" spans="5:12" x14ac:dyDescent="0.25">
      <c r="E509"/>
      <c r="F509"/>
      <c r="G509"/>
      <c r="H509"/>
      <c r="I509"/>
      <c r="J509"/>
      <c r="K509"/>
      <c r="L509"/>
    </row>
    <row r="510" spans="5:12" x14ac:dyDescent="0.25">
      <c r="E510"/>
      <c r="F510"/>
      <c r="G510"/>
      <c r="H510"/>
      <c r="I510"/>
      <c r="J510"/>
      <c r="K510"/>
      <c r="L510"/>
    </row>
    <row r="511" spans="5:12" x14ac:dyDescent="0.25">
      <c r="E511"/>
      <c r="F511"/>
      <c r="G511"/>
      <c r="H511"/>
      <c r="I511"/>
      <c r="J511"/>
      <c r="K511"/>
      <c r="L511"/>
    </row>
    <row r="512" spans="5:12" x14ac:dyDescent="0.25">
      <c r="E512"/>
      <c r="F512"/>
      <c r="G512"/>
      <c r="H512"/>
      <c r="I512"/>
      <c r="J512"/>
      <c r="K512"/>
      <c r="L512"/>
    </row>
    <row r="513" spans="5:12" x14ac:dyDescent="0.25">
      <c r="E513"/>
      <c r="F513"/>
      <c r="G513"/>
      <c r="H513"/>
      <c r="I513"/>
      <c r="J513"/>
      <c r="K513"/>
      <c r="L513"/>
    </row>
    <row r="514" spans="5:12" x14ac:dyDescent="0.25">
      <c r="E514"/>
      <c r="F514"/>
      <c r="G514"/>
      <c r="H514"/>
      <c r="I514"/>
      <c r="J514"/>
      <c r="K514"/>
      <c r="L514"/>
    </row>
    <row r="515" spans="5:12" x14ac:dyDescent="0.25">
      <c r="E515"/>
      <c r="F515"/>
      <c r="G515"/>
      <c r="H515"/>
      <c r="I515"/>
      <c r="J515"/>
      <c r="K515"/>
      <c r="L515"/>
    </row>
    <row r="516" spans="5:12" x14ac:dyDescent="0.25">
      <c r="E516"/>
      <c r="F516"/>
      <c r="G516"/>
      <c r="H516"/>
      <c r="I516"/>
      <c r="J516"/>
      <c r="K516"/>
      <c r="L516"/>
    </row>
    <row r="517" spans="5:12" x14ac:dyDescent="0.25">
      <c r="E517"/>
      <c r="F517"/>
      <c r="G517"/>
      <c r="H517"/>
      <c r="I517"/>
      <c r="J517"/>
      <c r="K517"/>
      <c r="L517"/>
    </row>
    <row r="518" spans="5:12" x14ac:dyDescent="0.25">
      <c r="E518"/>
      <c r="F518"/>
      <c r="G518"/>
      <c r="H518"/>
      <c r="I518"/>
      <c r="J518"/>
      <c r="K518"/>
      <c r="L518"/>
    </row>
    <row r="519" spans="5:12" x14ac:dyDescent="0.25">
      <c r="E519"/>
      <c r="F519"/>
      <c r="G519"/>
      <c r="H519"/>
      <c r="I519"/>
      <c r="J519"/>
      <c r="K519"/>
      <c r="L519"/>
    </row>
    <row r="520" spans="5:12" x14ac:dyDescent="0.25">
      <c r="E520"/>
      <c r="F520"/>
      <c r="G520"/>
      <c r="H520"/>
      <c r="I520"/>
      <c r="J520"/>
      <c r="K520"/>
      <c r="L520"/>
    </row>
    <row r="521" spans="5:12" x14ac:dyDescent="0.25">
      <c r="E521"/>
      <c r="F521"/>
      <c r="G521"/>
      <c r="H521"/>
      <c r="I521"/>
      <c r="J521"/>
      <c r="K521"/>
      <c r="L521"/>
    </row>
    <row r="522" spans="5:12" x14ac:dyDescent="0.25">
      <c r="E522"/>
      <c r="F522"/>
      <c r="G522"/>
      <c r="H522"/>
      <c r="I522"/>
      <c r="J522"/>
      <c r="K522"/>
      <c r="L522"/>
    </row>
    <row r="523" spans="5:12" x14ac:dyDescent="0.25">
      <c r="E523"/>
      <c r="F523"/>
      <c r="G523"/>
      <c r="H523"/>
      <c r="I523"/>
      <c r="J523"/>
      <c r="K523"/>
      <c r="L523"/>
    </row>
    <row r="524" spans="5:12" x14ac:dyDescent="0.25">
      <c r="E524"/>
      <c r="F524"/>
      <c r="G524"/>
      <c r="H524"/>
      <c r="I524"/>
      <c r="J524"/>
      <c r="K524"/>
      <c r="L524"/>
    </row>
    <row r="525" spans="5:12" x14ac:dyDescent="0.25">
      <c r="E525"/>
      <c r="F525"/>
      <c r="G525"/>
      <c r="H525"/>
      <c r="I525"/>
      <c r="J525"/>
      <c r="K525"/>
      <c r="L525"/>
    </row>
    <row r="526" spans="5:12" x14ac:dyDescent="0.25">
      <c r="E526"/>
      <c r="F526"/>
      <c r="G526"/>
      <c r="H526"/>
      <c r="I526"/>
      <c r="J526"/>
      <c r="K526"/>
      <c r="L526"/>
    </row>
    <row r="527" spans="5:12" x14ac:dyDescent="0.25">
      <c r="E527"/>
      <c r="F527"/>
      <c r="G527"/>
      <c r="H527"/>
      <c r="I527"/>
      <c r="J527"/>
      <c r="K527"/>
      <c r="L527"/>
    </row>
    <row r="528" spans="5:12" x14ac:dyDescent="0.25">
      <c r="E528"/>
      <c r="F528"/>
      <c r="G528"/>
      <c r="H528"/>
      <c r="I528"/>
      <c r="J528"/>
      <c r="K528"/>
      <c r="L528"/>
    </row>
    <row r="529" spans="5:12" x14ac:dyDescent="0.25">
      <c r="E529"/>
      <c r="F529"/>
      <c r="G529"/>
      <c r="H529"/>
      <c r="I529"/>
      <c r="J529"/>
      <c r="K529"/>
      <c r="L529"/>
    </row>
    <row r="530" spans="5:12" x14ac:dyDescent="0.25">
      <c r="E530"/>
      <c r="F530"/>
      <c r="G530"/>
      <c r="H530"/>
      <c r="I530"/>
      <c r="J530"/>
      <c r="K530"/>
      <c r="L530"/>
    </row>
    <row r="531" spans="5:12" x14ac:dyDescent="0.25">
      <c r="E531"/>
      <c r="F531"/>
      <c r="G531"/>
      <c r="H531"/>
      <c r="I531"/>
      <c r="J531"/>
      <c r="K531"/>
      <c r="L531"/>
    </row>
    <row r="532" spans="5:12" x14ac:dyDescent="0.25">
      <c r="E532"/>
      <c r="F532"/>
      <c r="G532"/>
      <c r="H532"/>
      <c r="I532"/>
      <c r="J532"/>
      <c r="K532"/>
      <c r="L532"/>
    </row>
    <row r="533" spans="5:12" x14ac:dyDescent="0.25">
      <c r="E533"/>
      <c r="F533"/>
      <c r="G533"/>
      <c r="H533"/>
      <c r="I533"/>
      <c r="J533"/>
      <c r="K533"/>
      <c r="L533"/>
    </row>
    <row r="534" spans="5:12" x14ac:dyDescent="0.25">
      <c r="E534"/>
      <c r="F534"/>
      <c r="G534"/>
      <c r="H534"/>
      <c r="I534"/>
      <c r="J534"/>
      <c r="K534"/>
      <c r="L534"/>
    </row>
    <row r="535" spans="5:12" x14ac:dyDescent="0.25">
      <c r="E535"/>
      <c r="F535"/>
      <c r="G535"/>
      <c r="H535"/>
      <c r="I535"/>
      <c r="J535"/>
      <c r="K535"/>
      <c r="L535"/>
    </row>
    <row r="536" spans="5:12" x14ac:dyDescent="0.25">
      <c r="E536"/>
      <c r="F536"/>
      <c r="G536"/>
      <c r="H536"/>
      <c r="I536"/>
      <c r="J536"/>
      <c r="K536"/>
      <c r="L536"/>
    </row>
    <row r="537" spans="5:12" x14ac:dyDescent="0.25">
      <c r="E537"/>
      <c r="F537"/>
      <c r="G537"/>
      <c r="H537"/>
      <c r="I537"/>
      <c r="J537"/>
      <c r="K537"/>
      <c r="L537"/>
    </row>
    <row r="538" spans="5:12" x14ac:dyDescent="0.25">
      <c r="E538"/>
      <c r="F538"/>
      <c r="G538"/>
      <c r="H538"/>
      <c r="I538"/>
      <c r="J538"/>
      <c r="K538"/>
      <c r="L538"/>
    </row>
    <row r="539" spans="5:12" x14ac:dyDescent="0.25">
      <c r="E539"/>
      <c r="F539"/>
      <c r="G539"/>
      <c r="H539"/>
      <c r="I539"/>
      <c r="J539"/>
      <c r="K539"/>
      <c r="L539"/>
    </row>
    <row r="540" spans="5:12" x14ac:dyDescent="0.25">
      <c r="E540"/>
      <c r="F540"/>
      <c r="G540"/>
      <c r="H540"/>
      <c r="I540"/>
      <c r="J540"/>
      <c r="K540"/>
      <c r="L540"/>
    </row>
    <row r="541" spans="5:12" x14ac:dyDescent="0.25">
      <c r="E541"/>
      <c r="F541"/>
      <c r="G541"/>
      <c r="H541"/>
      <c r="I541"/>
      <c r="J541"/>
      <c r="K541"/>
      <c r="L541"/>
    </row>
    <row r="542" spans="5:12" x14ac:dyDescent="0.25">
      <c r="E542"/>
      <c r="F542"/>
      <c r="G542"/>
      <c r="H542"/>
      <c r="I542"/>
      <c r="J542"/>
      <c r="K542"/>
      <c r="L542"/>
    </row>
    <row r="543" spans="5:12" x14ac:dyDescent="0.25">
      <c r="E543"/>
      <c r="F543"/>
      <c r="G543"/>
      <c r="H543"/>
      <c r="I543"/>
      <c r="J543"/>
      <c r="K543"/>
      <c r="L543"/>
    </row>
    <row r="544" spans="5:12" x14ac:dyDescent="0.25">
      <c r="E544"/>
      <c r="F544"/>
      <c r="G544"/>
      <c r="H544"/>
      <c r="I544"/>
      <c r="J544"/>
      <c r="K544"/>
      <c r="L544"/>
    </row>
    <row r="545" spans="5:12" x14ac:dyDescent="0.25">
      <c r="E545"/>
      <c r="F545"/>
      <c r="G545"/>
      <c r="H545"/>
      <c r="I545"/>
      <c r="J545"/>
      <c r="K545"/>
      <c r="L545"/>
    </row>
    <row r="546" spans="5:12" x14ac:dyDescent="0.25">
      <c r="E546"/>
      <c r="F546"/>
      <c r="G546"/>
      <c r="H546"/>
      <c r="I546"/>
      <c r="J546"/>
      <c r="K546"/>
      <c r="L546"/>
    </row>
    <row r="547" spans="5:12" x14ac:dyDescent="0.25">
      <c r="E547"/>
      <c r="F547"/>
      <c r="G547"/>
      <c r="H547"/>
      <c r="I547"/>
      <c r="J547"/>
      <c r="K547"/>
      <c r="L547"/>
    </row>
    <row r="548" spans="5:12" x14ac:dyDescent="0.25">
      <c r="E548"/>
      <c r="F548"/>
      <c r="G548"/>
      <c r="H548"/>
      <c r="I548"/>
      <c r="J548"/>
      <c r="K548"/>
      <c r="L548"/>
    </row>
    <row r="549" spans="5:12" x14ac:dyDescent="0.25">
      <c r="E549"/>
      <c r="F549"/>
      <c r="G549"/>
      <c r="H549"/>
      <c r="I549"/>
      <c r="J549"/>
      <c r="K549"/>
      <c r="L549"/>
    </row>
    <row r="550" spans="5:12" x14ac:dyDescent="0.25">
      <c r="E550"/>
      <c r="F550"/>
      <c r="G550"/>
      <c r="H550"/>
      <c r="I550"/>
      <c r="J550"/>
      <c r="K550"/>
      <c r="L550"/>
    </row>
    <row r="551" spans="5:12" x14ac:dyDescent="0.25">
      <c r="E551"/>
      <c r="F551"/>
      <c r="G551"/>
      <c r="H551"/>
      <c r="I551"/>
      <c r="J551"/>
      <c r="K551"/>
      <c r="L551"/>
    </row>
    <row r="552" spans="5:12" x14ac:dyDescent="0.25">
      <c r="E552"/>
      <c r="F552"/>
      <c r="G552"/>
      <c r="H552"/>
      <c r="I552"/>
      <c r="J552"/>
      <c r="K552"/>
      <c r="L552"/>
    </row>
    <row r="553" spans="5:12" x14ac:dyDescent="0.25">
      <c r="E553"/>
      <c r="F553"/>
      <c r="G553"/>
      <c r="H553"/>
      <c r="I553"/>
      <c r="J553"/>
      <c r="K553"/>
      <c r="L553"/>
    </row>
    <row r="554" spans="5:12" x14ac:dyDescent="0.25">
      <c r="E554"/>
      <c r="F554"/>
      <c r="G554"/>
      <c r="H554"/>
      <c r="I554"/>
      <c r="J554"/>
      <c r="K554"/>
      <c r="L554"/>
    </row>
    <row r="555" spans="5:12" x14ac:dyDescent="0.25">
      <c r="E555"/>
      <c r="F555"/>
      <c r="G555"/>
      <c r="H555"/>
      <c r="I555"/>
      <c r="J555"/>
      <c r="K555"/>
      <c r="L555"/>
    </row>
    <row r="556" spans="5:12" x14ac:dyDescent="0.25">
      <c r="E556"/>
      <c r="F556"/>
      <c r="G556"/>
      <c r="H556"/>
      <c r="I556"/>
      <c r="J556"/>
      <c r="K556"/>
      <c r="L556"/>
    </row>
    <row r="557" spans="5:12" x14ac:dyDescent="0.25">
      <c r="E557"/>
      <c r="F557"/>
      <c r="G557"/>
      <c r="H557"/>
      <c r="I557"/>
      <c r="J557"/>
      <c r="K557"/>
      <c r="L557"/>
    </row>
    <row r="558" spans="5:12" x14ac:dyDescent="0.25">
      <c r="E558"/>
      <c r="F558"/>
      <c r="G558"/>
      <c r="H558"/>
      <c r="I558"/>
      <c r="J558"/>
      <c r="K558"/>
      <c r="L558"/>
    </row>
    <row r="559" spans="5:12" x14ac:dyDescent="0.25">
      <c r="E559"/>
      <c r="F559"/>
      <c r="G559"/>
      <c r="H559"/>
      <c r="I559"/>
      <c r="J559"/>
      <c r="K559"/>
      <c r="L559"/>
    </row>
    <row r="560" spans="5:12" x14ac:dyDescent="0.25">
      <c r="E560"/>
      <c r="F560"/>
      <c r="G560"/>
      <c r="H560"/>
      <c r="I560"/>
      <c r="J560"/>
      <c r="K560"/>
      <c r="L560"/>
    </row>
    <row r="561" spans="5:12" x14ac:dyDescent="0.25">
      <c r="E561"/>
      <c r="F561"/>
      <c r="G561"/>
      <c r="H561"/>
      <c r="I561"/>
      <c r="J561"/>
      <c r="K561"/>
      <c r="L561"/>
    </row>
    <row r="562" spans="5:12" x14ac:dyDescent="0.25">
      <c r="E562"/>
      <c r="F562"/>
      <c r="G562"/>
      <c r="H562"/>
      <c r="I562"/>
      <c r="J562"/>
      <c r="K562"/>
      <c r="L562"/>
    </row>
    <row r="563" spans="5:12" x14ac:dyDescent="0.25">
      <c r="E563"/>
      <c r="F563"/>
      <c r="G563"/>
      <c r="H563"/>
      <c r="I563"/>
      <c r="J563"/>
      <c r="K563"/>
      <c r="L563"/>
    </row>
    <row r="564" spans="5:12" x14ac:dyDescent="0.25">
      <c r="E564"/>
      <c r="F564"/>
      <c r="G564"/>
      <c r="H564"/>
      <c r="I564"/>
      <c r="J564"/>
      <c r="K564"/>
      <c r="L564"/>
    </row>
    <row r="565" spans="5:12" x14ac:dyDescent="0.25">
      <c r="E565"/>
      <c r="F565"/>
      <c r="G565"/>
      <c r="H565"/>
      <c r="I565"/>
      <c r="J565"/>
      <c r="K565"/>
      <c r="L565"/>
    </row>
    <row r="566" spans="5:12" x14ac:dyDescent="0.25">
      <c r="E566"/>
      <c r="F566"/>
      <c r="G566"/>
      <c r="H566"/>
      <c r="I566"/>
      <c r="J566"/>
      <c r="K566"/>
      <c r="L566"/>
    </row>
    <row r="567" spans="5:12" x14ac:dyDescent="0.25">
      <c r="E567"/>
      <c r="F567"/>
      <c r="G567"/>
      <c r="H567"/>
      <c r="I567"/>
      <c r="J567"/>
      <c r="K567"/>
      <c r="L567"/>
    </row>
    <row r="568" spans="5:12" x14ac:dyDescent="0.25">
      <c r="E568"/>
      <c r="F568"/>
      <c r="G568"/>
      <c r="H568"/>
      <c r="I568"/>
      <c r="J568"/>
      <c r="K568"/>
      <c r="L568"/>
    </row>
    <row r="569" spans="5:12" x14ac:dyDescent="0.25">
      <c r="E569"/>
      <c r="F569"/>
      <c r="G569"/>
      <c r="H569"/>
      <c r="I569"/>
      <c r="J569"/>
      <c r="K569"/>
      <c r="L569"/>
    </row>
    <row r="570" spans="5:12" x14ac:dyDescent="0.25">
      <c r="E570"/>
      <c r="F570"/>
      <c r="G570"/>
      <c r="H570"/>
      <c r="I570"/>
      <c r="J570"/>
      <c r="K570"/>
      <c r="L570"/>
    </row>
    <row r="571" spans="5:12" x14ac:dyDescent="0.25">
      <c r="E571"/>
      <c r="F571"/>
      <c r="G571"/>
      <c r="H571"/>
      <c r="I571"/>
      <c r="J571"/>
      <c r="K571"/>
      <c r="L571"/>
    </row>
    <row r="572" spans="5:12" x14ac:dyDescent="0.25">
      <c r="E572"/>
      <c r="F572"/>
      <c r="G572"/>
      <c r="H572"/>
      <c r="I572"/>
      <c r="J572"/>
      <c r="K572"/>
      <c r="L572"/>
    </row>
    <row r="573" spans="5:12" x14ac:dyDescent="0.25">
      <c r="E573"/>
      <c r="F573"/>
      <c r="G573"/>
      <c r="H573"/>
      <c r="I573"/>
      <c r="J573"/>
      <c r="K573"/>
      <c r="L573"/>
    </row>
    <row r="574" spans="5:12" x14ac:dyDescent="0.25">
      <c r="E574"/>
      <c r="F574"/>
      <c r="G574"/>
      <c r="H574"/>
      <c r="I574"/>
      <c r="J574"/>
      <c r="K574"/>
      <c r="L574"/>
    </row>
    <row r="575" spans="5:12" x14ac:dyDescent="0.25">
      <c r="E575"/>
      <c r="F575"/>
      <c r="G575"/>
      <c r="H575"/>
      <c r="I575"/>
      <c r="J575"/>
      <c r="K575"/>
      <c r="L575"/>
    </row>
    <row r="576" spans="5:12" x14ac:dyDescent="0.25">
      <c r="E576"/>
      <c r="F576"/>
      <c r="G576"/>
      <c r="H576"/>
      <c r="I576"/>
      <c r="J576"/>
      <c r="K576"/>
      <c r="L576"/>
    </row>
    <row r="577" spans="5:12" x14ac:dyDescent="0.25">
      <c r="E577"/>
      <c r="F577"/>
      <c r="G577"/>
      <c r="H577"/>
      <c r="I577"/>
      <c r="J577"/>
      <c r="K577"/>
      <c r="L577"/>
    </row>
    <row r="578" spans="5:12" x14ac:dyDescent="0.25">
      <c r="E578"/>
      <c r="F578"/>
      <c r="G578"/>
      <c r="H578"/>
      <c r="I578"/>
      <c r="J578"/>
      <c r="K578"/>
      <c r="L578"/>
    </row>
    <row r="579" spans="5:12" x14ac:dyDescent="0.25">
      <c r="E579"/>
      <c r="F579"/>
      <c r="G579"/>
      <c r="H579"/>
      <c r="I579"/>
      <c r="J579"/>
      <c r="K579"/>
      <c r="L579"/>
    </row>
    <row r="580" spans="5:12" x14ac:dyDescent="0.25">
      <c r="E580"/>
      <c r="F580"/>
      <c r="G580"/>
      <c r="H580"/>
      <c r="I580"/>
      <c r="J580"/>
      <c r="K580"/>
      <c r="L580"/>
    </row>
    <row r="581" spans="5:12" x14ac:dyDescent="0.25">
      <c r="E581"/>
      <c r="F581"/>
      <c r="G581"/>
      <c r="H581"/>
      <c r="I581"/>
      <c r="J581"/>
      <c r="K581"/>
      <c r="L581"/>
    </row>
    <row r="582" spans="5:12" x14ac:dyDescent="0.25">
      <c r="E582"/>
      <c r="F582"/>
      <c r="G582"/>
      <c r="H582"/>
      <c r="I582"/>
      <c r="J582"/>
      <c r="K582"/>
      <c r="L582"/>
    </row>
    <row r="583" spans="5:12" x14ac:dyDescent="0.25">
      <c r="E583"/>
      <c r="F583"/>
      <c r="G583"/>
      <c r="H583"/>
      <c r="I583"/>
      <c r="J583"/>
      <c r="K583"/>
      <c r="L583"/>
    </row>
    <row r="584" spans="5:12" x14ac:dyDescent="0.25">
      <c r="E584"/>
      <c r="F584"/>
      <c r="G584"/>
      <c r="H584"/>
      <c r="I584"/>
      <c r="J584"/>
      <c r="K584"/>
      <c r="L584"/>
    </row>
    <row r="585" spans="5:12" x14ac:dyDescent="0.25">
      <c r="E585"/>
      <c r="F585"/>
      <c r="G585"/>
      <c r="H585"/>
      <c r="I585"/>
      <c r="J585"/>
      <c r="K585"/>
      <c r="L585"/>
    </row>
    <row r="586" spans="5:12" x14ac:dyDescent="0.25">
      <c r="E586"/>
      <c r="F586"/>
      <c r="G586"/>
      <c r="H586"/>
      <c r="I586"/>
      <c r="J586"/>
      <c r="K586"/>
      <c r="L58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1"/>
  <sheetViews>
    <sheetView zoomScale="85" zoomScaleNormal="85" workbookViewId="0">
      <selection activeCell="H40" sqref="H40"/>
    </sheetView>
  </sheetViews>
  <sheetFormatPr baseColWidth="10" defaultRowHeight="15" x14ac:dyDescent="0.25"/>
  <cols>
    <col min="1" max="16384" width="11" style="124"/>
  </cols>
  <sheetData>
    <row r="3" spans="2:3" x14ac:dyDescent="0.25">
      <c r="B3" s="124">
        <v>2005</v>
      </c>
      <c r="C3" s="124">
        <v>100</v>
      </c>
    </row>
    <row r="4" spans="2:3" x14ac:dyDescent="0.25">
      <c r="B4" s="124">
        <v>2010</v>
      </c>
    </row>
    <row r="5" spans="2:3" x14ac:dyDescent="0.25">
      <c r="B5" s="124">
        <v>2020</v>
      </c>
      <c r="C5" s="124">
        <v>90</v>
      </c>
    </row>
    <row r="6" spans="2:3" x14ac:dyDescent="0.25">
      <c r="B6" s="124">
        <v>2030</v>
      </c>
      <c r="C6" s="124">
        <v>70</v>
      </c>
    </row>
    <row r="7" spans="2:3" x14ac:dyDescent="0.25">
      <c r="B7" s="124">
        <v>2040</v>
      </c>
      <c r="C7" s="124">
        <v>50</v>
      </c>
    </row>
    <row r="8" spans="2:3" x14ac:dyDescent="0.25">
      <c r="B8" s="124">
        <v>2050</v>
      </c>
      <c r="C8" s="124">
        <v>30</v>
      </c>
    </row>
    <row r="26" spans="2:4" x14ac:dyDescent="0.25">
      <c r="B26" s="124" t="s">
        <v>106</v>
      </c>
      <c r="C26" s="124" t="s">
        <v>103</v>
      </c>
      <c r="D26" s="124" t="s">
        <v>105</v>
      </c>
    </row>
    <row r="27" spans="2:4" x14ac:dyDescent="0.25">
      <c r="B27" s="124">
        <v>2</v>
      </c>
      <c r="C27" s="124">
        <v>450</v>
      </c>
      <c r="D27" s="124">
        <v>450</v>
      </c>
    </row>
    <row r="28" spans="2:4" x14ac:dyDescent="0.25">
      <c r="B28" s="124">
        <v>3</v>
      </c>
      <c r="C28" s="124">
        <v>560</v>
      </c>
      <c r="D28" s="124">
        <f>D27+1/4*($D$31-$D$27)</f>
        <v>612.5</v>
      </c>
    </row>
    <row r="29" spans="2:4" x14ac:dyDescent="0.25">
      <c r="B29" s="124">
        <v>4</v>
      </c>
      <c r="C29" s="124">
        <v>710</v>
      </c>
      <c r="D29" s="124">
        <f>D28+1/4*($D$31-$D$27)</f>
        <v>775</v>
      </c>
    </row>
    <row r="30" spans="2:4" x14ac:dyDescent="0.25">
      <c r="B30" s="124">
        <v>5</v>
      </c>
      <c r="C30" s="124">
        <v>900</v>
      </c>
      <c r="D30" s="124">
        <f>D29+1/4*($D$31-$D$27)</f>
        <v>937.5</v>
      </c>
    </row>
    <row r="31" spans="2:4" x14ac:dyDescent="0.25">
      <c r="B31" s="124">
        <v>6</v>
      </c>
      <c r="C31" s="124">
        <v>1100</v>
      </c>
      <c r="D31" s="124">
        <v>1100</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20</vt:i4>
      </vt:variant>
      <vt:variant>
        <vt:lpstr>Benannte Bereiche</vt:lpstr>
      </vt:variant>
      <vt:variant>
        <vt:i4>1</vt:i4>
      </vt:variant>
    </vt:vector>
  </HeadingPairs>
  <TitlesOfParts>
    <vt:vector size="21" baseType="lpstr">
      <vt:lpstr>Information web</vt:lpstr>
      <vt:lpstr>Historic emissions</vt:lpstr>
      <vt:lpstr>Total web</vt:lpstr>
      <vt:lpstr>2° 2005 vs. 2050</vt:lpstr>
      <vt:lpstr>2° vs. 6°</vt:lpstr>
      <vt:lpstr>4° vs. 6°</vt:lpstr>
      <vt:lpstr>2° vs. 4°</vt:lpstr>
      <vt:lpstr>Country Mapping</vt:lpstr>
      <vt:lpstr>Liste</vt:lpstr>
      <vt:lpstr>2v6_yr</vt:lpstr>
      <vt:lpstr>4v6_yr</vt:lpstr>
      <vt:lpstr>2v4_yr</vt:lpstr>
      <vt:lpstr>CO2_data_2v6</vt:lpstr>
      <vt:lpstr>CO2_data_4v6</vt:lpstr>
      <vt:lpstr>CO2_data_2v4</vt:lpstr>
      <vt:lpstr>CO2_data_2alt</vt:lpstr>
      <vt:lpstr>CO2_data_4alt</vt:lpstr>
      <vt:lpstr>Emissions reductions by sector</vt:lpstr>
      <vt:lpstr>Emissions reductions by tech</vt:lpstr>
      <vt:lpstr>Tabelle1</vt:lpstr>
      <vt:lpstr>'Total web'!Druckbereich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D'AMBROSIO Davide, IEA/SPT/ETP/EST</dc:creator>
  <cp:lastModifiedBy>Robert Beestermöller</cp:lastModifiedBy>
  <cp:lastPrinted>2015-07-06T12:02:06Z</cp:lastPrinted>
  <dcterms:created xsi:type="dcterms:W3CDTF">2014-05-07T08:40:05Z</dcterms:created>
  <dcterms:modified xsi:type="dcterms:W3CDTF">2016-02-03T15:34:10Z</dcterms:modified>
</cp:coreProperties>
</file>