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minimized="1" xWindow="120" yWindow="45" windowWidth="28515" windowHeight="11820"/>
  </bookViews>
  <sheets>
    <sheet name="cost_red" sheetId="15" r:id="rId1"/>
    <sheet name="Epro_Ra" sheetId="11" r:id="rId2"/>
  </sheets>
  <externalReferences>
    <externalReference r:id="rId3"/>
    <externalReference r:id="rId4"/>
    <externalReference r:id="rId5"/>
  </externalReferences>
  <definedNames>
    <definedName name="_xlnm._FilterDatabase" localSheetId="0" hidden="1">cost_red!$C$2:$L$22</definedName>
    <definedName name="_xlnm._FilterDatabase" localSheetId="1" hidden="1">Epro_Ra!$A$5:$K$5</definedName>
  </definedNames>
  <calcPr calcId="162913"/>
</workbook>
</file>

<file path=xl/calcChain.xml><?xml version="1.0" encoding="utf-8"?>
<calcChain xmlns="http://schemas.openxmlformats.org/spreadsheetml/2006/main">
  <c r="E5" i="15" l="1"/>
  <c r="E6" i="15"/>
  <c r="J5" i="15" l="1"/>
  <c r="K5" i="15"/>
  <c r="L5" i="15"/>
  <c r="J6" i="15"/>
  <c r="K6" i="15"/>
  <c r="L6" i="15"/>
  <c r="F5" i="15"/>
  <c r="G5" i="15"/>
  <c r="H5" i="15"/>
  <c r="I5" i="15"/>
  <c r="F6" i="15"/>
  <c r="G6" i="15"/>
  <c r="H6" i="15"/>
  <c r="I6" i="15"/>
  <c r="D6" i="15"/>
  <c r="D5" i="15"/>
  <c r="E13" i="15" l="1"/>
  <c r="F13" i="15" s="1"/>
  <c r="G13" i="15" l="1"/>
  <c r="H13" i="15" s="1"/>
  <c r="I13" i="15" s="1"/>
  <c r="J13" i="15" s="1"/>
  <c r="K13" i="15" s="1"/>
  <c r="L13" i="15" s="1"/>
  <c r="L9" i="11"/>
  <c r="K9" i="11"/>
  <c r="J9" i="11"/>
  <c r="I9" i="11"/>
  <c r="H9" i="11"/>
  <c r="G9" i="11"/>
  <c r="F9" i="11"/>
  <c r="E9" i="11"/>
  <c r="D9" i="11"/>
  <c r="C9" i="11"/>
  <c r="B9" i="11"/>
  <c r="A9" i="11"/>
  <c r="L8" i="11"/>
  <c r="K8" i="11"/>
  <c r="J8" i="11"/>
  <c r="I8" i="11"/>
  <c r="H8" i="11"/>
  <c r="G8" i="11"/>
  <c r="F8" i="11"/>
  <c r="E8" i="11"/>
  <c r="D8" i="11"/>
  <c r="C8" i="11"/>
  <c r="B8" i="11"/>
  <c r="A8" i="11"/>
  <c r="L7" i="11"/>
  <c r="K7" i="11"/>
  <c r="J7" i="11"/>
  <c r="I7" i="11"/>
  <c r="H7" i="11"/>
  <c r="G7" i="11"/>
  <c r="F7" i="11"/>
  <c r="E7" i="11"/>
  <c r="D7" i="11"/>
  <c r="C7" i="11"/>
  <c r="B7" i="11"/>
  <c r="A7" i="11"/>
  <c r="L6" i="11"/>
  <c r="K6" i="11"/>
  <c r="J6" i="11"/>
  <c r="I6" i="11"/>
  <c r="H6" i="11"/>
  <c r="G6" i="11"/>
  <c r="F6" i="11"/>
  <c r="E6" i="11"/>
  <c r="D6" i="11"/>
  <c r="C6" i="11"/>
  <c r="B6" i="11"/>
  <c r="A6" i="11"/>
  <c r="D22" i="15"/>
  <c r="L21" i="15"/>
  <c r="K21" i="15"/>
  <c r="J21" i="15"/>
  <c r="I21" i="15"/>
  <c r="H21" i="15"/>
  <c r="D21" i="15"/>
  <c r="L4" i="15"/>
  <c r="K4" i="15"/>
  <c r="J4" i="15"/>
  <c r="I4" i="15"/>
  <c r="H4" i="15"/>
  <c r="G4" i="15"/>
  <c r="F4" i="15"/>
  <c r="E4" i="15"/>
  <c r="D4" i="15"/>
  <c r="L3" i="15"/>
  <c r="K3" i="15"/>
  <c r="J3" i="15"/>
  <c r="I3" i="15"/>
  <c r="H3" i="15"/>
  <c r="G3" i="15"/>
  <c r="F3" i="15"/>
  <c r="E3" i="15"/>
  <c r="D3" i="15"/>
  <c r="C22" i="15"/>
  <c r="C21" i="15"/>
  <c r="C4" i="15"/>
  <c r="C3" i="15"/>
  <c r="L5" i="11"/>
  <c r="K5" i="11"/>
  <c r="J5" i="11"/>
  <c r="I5" i="11"/>
  <c r="H5" i="11"/>
  <c r="G5" i="11"/>
  <c r="F5" i="11"/>
  <c r="E5" i="11"/>
  <c r="D5" i="11"/>
  <c r="C5" i="11"/>
  <c r="B5" i="11"/>
</calcChain>
</file>

<file path=xl/sharedStrings.xml><?xml version="1.0" encoding="utf-8"?>
<sst xmlns="http://schemas.openxmlformats.org/spreadsheetml/2006/main" count="6" uniqueCount="6">
  <si>
    <t>E:\GAMS\NEWAGE_GTAP8_26x19x4\2013-05-15\EPRO_Ra_NEWAGE_basedonDISS_666_191208_AV_2050_EPRO.gms</t>
  </si>
  <si>
    <t>E:\ob\Desktop\NEWAGE - GTAP8 Calibration Data\alt\Degression_EE.xls</t>
  </si>
  <si>
    <t>$libinclude    xlimport    cost_red    degression_ee.xls    b11:m15</t>
  </si>
  <si>
    <t>COST_RED Parameter (Renewable energies cost reduction)</t>
  </si>
  <si>
    <t>mSOLAR</t>
  </si>
  <si>
    <t>mWIND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</si>
</sst>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4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0" borderId="0" xfId="0" applyFill="1"/>
    <xf numFmtId="0" fontId="0" fillId="2" borderId="0" xfId="0" applyFont="1" applyFill="1"/>
    <xf numFmtId="0" fontId="1" fillId="3" borderId="0" xfId="0" applyFont="1" applyFill="1" applyAlignment="1">
      <alignment horizontal="left"/>
    </xf>
    <xf numFmtId="0" fontId="1" fillId="0" borderId="0" xfId="0" applyFont="1" applyFill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2" fontId="1" fillId="0" borderId="3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0" fillId="6" borderId="0" xfId="0" applyNumberFormat="1" applyFill="1"/>
    <xf numFmtId="2" fontId="0" fillId="6" borderId="0" xfId="0" applyNumberFormat="1" applyFill="1" applyBorder="1"/>
    <xf numFmtId="2" fontId="0" fillId="6" borderId="2" xfId="0" applyNumberFormat="1" applyFill="1" applyBorder="1"/>
    <xf numFmtId="2" fontId="0" fillId="6" borderId="1" xfId="0" applyNumberFormat="1" applyFill="1" applyBorder="1"/>
    <xf numFmtId="2" fontId="0" fillId="6" borderId="3" xfId="0" applyNumberFormat="1" applyFill="1" applyBorder="1"/>
    <xf numFmtId="0" fontId="3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Standard" xfId="0" builtinId="0"/>
  </cellStyles>
  <dxfs count="1"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cost_red!$C$3</c:f>
              <c:strCache>
                <c:ptCount val="1"/>
                <c:pt idx="0">
                  <c:v>bBIO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cost_red!$D$3:$L$3</c:f>
              <c:numCache>
                <c:formatCode>0.00</c:formatCode>
                <c:ptCount val="9"/>
                <c:pt idx="0">
                  <c:v>1</c:v>
                </c:pt>
                <c:pt idx="1">
                  <c:v>0.94360902255639101</c:v>
                </c:pt>
                <c:pt idx="2">
                  <c:v>0.87969924812030076</c:v>
                </c:pt>
                <c:pt idx="3">
                  <c:v>0.86466165413533835</c:v>
                </c:pt>
                <c:pt idx="4">
                  <c:v>0.84962406015037595</c:v>
                </c:pt>
                <c:pt idx="5">
                  <c:v>0.84586466165413532</c:v>
                </c:pt>
                <c:pt idx="6">
                  <c:v>0.84210526315789469</c:v>
                </c:pt>
                <c:pt idx="7">
                  <c:v>0.83836257309941509</c:v>
                </c:pt>
                <c:pt idx="8">
                  <c:v>0.83463651721897314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0B3-9AC3-E95F3F29CA55}"/>
            </c:ext>
          </c:extLst>
        </c:ser>
        <c:ser>
          <c:idx val="1"/>
          <c:order val="1"/>
          <c:tx>
            <c:strRef>
              <c:f>cost_red!$C$4</c:f>
              <c:strCache>
                <c:ptCount val="1"/>
                <c:pt idx="0">
                  <c:v>bGEO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cost_red!$D$4:$L$4</c:f>
              <c:numCache>
                <c:formatCode>0.00</c:formatCode>
                <c:ptCount val="9"/>
                <c:pt idx="0">
                  <c:v>1</c:v>
                </c:pt>
                <c:pt idx="1">
                  <c:v>0.88612368024132726</c:v>
                </c:pt>
                <c:pt idx="2">
                  <c:v>0.77224736048265463</c:v>
                </c:pt>
                <c:pt idx="3">
                  <c:v>0.67269984917043746</c:v>
                </c:pt>
                <c:pt idx="4">
                  <c:v>0.57315233785822017</c:v>
                </c:pt>
                <c:pt idx="5">
                  <c:v>0.53167420814479638</c:v>
                </c:pt>
                <c:pt idx="6">
                  <c:v>0.49019607843137253</c:v>
                </c:pt>
                <c:pt idx="7">
                  <c:v>0.4519538311778612</c:v>
                </c:pt>
                <c:pt idx="8">
                  <c:v>0.41669502165334721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B-40B3-9AC3-E95F3F29CA55}"/>
            </c:ext>
          </c:extLst>
        </c:ser>
        <c:ser>
          <c:idx val="2"/>
          <c:order val="2"/>
          <c:tx>
            <c:strRef>
              <c:f>cost_red!$C$21</c:f>
              <c:strCache>
                <c:ptCount val="1"/>
                <c:pt idx="0">
                  <c:v>mSOLAR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cost_red!$D$21:$L$21</c:f>
              <c:numCache>
                <c:formatCode>0.00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0.57315233785822017</c:v>
                </c:pt>
                <c:pt idx="5">
                  <c:v>0.53167420814479638</c:v>
                </c:pt>
                <c:pt idx="6">
                  <c:v>0.49019607843137253</c:v>
                </c:pt>
                <c:pt idx="7">
                  <c:v>0.4519538311778612</c:v>
                </c:pt>
                <c:pt idx="8">
                  <c:v>0.41669502165334721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B-40B3-9AC3-E95F3F29CA55}"/>
            </c:ext>
          </c:extLst>
        </c:ser>
        <c:ser>
          <c:idx val="3"/>
          <c:order val="3"/>
          <c:tx>
            <c:strRef>
              <c:f>cost_red!$C$22</c:f>
              <c:strCache>
                <c:ptCount val="1"/>
                <c:pt idx="0">
                  <c:v>mWIND</c:v>
                </c:pt>
              </c:strCache>
            </c:strRef>
          </c:tx>
          <c:marker>
            <c:symbol val="none"/>
          </c:marker>
          <c:cat>
            <c:numRef>
              <c:f>cost_red!$D$2:$L$2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cost_red!$D$22:$L$22</c:f>
              <c:numCache>
                <c:formatCode>0.00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0.56000000000000005</c:v>
                </c:pt>
                <c:pt idx="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B-40B3-9AC3-E95F3F29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24640"/>
        <c:axId val="66036864"/>
      </c:lineChart>
      <c:catAx>
        <c:axId val="9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36864"/>
        <c:crosses val="autoZero"/>
        <c:auto val="1"/>
        <c:lblAlgn val="ctr"/>
        <c:lblOffset val="100"/>
        <c:noMultiLvlLbl val="0"/>
      </c:catAx>
      <c:valAx>
        <c:axId val="6603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0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7</xdr:row>
      <xdr:rowOff>109537</xdr:rowOff>
    </xdr:from>
    <xdr:to>
      <xdr:col>18</xdr:col>
      <xdr:colOff>209549</xdr:colOff>
      <xdr:row>21</xdr:row>
      <xdr:rowOff>195262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Degression_E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data_LIMES_technology_AufEinenBlick_2017-12-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 refreshError="1">
        <row r="12">
          <cell r="B12" t="str">
            <v>bGEO</v>
          </cell>
          <cell r="C12">
            <v>1</v>
          </cell>
          <cell r="D12">
            <v>1</v>
          </cell>
          <cell r="E12">
            <v>1</v>
          </cell>
          <cell r="F12">
            <v>0.88612368024132726</v>
          </cell>
          <cell r="G12">
            <v>0.77224736048265463</v>
          </cell>
          <cell r="H12">
            <v>0.67269984917043746</v>
          </cell>
          <cell r="I12">
            <v>0.57315233785822017</v>
          </cell>
          <cell r="J12">
            <v>0.53167420814479638</v>
          </cell>
          <cell r="K12">
            <v>0.49019607843137253</v>
          </cell>
          <cell r="L12">
            <v>0.4519538311778612</v>
          </cell>
          <cell r="M12">
            <v>0.41669502165334721</v>
          </cell>
        </row>
        <row r="13">
          <cell r="B13" t="str">
            <v>bBIO</v>
          </cell>
          <cell r="C13">
            <v>1</v>
          </cell>
          <cell r="D13">
            <v>1</v>
          </cell>
          <cell r="E13">
            <v>1</v>
          </cell>
          <cell r="F13">
            <v>0.94360902255639101</v>
          </cell>
          <cell r="G13">
            <v>0.87969924812030076</v>
          </cell>
          <cell r="H13">
            <v>0.86466165413533835</v>
          </cell>
          <cell r="I13">
            <v>0.84962406015037595</v>
          </cell>
          <cell r="J13">
            <v>0.84586466165413532</v>
          </cell>
          <cell r="K13">
            <v>0.84210526315789469</v>
          </cell>
          <cell r="L13">
            <v>0.83836257309941509</v>
          </cell>
          <cell r="M13">
            <v>0.83463651721897314</v>
          </cell>
        </row>
        <row r="14">
          <cell r="B14" t="str">
            <v>mSOLAR</v>
          </cell>
          <cell r="C14">
            <v>1</v>
          </cell>
          <cell r="D14">
            <v>1</v>
          </cell>
          <cell r="E14">
            <v>1</v>
          </cell>
          <cell r="F14">
            <v>0.88612368024132726</v>
          </cell>
          <cell r="G14">
            <v>0.77224736048265463</v>
          </cell>
          <cell r="H14">
            <v>0.67269984917043746</v>
          </cell>
          <cell r="I14">
            <v>0.57315233785822017</v>
          </cell>
          <cell r="J14">
            <v>0.53167420814479638</v>
          </cell>
          <cell r="K14">
            <v>0.49019607843137253</v>
          </cell>
          <cell r="L14">
            <v>0.4519538311778612</v>
          </cell>
          <cell r="M14">
            <v>0.41669502165334721</v>
          </cell>
        </row>
        <row r="15">
          <cell r="B15" t="str">
            <v>mWIND</v>
          </cell>
          <cell r="C15">
            <v>1</v>
          </cell>
          <cell r="D15">
            <v>1</v>
          </cell>
          <cell r="E15">
            <v>1</v>
          </cell>
          <cell r="F15">
            <v>0.94360902255639101</v>
          </cell>
          <cell r="G15">
            <v>0.87969924812030076</v>
          </cell>
          <cell r="H15">
            <v>0.86466165413533835</v>
          </cell>
          <cell r="I15">
            <v>0.84962406015037595</v>
          </cell>
          <cell r="J15">
            <v>0.84586466165413532</v>
          </cell>
          <cell r="K15">
            <v>0.84210526315789469</v>
          </cell>
          <cell r="L15">
            <v>0.83836257309941509</v>
          </cell>
          <cell r="M15">
            <v>0.83463651721897314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logies"/>
      <sheetName val="calculation of CCS extra costs"/>
    </sheetNames>
    <sheetDataSet>
      <sheetData sheetId="0"/>
      <sheetData sheetId="1">
        <row r="45">
          <cell r="E45">
            <v>1764</v>
          </cell>
          <cell r="F45">
            <v>1605</v>
          </cell>
          <cell r="G45">
            <v>1536</v>
          </cell>
          <cell r="H45">
            <v>1494.5</v>
          </cell>
          <cell r="I45">
            <v>1453</v>
          </cell>
          <cell r="J45">
            <v>1422.5</v>
          </cell>
          <cell r="K45">
            <v>1392</v>
          </cell>
          <cell r="L45">
            <v>1365.5</v>
          </cell>
          <cell r="M45">
            <v>1339</v>
          </cell>
        </row>
        <row r="47">
          <cell r="E47">
            <v>2500</v>
          </cell>
          <cell r="F47">
            <v>1100</v>
          </cell>
          <cell r="G47">
            <v>700</v>
          </cell>
          <cell r="H47">
            <v>600</v>
          </cell>
          <cell r="I47">
            <v>550</v>
          </cell>
          <cell r="J47">
            <v>500</v>
          </cell>
          <cell r="K47">
            <v>475</v>
          </cell>
          <cell r="L47">
            <v>450</v>
          </cell>
          <cell r="M47">
            <v>425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E6" sqref="E6"/>
    </sheetView>
  </sheetViews>
  <sheetFormatPr baseColWidth="10" defaultRowHeight="15" x14ac:dyDescent="0.25"/>
  <cols>
    <col min="2" max="2" width="11.42578125" style="20"/>
    <col min="3" max="3" width="11.42578125" style="14"/>
    <col min="12" max="12" width="11.42578125" style="14"/>
  </cols>
  <sheetData>
    <row r="1" spans="1:12" s="12" customFormat="1" ht="33" customHeight="1" thickBot="1" x14ac:dyDescent="0.3">
      <c r="A1" s="15" t="s">
        <v>3</v>
      </c>
      <c r="B1" s="15"/>
      <c r="C1" s="17"/>
      <c r="D1" s="16"/>
      <c r="L1" s="13"/>
    </row>
    <row r="2" spans="1:12" s="12" customFormat="1" ht="15.75" thickBot="1" x14ac:dyDescent="0.3">
      <c r="C2" s="13"/>
      <c r="D2" s="30">
        <v>2011</v>
      </c>
      <c r="E2" s="31">
        <v>2015</v>
      </c>
      <c r="F2" s="31">
        <v>2020</v>
      </c>
      <c r="G2" s="31">
        <v>2025</v>
      </c>
      <c r="H2" s="31">
        <v>2030</v>
      </c>
      <c r="I2" s="31">
        <v>2035</v>
      </c>
      <c r="J2" s="31">
        <v>2040</v>
      </c>
      <c r="K2" s="31">
        <v>2045</v>
      </c>
      <c r="L2" s="32">
        <v>2050</v>
      </c>
    </row>
    <row r="3" spans="1:12" s="6" customFormat="1" x14ac:dyDescent="0.25">
      <c r="A3" s="9"/>
      <c r="B3" s="18"/>
      <c r="C3" s="21" t="str">
        <f>[1]Tabelle1!B13</f>
        <v>bBIO</v>
      </c>
      <c r="D3" s="33">
        <f>[1]Tabelle1!D13</f>
        <v>1</v>
      </c>
      <c r="E3" s="34">
        <f>[1]Tabelle1!F13</f>
        <v>0.94360902255639101</v>
      </c>
      <c r="F3" s="34">
        <f>[1]Tabelle1!G13</f>
        <v>0.87969924812030076</v>
      </c>
      <c r="G3" s="34">
        <f>[1]Tabelle1!H13</f>
        <v>0.86466165413533835</v>
      </c>
      <c r="H3" s="34">
        <f>[1]Tabelle1!I13</f>
        <v>0.84962406015037595</v>
      </c>
      <c r="I3" s="34">
        <f>[1]Tabelle1!J13</f>
        <v>0.84586466165413532</v>
      </c>
      <c r="J3" s="34">
        <f>[1]Tabelle1!K13</f>
        <v>0.84210526315789469</v>
      </c>
      <c r="K3" s="34">
        <f>[1]Tabelle1!L13</f>
        <v>0.83836257309941509</v>
      </c>
      <c r="L3" s="35">
        <f>[1]Tabelle1!M13</f>
        <v>0.83463651721897314</v>
      </c>
    </row>
    <row r="4" spans="1:12" x14ac:dyDescent="0.25">
      <c r="A4" s="1"/>
      <c r="B4" s="19"/>
      <c r="C4" s="21" t="str">
        <f>[1]Tabelle1!B12</f>
        <v>bGEO</v>
      </c>
      <c r="D4" s="36">
        <f>[1]Tabelle1!D12</f>
        <v>1</v>
      </c>
      <c r="E4" s="23">
        <f>[1]Tabelle1!F12</f>
        <v>0.88612368024132726</v>
      </c>
      <c r="F4" s="23">
        <f>[1]Tabelle1!G12</f>
        <v>0.77224736048265463</v>
      </c>
      <c r="G4" s="23">
        <f>[1]Tabelle1!H12</f>
        <v>0.67269984917043746</v>
      </c>
      <c r="H4" s="23">
        <f>[1]Tabelle1!I12</f>
        <v>0.57315233785822017</v>
      </c>
      <c r="I4" s="23">
        <f>[1]Tabelle1!J12</f>
        <v>0.53167420814479638</v>
      </c>
      <c r="J4" s="23">
        <f>[1]Tabelle1!K12</f>
        <v>0.49019607843137253</v>
      </c>
      <c r="K4" s="23">
        <f>[1]Tabelle1!L12</f>
        <v>0.4519538311778612</v>
      </c>
      <c r="L4" s="24">
        <f>[1]Tabelle1!M12</f>
        <v>0.41669502165334721</v>
      </c>
    </row>
    <row r="5" spans="1:12" x14ac:dyDescent="0.25">
      <c r="A5" s="1"/>
      <c r="B5" s="19"/>
      <c r="C5" s="21" t="s">
        <v>4</v>
      </c>
      <c r="D5" s="37">
        <f>[2]technologies!E47/[2]technologies!$E$47</f>
        <v>1</v>
      </c>
      <c r="E5" s="20">
        <f>[2]technologies!F47/[2]technologies!$E$47</f>
        <v>0.44</v>
      </c>
      <c r="F5" s="20">
        <f>[2]technologies!G47/[2]technologies!$E$47</f>
        <v>0.28000000000000003</v>
      </c>
      <c r="G5" s="20">
        <f>[2]technologies!H47/[2]technologies!$E$47</f>
        <v>0.24</v>
      </c>
      <c r="H5" s="20">
        <f>[2]technologies!I47/[2]technologies!$E$47</f>
        <v>0.22</v>
      </c>
      <c r="I5" s="20">
        <f>[2]technologies!J47/[2]technologies!$E$47</f>
        <v>0.2</v>
      </c>
      <c r="J5" s="20">
        <f>[2]technologies!K47/[2]technologies!$E$47</f>
        <v>0.19</v>
      </c>
      <c r="K5" s="20">
        <f>[2]technologies!L47/[2]technologies!$E$47</f>
        <v>0.18</v>
      </c>
      <c r="L5" s="14">
        <f>[2]technologies!M47/[2]technologies!$E$47</f>
        <v>0.17</v>
      </c>
    </row>
    <row r="6" spans="1:12" s="12" customFormat="1" ht="15.75" thickBot="1" x14ac:dyDescent="0.3">
      <c r="A6" s="10"/>
      <c r="B6" s="10"/>
      <c r="C6" s="22" t="s">
        <v>5</v>
      </c>
      <c r="D6" s="38">
        <f>[2]technologies!E45/[2]technologies!$E$45</f>
        <v>1</v>
      </c>
      <c r="E6" s="39">
        <f>[2]technologies!F45/[2]technologies!$E$45</f>
        <v>0.90986394557823125</v>
      </c>
      <c r="F6" s="39">
        <f>[2]technologies!G45/[2]technologies!$E$45</f>
        <v>0.87074829931972786</v>
      </c>
      <c r="G6" s="39">
        <f>[2]technologies!H45/[2]technologies!$E$45</f>
        <v>0.84722222222222221</v>
      </c>
      <c r="H6" s="39">
        <f>[2]technologies!I45/[2]technologies!$E$45</f>
        <v>0.82369614512471656</v>
      </c>
      <c r="I6" s="39">
        <f>[2]technologies!J45/[2]technologies!$E$45</f>
        <v>0.80640589569161003</v>
      </c>
      <c r="J6" s="39">
        <f>[2]technologies!K45/[2]technologies!$E$45</f>
        <v>0.78911564625850339</v>
      </c>
      <c r="K6" s="39">
        <f>[2]technologies!L45/[2]technologies!$E$45</f>
        <v>0.77409297052154191</v>
      </c>
      <c r="L6" s="40">
        <f>[2]technologies!M45/[2]technologies!$E$45</f>
        <v>0.75907029478458055</v>
      </c>
    </row>
    <row r="10" spans="1:12" x14ac:dyDescent="0.25">
      <c r="C10" s="21"/>
    </row>
    <row r="11" spans="1:12" x14ac:dyDescent="0.25">
      <c r="C11" s="21"/>
    </row>
    <row r="13" spans="1:12" x14ac:dyDescent="0.25">
      <c r="D13">
        <v>8</v>
      </c>
      <c r="E13">
        <f t="shared" ref="E13:L13" si="0">D13*E22</f>
        <v>4.8</v>
      </c>
      <c r="F13">
        <f t="shared" si="0"/>
        <v>2.88</v>
      </c>
      <c r="G13">
        <f t="shared" si="0"/>
        <v>1.6991999999999998</v>
      </c>
      <c r="H13">
        <f t="shared" si="0"/>
        <v>1.0025279999999999</v>
      </c>
      <c r="I13">
        <f t="shared" si="0"/>
        <v>0.58146623999999991</v>
      </c>
      <c r="J13">
        <f t="shared" si="0"/>
        <v>0.33143575679999993</v>
      </c>
      <c r="K13">
        <f t="shared" si="0"/>
        <v>0.18560402380799998</v>
      </c>
      <c r="L13">
        <f t="shared" si="0"/>
        <v>0.10208221309439999</v>
      </c>
    </row>
    <row r="21" spans="3:12" x14ac:dyDescent="0.25">
      <c r="C21" s="21" t="str">
        <f>[1]Tabelle1!B14</f>
        <v>mSOLAR</v>
      </c>
      <c r="D21" s="5">
        <f>[1]Tabelle1!D14</f>
        <v>1</v>
      </c>
      <c r="E21" s="25">
        <v>0.6</v>
      </c>
      <c r="F21" s="25">
        <v>0.59</v>
      </c>
      <c r="G21" s="25">
        <v>0.57999999999999996</v>
      </c>
      <c r="H21" s="25">
        <f>[1]Tabelle1!I14</f>
        <v>0.57315233785822017</v>
      </c>
      <c r="I21" s="25">
        <f>[1]Tabelle1!J14</f>
        <v>0.53167420814479638</v>
      </c>
      <c r="J21" s="25">
        <f>[1]Tabelle1!K14</f>
        <v>0.49019607843137253</v>
      </c>
      <c r="K21" s="26">
        <f>[1]Tabelle1!L14</f>
        <v>0.4519538311778612</v>
      </c>
      <c r="L21" s="27">
        <f>[1]Tabelle1!M14</f>
        <v>0.41669502165334721</v>
      </c>
    </row>
    <row r="22" spans="3:12" ht="15.75" thickBot="1" x14ac:dyDescent="0.3">
      <c r="C22" s="22" t="str">
        <f>[1]Tabelle1!B15</f>
        <v>mWIND</v>
      </c>
      <c r="D22" s="11">
        <f>[1]Tabelle1!D15</f>
        <v>1</v>
      </c>
      <c r="E22" s="28">
        <v>0.6</v>
      </c>
      <c r="F22" s="28">
        <v>0.6</v>
      </c>
      <c r="G22" s="28">
        <v>0.59</v>
      </c>
      <c r="H22" s="28">
        <v>0.59</v>
      </c>
      <c r="I22" s="28">
        <v>0.57999999999999996</v>
      </c>
      <c r="J22" s="28">
        <v>0.56999999999999995</v>
      </c>
      <c r="K22" s="28">
        <v>0.56000000000000005</v>
      </c>
      <c r="L22" s="29">
        <v>0.55000000000000004</v>
      </c>
    </row>
  </sheetData>
  <autoFilter ref="C2:L6">
    <sortState ref="C3:N6">
      <sortCondition ref="C2:C6"/>
    </sortState>
  </autoFilter>
  <conditionalFormatting sqref="C3:L4 C21:L22 C10:C11 C5:C6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G12" sqref="G12"/>
    </sheetView>
  </sheetViews>
  <sheetFormatPr baseColWidth="10" defaultRowHeight="15" x14ac:dyDescent="0.25"/>
  <cols>
    <col min="1" max="1" width="10.5703125" customWidth="1"/>
    <col min="2" max="2" width="10.140625" customWidth="1"/>
    <col min="3" max="3" width="9.28515625" customWidth="1"/>
    <col min="4" max="14" width="8" customWidth="1"/>
  </cols>
  <sheetData>
    <row r="1" spans="1:13" x14ac:dyDescent="0.25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2</v>
      </c>
    </row>
    <row r="4" spans="1:13" x14ac:dyDescent="0.25">
      <c r="A4" s="3"/>
    </row>
    <row r="5" spans="1:13" x14ac:dyDescent="0.25">
      <c r="A5" s="8"/>
      <c r="B5" s="8">
        <f>[3]NEWAGE_PREIS!D16</f>
        <v>2004</v>
      </c>
      <c r="C5" s="8">
        <f>[3]NEWAGE_PREIS!E16</f>
        <v>2005</v>
      </c>
      <c r="D5" s="8">
        <f>[3]NEWAGE_PREIS!F16</f>
        <v>2010</v>
      </c>
      <c r="E5" s="8">
        <f>[3]NEWAGE_PREIS!G16</f>
        <v>2015</v>
      </c>
      <c r="F5" s="8">
        <f>[3]NEWAGE_PREIS!H16</f>
        <v>2020</v>
      </c>
      <c r="G5" s="8">
        <f>[3]NEWAGE_PREIS!I16</f>
        <v>2025</v>
      </c>
      <c r="H5" s="8">
        <f>[3]NEWAGE_PREIS!J16</f>
        <v>2030</v>
      </c>
      <c r="I5" s="8">
        <f>[3]NEWAGE_PREIS!K16</f>
        <v>2035</v>
      </c>
      <c r="J5" s="8">
        <f>[3]NEWAGE_PREIS!L16</f>
        <v>2040</v>
      </c>
      <c r="K5" s="8">
        <f>[3]NEWAGE_PREIS!M16</f>
        <v>2045</v>
      </c>
      <c r="L5" s="8">
        <f>[3]NEWAGE_PREIS!N16</f>
        <v>2050</v>
      </c>
    </row>
    <row r="6" spans="1:13" x14ac:dyDescent="0.25">
      <c r="A6" s="4" t="str">
        <f>[1]Tabelle1!B12</f>
        <v>bGEO</v>
      </c>
      <c r="B6" s="7">
        <f>[1]Tabelle1!C12</f>
        <v>1</v>
      </c>
      <c r="C6" s="7">
        <f>[1]Tabelle1!D12</f>
        <v>1</v>
      </c>
      <c r="D6" s="7">
        <f>[1]Tabelle1!E12</f>
        <v>1</v>
      </c>
      <c r="E6" s="7">
        <f>[1]Tabelle1!F12</f>
        <v>0.88612368024132726</v>
      </c>
      <c r="F6" s="7">
        <f>[1]Tabelle1!G12</f>
        <v>0.77224736048265463</v>
      </c>
      <c r="G6" s="7">
        <f>[1]Tabelle1!H12</f>
        <v>0.67269984917043746</v>
      </c>
      <c r="H6" s="7">
        <f>[1]Tabelle1!I12</f>
        <v>0.57315233785822017</v>
      </c>
      <c r="I6" s="7">
        <f>[1]Tabelle1!J12</f>
        <v>0.53167420814479638</v>
      </c>
      <c r="J6" s="7">
        <f>[1]Tabelle1!K12</f>
        <v>0.49019607843137253</v>
      </c>
      <c r="K6" s="7">
        <f>[1]Tabelle1!L12</f>
        <v>0.4519538311778612</v>
      </c>
      <c r="L6" s="7">
        <f>[1]Tabelle1!M12</f>
        <v>0.41669502165334721</v>
      </c>
    </row>
    <row r="7" spans="1:13" x14ac:dyDescent="0.25">
      <c r="A7" s="4" t="str">
        <f>[1]Tabelle1!B13</f>
        <v>bBIO</v>
      </c>
      <c r="B7" s="7">
        <f>[1]Tabelle1!C13</f>
        <v>1</v>
      </c>
      <c r="C7" s="7">
        <f>[1]Tabelle1!D13</f>
        <v>1</v>
      </c>
      <c r="D7" s="7">
        <f>[1]Tabelle1!E13</f>
        <v>1</v>
      </c>
      <c r="E7" s="7">
        <f>[1]Tabelle1!F13</f>
        <v>0.94360902255639101</v>
      </c>
      <c r="F7" s="7">
        <f>[1]Tabelle1!G13</f>
        <v>0.87969924812030076</v>
      </c>
      <c r="G7" s="7">
        <f>[1]Tabelle1!H13</f>
        <v>0.86466165413533835</v>
      </c>
      <c r="H7" s="7">
        <f>[1]Tabelle1!I13</f>
        <v>0.84962406015037595</v>
      </c>
      <c r="I7" s="7">
        <f>[1]Tabelle1!J13</f>
        <v>0.84586466165413532</v>
      </c>
      <c r="J7" s="7">
        <f>[1]Tabelle1!K13</f>
        <v>0.84210526315789469</v>
      </c>
      <c r="K7" s="7">
        <f>[1]Tabelle1!L13</f>
        <v>0.83836257309941509</v>
      </c>
      <c r="L7" s="7">
        <f>[1]Tabelle1!M13</f>
        <v>0.83463651721897314</v>
      </c>
    </row>
    <row r="8" spans="1:13" x14ac:dyDescent="0.25">
      <c r="A8" s="4" t="str">
        <f>[1]Tabelle1!B14</f>
        <v>mSOLAR</v>
      </c>
      <c r="B8" s="7">
        <f>[1]Tabelle1!C14</f>
        <v>1</v>
      </c>
      <c r="C8" s="7">
        <f>[1]Tabelle1!D14</f>
        <v>1</v>
      </c>
      <c r="D8" s="7">
        <f>[1]Tabelle1!E14</f>
        <v>1</v>
      </c>
      <c r="E8" s="7">
        <f>[1]Tabelle1!F14</f>
        <v>0.88612368024132726</v>
      </c>
      <c r="F8" s="7">
        <f>[1]Tabelle1!G14</f>
        <v>0.77224736048265463</v>
      </c>
      <c r="G8" s="7">
        <f>[1]Tabelle1!H14</f>
        <v>0.67269984917043746</v>
      </c>
      <c r="H8" s="7">
        <f>[1]Tabelle1!I14</f>
        <v>0.57315233785822017</v>
      </c>
      <c r="I8" s="7">
        <f>[1]Tabelle1!J14</f>
        <v>0.53167420814479638</v>
      </c>
      <c r="J8" s="7">
        <f>[1]Tabelle1!K14</f>
        <v>0.49019607843137253</v>
      </c>
      <c r="K8" s="7">
        <f>[1]Tabelle1!L14</f>
        <v>0.4519538311778612</v>
      </c>
      <c r="L8" s="7">
        <f>[1]Tabelle1!M14</f>
        <v>0.41669502165334721</v>
      </c>
    </row>
    <row r="9" spans="1:13" x14ac:dyDescent="0.25">
      <c r="A9" s="4" t="str">
        <f>[1]Tabelle1!B15</f>
        <v>mWIND</v>
      </c>
      <c r="B9" s="7">
        <f>[1]Tabelle1!C15</f>
        <v>1</v>
      </c>
      <c r="C9" s="7">
        <f>[1]Tabelle1!D15</f>
        <v>1</v>
      </c>
      <c r="D9" s="7">
        <f>[1]Tabelle1!E15</f>
        <v>1</v>
      </c>
      <c r="E9" s="7">
        <f>[1]Tabelle1!F15</f>
        <v>0.94360902255639101</v>
      </c>
      <c r="F9" s="7">
        <f>[1]Tabelle1!G15</f>
        <v>0.87969924812030076</v>
      </c>
      <c r="G9" s="7">
        <f>[1]Tabelle1!H15</f>
        <v>0.86466165413533835</v>
      </c>
      <c r="H9" s="7">
        <f>[1]Tabelle1!I15</f>
        <v>0.84962406015037595</v>
      </c>
      <c r="I9" s="7">
        <f>[1]Tabelle1!J15</f>
        <v>0.84586466165413532</v>
      </c>
      <c r="J9" s="7">
        <f>[1]Tabelle1!K15</f>
        <v>0.84210526315789469</v>
      </c>
      <c r="K9" s="7">
        <f>[1]Tabelle1!L15</f>
        <v>0.83836257309941509</v>
      </c>
      <c r="L9" s="7">
        <f>[1]Tabelle1!M15</f>
        <v>0.83463651721897314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cost_red</vt:lpstr>
      <vt:lpstr>Epro_Ra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2018-01-10T16:35:02Z</dcterms:modified>
</cp:coreProperties>
</file>