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Kopernikus\xcel_data\"/>
    </mc:Choice>
  </mc:AlternateContent>
  <bookViews>
    <workbookView xWindow="120" yWindow="45" windowWidth="28515" windowHeight="11820" activeTab="2"/>
  </bookViews>
  <sheets>
    <sheet name="pytarget_RWE" sheetId="18" r:id="rId1"/>
    <sheet name="results_REMIND" sheetId="20" r:id="rId2"/>
    <sheet name="pytarget_REMIND" sheetId="21" r:id="rId3"/>
    <sheet name="pytarget_RWE_vorher" sheetId="19" r:id="rId4"/>
    <sheet name="pytarget" sheetId="17" r:id="rId5"/>
    <sheet name="Epro_Ra" sheetId="11" r:id="rId6"/>
    <sheet name="REF" sheetId="13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5" hidden="1">Epro_Ra!$A$5:$M$5</definedName>
    <definedName name="_xlnm._FilterDatabase" localSheetId="2" hidden="1">pytarget_REMIND!$A$2:$X$59</definedName>
    <definedName name="_xlnm._FilterDatabase" localSheetId="6" hidden="1">REF!$A$5:$M$5</definedName>
  </definedNames>
  <calcPr calcId="162913"/>
</workbook>
</file>

<file path=xl/calcChain.xml><?xml version="1.0" encoding="utf-8"?>
<calcChain xmlns="http://schemas.openxmlformats.org/spreadsheetml/2006/main">
  <c r="E42" i="21" l="1"/>
  <c r="E43" i="21"/>
  <c r="E44" i="21"/>
  <c r="E45" i="21"/>
  <c r="E46" i="21"/>
  <c r="E47" i="21"/>
  <c r="E48" i="21"/>
  <c r="E49" i="21"/>
  <c r="Q41" i="21" l="1"/>
  <c r="R41" i="21"/>
  <c r="S41" i="21"/>
  <c r="T41" i="21"/>
  <c r="U41" i="21"/>
  <c r="V41" i="21"/>
  <c r="W41" i="21"/>
  <c r="X41" i="21"/>
  <c r="Q42" i="21"/>
  <c r="R42" i="21"/>
  <c r="S42" i="21"/>
  <c r="T42" i="21"/>
  <c r="U42" i="21"/>
  <c r="V42" i="21"/>
  <c r="W42" i="21"/>
  <c r="X42" i="21"/>
  <c r="Q43" i="21"/>
  <c r="R43" i="21"/>
  <c r="S43" i="21"/>
  <c r="T43" i="21"/>
  <c r="U43" i="21"/>
  <c r="V43" i="21"/>
  <c r="W43" i="21"/>
  <c r="X43" i="21"/>
  <c r="Q44" i="21"/>
  <c r="R44" i="21"/>
  <c r="S44" i="21"/>
  <c r="T44" i="21"/>
  <c r="U44" i="21"/>
  <c r="V44" i="21"/>
  <c r="W44" i="21"/>
  <c r="X44" i="21"/>
  <c r="Q45" i="21"/>
  <c r="R45" i="21"/>
  <c r="S45" i="21"/>
  <c r="T45" i="21"/>
  <c r="U45" i="21"/>
  <c r="V45" i="21"/>
  <c r="W45" i="21"/>
  <c r="X45" i="21"/>
  <c r="Q46" i="21"/>
  <c r="R46" i="21"/>
  <c r="S46" i="21"/>
  <c r="T46" i="21"/>
  <c r="U46" i="21"/>
  <c r="V46" i="21"/>
  <c r="W46" i="21"/>
  <c r="X46" i="21"/>
  <c r="Q47" i="21"/>
  <c r="R47" i="21"/>
  <c r="S47" i="21"/>
  <c r="T47" i="21"/>
  <c r="U47" i="21"/>
  <c r="V47" i="21"/>
  <c r="W47" i="21"/>
  <c r="X47" i="21"/>
  <c r="Q48" i="21"/>
  <c r="R48" i="21"/>
  <c r="S48" i="21"/>
  <c r="T48" i="21"/>
  <c r="U48" i="21"/>
  <c r="V48" i="21"/>
  <c r="W48" i="21"/>
  <c r="X48" i="21"/>
  <c r="Q49" i="21"/>
  <c r="R49" i="21"/>
  <c r="S49" i="21"/>
  <c r="T49" i="21"/>
  <c r="U49" i="21"/>
  <c r="V49" i="21"/>
  <c r="W49" i="21"/>
  <c r="X49" i="21"/>
  <c r="P49" i="21"/>
  <c r="P48" i="21"/>
  <c r="P47" i="21"/>
  <c r="P46" i="21"/>
  <c r="P45" i="21"/>
  <c r="P44" i="21"/>
  <c r="P43" i="21"/>
  <c r="P42" i="21"/>
  <c r="P41" i="21"/>
  <c r="Q22" i="21"/>
  <c r="R22" i="21"/>
  <c r="S22" i="21"/>
  <c r="T22" i="21"/>
  <c r="U22" i="21"/>
  <c r="V22" i="21"/>
  <c r="W22" i="21"/>
  <c r="X22" i="21"/>
  <c r="Q23" i="21"/>
  <c r="R23" i="21"/>
  <c r="S23" i="21"/>
  <c r="T23" i="21"/>
  <c r="U23" i="21"/>
  <c r="V23" i="21"/>
  <c r="W23" i="21"/>
  <c r="X23" i="21"/>
  <c r="Q24" i="21"/>
  <c r="R24" i="21"/>
  <c r="S24" i="21"/>
  <c r="T24" i="21"/>
  <c r="U24" i="21"/>
  <c r="V24" i="21"/>
  <c r="W24" i="21"/>
  <c r="X24" i="21"/>
  <c r="Q25" i="21"/>
  <c r="R25" i="21"/>
  <c r="S25" i="21"/>
  <c r="T25" i="21"/>
  <c r="U25" i="21"/>
  <c r="V25" i="21"/>
  <c r="W25" i="21"/>
  <c r="X25" i="21"/>
  <c r="Q26" i="21"/>
  <c r="R26" i="21"/>
  <c r="S26" i="21"/>
  <c r="T26" i="21"/>
  <c r="U26" i="21"/>
  <c r="V26" i="21"/>
  <c r="W26" i="21"/>
  <c r="X26" i="21"/>
  <c r="Q27" i="21"/>
  <c r="R27" i="21"/>
  <c r="S27" i="21"/>
  <c r="T27" i="21"/>
  <c r="U27" i="21"/>
  <c r="V27" i="21"/>
  <c r="W27" i="21"/>
  <c r="X27" i="21"/>
  <c r="Q28" i="21"/>
  <c r="R28" i="21"/>
  <c r="S28" i="21"/>
  <c r="T28" i="21"/>
  <c r="U28" i="21"/>
  <c r="V28" i="21"/>
  <c r="W28" i="21"/>
  <c r="X28" i="21"/>
  <c r="Q29" i="21"/>
  <c r="R29" i="21"/>
  <c r="S29" i="21"/>
  <c r="T29" i="21"/>
  <c r="U29" i="21"/>
  <c r="V29" i="21"/>
  <c r="W29" i="21"/>
  <c r="X29" i="21"/>
  <c r="P29" i="21"/>
  <c r="P28" i="21"/>
  <c r="P27" i="21"/>
  <c r="P26" i="21"/>
  <c r="P25" i="21"/>
  <c r="P24" i="21"/>
  <c r="P23" i="21"/>
  <c r="P22" i="21"/>
  <c r="Q4" i="21"/>
  <c r="R4" i="21"/>
  <c r="S4" i="21"/>
  <c r="T4" i="21"/>
  <c r="U4" i="21"/>
  <c r="V4" i="21"/>
  <c r="W4" i="21"/>
  <c r="X4" i="21"/>
  <c r="Q5" i="21"/>
  <c r="R5" i="21"/>
  <c r="S5" i="21"/>
  <c r="T5" i="21"/>
  <c r="U5" i="21"/>
  <c r="V5" i="21"/>
  <c r="W5" i="21"/>
  <c r="X5" i="21"/>
  <c r="Q6" i="21"/>
  <c r="R6" i="21"/>
  <c r="S6" i="21"/>
  <c r="T6" i="21"/>
  <c r="U6" i="21"/>
  <c r="V6" i="21"/>
  <c r="W6" i="21"/>
  <c r="X6" i="21"/>
  <c r="Q7" i="21"/>
  <c r="R7" i="21"/>
  <c r="S7" i="21"/>
  <c r="T7" i="21"/>
  <c r="U7" i="21"/>
  <c r="V7" i="21"/>
  <c r="W7" i="21"/>
  <c r="X7" i="21"/>
  <c r="Q8" i="21"/>
  <c r="R8" i="21"/>
  <c r="S8" i="21"/>
  <c r="T8" i="21"/>
  <c r="U8" i="21"/>
  <c r="V8" i="21"/>
  <c r="W8" i="21"/>
  <c r="X8" i="21"/>
  <c r="Q9" i="21"/>
  <c r="R9" i="21"/>
  <c r="S9" i="21"/>
  <c r="T9" i="21"/>
  <c r="U9" i="21"/>
  <c r="V9" i="21"/>
  <c r="W9" i="21"/>
  <c r="X9" i="21"/>
  <c r="Q10" i="21"/>
  <c r="R10" i="21"/>
  <c r="S10" i="21"/>
  <c r="T10" i="21"/>
  <c r="U10" i="21"/>
  <c r="V10" i="21"/>
  <c r="W10" i="21"/>
  <c r="X10" i="21"/>
  <c r="Q11" i="21"/>
  <c r="R11" i="21"/>
  <c r="S11" i="21"/>
  <c r="T11" i="21"/>
  <c r="U11" i="21"/>
  <c r="V11" i="21"/>
  <c r="W11" i="21"/>
  <c r="X11" i="21"/>
  <c r="P11" i="21"/>
  <c r="P10" i="21"/>
  <c r="P9" i="21"/>
  <c r="P8" i="21"/>
  <c r="P7" i="21"/>
  <c r="P6" i="21"/>
  <c r="P5" i="21"/>
  <c r="P4" i="21"/>
  <c r="Q3" i="21"/>
  <c r="R3" i="21"/>
  <c r="S3" i="21"/>
  <c r="T3" i="21"/>
  <c r="U3" i="21"/>
  <c r="V3" i="21"/>
  <c r="W3" i="21"/>
  <c r="X3" i="21"/>
  <c r="P3" i="21"/>
  <c r="L58" i="21" l="1"/>
  <c r="K58" i="21"/>
  <c r="J58" i="21"/>
  <c r="I58" i="21"/>
  <c r="H58" i="21"/>
  <c r="G58" i="21"/>
  <c r="F58" i="21"/>
  <c r="E58" i="21"/>
  <c r="D58" i="21"/>
  <c r="L57" i="21"/>
  <c r="K57" i="21"/>
  <c r="J57" i="21"/>
  <c r="I57" i="21"/>
  <c r="H57" i="21"/>
  <c r="G57" i="21"/>
  <c r="F57" i="21"/>
  <c r="E57" i="21"/>
  <c r="D57" i="21"/>
  <c r="L56" i="21"/>
  <c r="K56" i="21"/>
  <c r="J56" i="21"/>
  <c r="I56" i="21"/>
  <c r="H56" i="21"/>
  <c r="G56" i="21"/>
  <c r="F56" i="21"/>
  <c r="E56" i="21"/>
  <c r="D56" i="21"/>
  <c r="L55" i="21"/>
  <c r="K55" i="21"/>
  <c r="J55" i="21"/>
  <c r="I55" i="21"/>
  <c r="H55" i="21"/>
  <c r="G55" i="21"/>
  <c r="F55" i="21"/>
  <c r="E55" i="21"/>
  <c r="D55" i="21"/>
  <c r="L54" i="21"/>
  <c r="K54" i="21"/>
  <c r="J54" i="21"/>
  <c r="I54" i="21"/>
  <c r="H54" i="21"/>
  <c r="G54" i="21"/>
  <c r="F54" i="21"/>
  <c r="E54" i="21"/>
  <c r="D54" i="21"/>
  <c r="L53" i="21"/>
  <c r="K53" i="21"/>
  <c r="J53" i="21"/>
  <c r="I53" i="21"/>
  <c r="H53" i="21"/>
  <c r="G53" i="21"/>
  <c r="F53" i="21"/>
  <c r="E53" i="21"/>
  <c r="D53" i="21"/>
  <c r="L52" i="21"/>
  <c r="K52" i="21"/>
  <c r="J52" i="21"/>
  <c r="I52" i="21"/>
  <c r="H52" i="21"/>
  <c r="G52" i="21"/>
  <c r="F52" i="21"/>
  <c r="E52" i="21"/>
  <c r="D52" i="21"/>
  <c r="L51" i="21"/>
  <c r="K51" i="21"/>
  <c r="J51" i="21"/>
  <c r="I51" i="21"/>
  <c r="H51" i="21"/>
  <c r="G51" i="21"/>
  <c r="F51" i="21"/>
  <c r="E51" i="21"/>
  <c r="D51" i="21"/>
  <c r="L39" i="21"/>
  <c r="K39" i="21"/>
  <c r="J39" i="21"/>
  <c r="I39" i="21"/>
  <c r="H39" i="21"/>
  <c r="G39" i="21"/>
  <c r="F39" i="21"/>
  <c r="E39" i="21"/>
  <c r="D39" i="21"/>
  <c r="L38" i="21"/>
  <c r="K38" i="21"/>
  <c r="J38" i="21"/>
  <c r="I38" i="21"/>
  <c r="H38" i="21"/>
  <c r="G38" i="21"/>
  <c r="F38" i="21"/>
  <c r="E38" i="21"/>
  <c r="D38" i="21"/>
  <c r="L37" i="21"/>
  <c r="K37" i="21"/>
  <c r="J37" i="21"/>
  <c r="I37" i="21"/>
  <c r="H37" i="21"/>
  <c r="G37" i="21"/>
  <c r="F37" i="21"/>
  <c r="E37" i="21"/>
  <c r="D37" i="21"/>
  <c r="L36" i="21"/>
  <c r="K36" i="21"/>
  <c r="J36" i="21"/>
  <c r="I36" i="21"/>
  <c r="H36" i="21"/>
  <c r="G36" i="21"/>
  <c r="F36" i="21"/>
  <c r="D36" i="21"/>
  <c r="L35" i="21"/>
  <c r="K35" i="21"/>
  <c r="J35" i="21"/>
  <c r="I35" i="21"/>
  <c r="H35" i="21"/>
  <c r="G35" i="21"/>
  <c r="F35" i="21"/>
  <c r="E35" i="21"/>
  <c r="D35" i="21"/>
  <c r="L34" i="21"/>
  <c r="K34" i="21"/>
  <c r="J34" i="21"/>
  <c r="I34" i="21"/>
  <c r="H34" i="21"/>
  <c r="G34" i="21"/>
  <c r="F34" i="21"/>
  <c r="E34" i="21"/>
  <c r="D34" i="21"/>
  <c r="L33" i="21"/>
  <c r="K33" i="21"/>
  <c r="J33" i="21"/>
  <c r="I33" i="21"/>
  <c r="H33" i="21"/>
  <c r="G33" i="21"/>
  <c r="F33" i="21"/>
  <c r="E33" i="21"/>
  <c r="D33" i="21"/>
  <c r="L32" i="21"/>
  <c r="K32" i="21"/>
  <c r="J32" i="21"/>
  <c r="I32" i="21"/>
  <c r="H32" i="21"/>
  <c r="G32" i="21"/>
  <c r="F32" i="21"/>
  <c r="E32" i="21"/>
  <c r="D32" i="21"/>
  <c r="L20" i="21"/>
  <c r="K20" i="21"/>
  <c r="J20" i="21"/>
  <c r="I20" i="21"/>
  <c r="H20" i="21"/>
  <c r="G20" i="21"/>
  <c r="F20" i="21"/>
  <c r="E20" i="21"/>
  <c r="D20" i="21"/>
  <c r="L19" i="21"/>
  <c r="K19" i="21"/>
  <c r="J19" i="21"/>
  <c r="I19" i="21"/>
  <c r="H19" i="21"/>
  <c r="G19" i="21"/>
  <c r="F19" i="21"/>
  <c r="E19" i="21"/>
  <c r="D19" i="21"/>
  <c r="L18" i="21"/>
  <c r="K18" i="21"/>
  <c r="J18" i="21"/>
  <c r="I18" i="21"/>
  <c r="H18" i="21"/>
  <c r="G18" i="21"/>
  <c r="F18" i="21"/>
  <c r="E18" i="21"/>
  <c r="D18" i="21"/>
  <c r="L14" i="21"/>
  <c r="K14" i="21"/>
  <c r="J14" i="21"/>
  <c r="I14" i="21"/>
  <c r="H14" i="21"/>
  <c r="G14" i="21"/>
  <c r="F14" i="21"/>
  <c r="E14" i="21"/>
  <c r="D14" i="21"/>
  <c r="L13" i="21"/>
  <c r="K13" i="21"/>
  <c r="J13" i="21"/>
  <c r="I13" i="21"/>
  <c r="H13" i="21"/>
  <c r="G13" i="21"/>
  <c r="F13" i="21"/>
  <c r="E13" i="21"/>
  <c r="D13" i="21"/>
  <c r="L50" i="21" l="1"/>
  <c r="K50" i="21"/>
  <c r="J50" i="21"/>
  <c r="I50" i="21"/>
  <c r="H50" i="21"/>
  <c r="G50" i="21"/>
  <c r="F50" i="21"/>
  <c r="E50" i="21"/>
  <c r="L49" i="21"/>
  <c r="K49" i="21"/>
  <c r="J49" i="21"/>
  <c r="I49" i="21"/>
  <c r="H49" i="21"/>
  <c r="G49" i="21"/>
  <c r="F49" i="21"/>
  <c r="L48" i="21"/>
  <c r="K48" i="21"/>
  <c r="J48" i="21"/>
  <c r="I48" i="21"/>
  <c r="H48" i="21"/>
  <c r="G48" i="21"/>
  <c r="F48" i="21"/>
  <c r="L47" i="21"/>
  <c r="K47" i="21"/>
  <c r="J47" i="21"/>
  <c r="I47" i="21"/>
  <c r="H47" i="21"/>
  <c r="G47" i="21"/>
  <c r="F47" i="21"/>
  <c r="L46" i="21"/>
  <c r="K46" i="21"/>
  <c r="J46" i="21"/>
  <c r="I46" i="21"/>
  <c r="H46" i="21"/>
  <c r="G46" i="21"/>
  <c r="F46" i="21"/>
  <c r="L45" i="21"/>
  <c r="K45" i="21"/>
  <c r="J45" i="21"/>
  <c r="I45" i="21"/>
  <c r="H45" i="21"/>
  <c r="G45" i="21"/>
  <c r="F45" i="21"/>
  <c r="L44" i="21"/>
  <c r="K44" i="21"/>
  <c r="J44" i="21"/>
  <c r="I44" i="21"/>
  <c r="H44" i="21"/>
  <c r="G44" i="21"/>
  <c r="F44" i="21"/>
  <c r="L43" i="21"/>
  <c r="K43" i="21"/>
  <c r="J43" i="21"/>
  <c r="I43" i="21"/>
  <c r="H43" i="21"/>
  <c r="G43" i="21"/>
  <c r="F43" i="21"/>
  <c r="L42" i="21"/>
  <c r="K42" i="21"/>
  <c r="J42" i="21"/>
  <c r="I42" i="21"/>
  <c r="H42" i="21"/>
  <c r="G42" i="21"/>
  <c r="F42" i="21"/>
  <c r="L41" i="21"/>
  <c r="K41" i="21"/>
  <c r="J41" i="21"/>
  <c r="I41" i="21"/>
  <c r="H41" i="21"/>
  <c r="G41" i="21"/>
  <c r="F41" i="21"/>
  <c r="L31" i="21"/>
  <c r="K31" i="21"/>
  <c r="J31" i="21"/>
  <c r="I31" i="21"/>
  <c r="H31" i="21"/>
  <c r="G31" i="21"/>
  <c r="F31" i="21"/>
  <c r="E31" i="21"/>
  <c r="L30" i="21"/>
  <c r="K30" i="21"/>
  <c r="J30" i="21"/>
  <c r="I30" i="21"/>
  <c r="H30" i="21"/>
  <c r="G30" i="21"/>
  <c r="F30" i="21"/>
  <c r="L29" i="21"/>
  <c r="K29" i="21"/>
  <c r="J29" i="21"/>
  <c r="I29" i="21"/>
  <c r="H29" i="21"/>
  <c r="G29" i="21"/>
  <c r="F29" i="21"/>
  <c r="E29" i="21"/>
  <c r="L28" i="21"/>
  <c r="K28" i="21"/>
  <c r="J28" i="21"/>
  <c r="I28" i="21"/>
  <c r="H28" i="21"/>
  <c r="G28" i="21"/>
  <c r="F28" i="21"/>
  <c r="E28" i="21"/>
  <c r="L27" i="21"/>
  <c r="K27" i="21"/>
  <c r="J27" i="21"/>
  <c r="I27" i="21"/>
  <c r="H27" i="21"/>
  <c r="G27" i="21"/>
  <c r="F27" i="21"/>
  <c r="E27" i="21"/>
  <c r="L26" i="21"/>
  <c r="K26" i="21"/>
  <c r="J26" i="21"/>
  <c r="I26" i="21"/>
  <c r="H26" i="21"/>
  <c r="G26" i="21"/>
  <c r="F26" i="21"/>
  <c r="L25" i="21"/>
  <c r="K25" i="21"/>
  <c r="J25" i="21"/>
  <c r="I25" i="21"/>
  <c r="H25" i="21"/>
  <c r="G25" i="21"/>
  <c r="F25" i="21"/>
  <c r="E25" i="21"/>
  <c r="L24" i="21"/>
  <c r="K24" i="21"/>
  <c r="J24" i="21"/>
  <c r="I24" i="21"/>
  <c r="H24" i="21"/>
  <c r="G24" i="21"/>
  <c r="F24" i="21"/>
  <c r="E24" i="21"/>
  <c r="L23" i="21"/>
  <c r="K23" i="21"/>
  <c r="J23" i="21"/>
  <c r="I23" i="21"/>
  <c r="H23" i="21"/>
  <c r="G23" i="21"/>
  <c r="F23" i="21"/>
  <c r="E23" i="21"/>
  <c r="L22" i="21"/>
  <c r="K22" i="21"/>
  <c r="J22" i="21"/>
  <c r="I22" i="21"/>
  <c r="H22" i="21"/>
  <c r="G22" i="21"/>
  <c r="F22" i="21"/>
  <c r="E22" i="21"/>
  <c r="D50" i="21"/>
  <c r="D49" i="21"/>
  <c r="D48" i="21"/>
  <c r="D47" i="21"/>
  <c r="D46" i="21"/>
  <c r="D45" i="21"/>
  <c r="D44" i="21"/>
  <c r="D43" i="21"/>
  <c r="D42" i="21"/>
  <c r="D41" i="21"/>
  <c r="D31" i="21"/>
  <c r="D30" i="21"/>
  <c r="D29" i="21"/>
  <c r="D28" i="21"/>
  <c r="D27" i="21"/>
  <c r="D26" i="21"/>
  <c r="D25" i="21"/>
  <c r="D24" i="21"/>
  <c r="D23" i="21"/>
  <c r="D22" i="21"/>
  <c r="L17" i="21"/>
  <c r="K17" i="21"/>
  <c r="J17" i="21"/>
  <c r="I17" i="21"/>
  <c r="H17" i="21"/>
  <c r="G17" i="21"/>
  <c r="F17" i="21"/>
  <c r="E17" i="21"/>
  <c r="D17" i="21"/>
  <c r="L16" i="21"/>
  <c r="K16" i="21"/>
  <c r="J16" i="21"/>
  <c r="I16" i="21"/>
  <c r="H16" i="21"/>
  <c r="G16" i="21"/>
  <c r="F16" i="21"/>
  <c r="E16" i="21"/>
  <c r="D16" i="21"/>
  <c r="L15" i="21"/>
  <c r="K15" i="21"/>
  <c r="J15" i="21"/>
  <c r="I15" i="21"/>
  <c r="H15" i="21"/>
  <c r="G15" i="21"/>
  <c r="F15" i="21"/>
  <c r="E15" i="21"/>
  <c r="D15" i="21"/>
  <c r="L12" i="21"/>
  <c r="K12" i="21"/>
  <c r="J12" i="21"/>
  <c r="I12" i="21"/>
  <c r="H12" i="21"/>
  <c r="G12" i="21"/>
  <c r="F12" i="21"/>
  <c r="E12" i="21"/>
  <c r="D12" i="21"/>
  <c r="L11" i="21"/>
  <c r="K11" i="21"/>
  <c r="J11" i="21"/>
  <c r="I11" i="21"/>
  <c r="H11" i="21"/>
  <c r="G11" i="21"/>
  <c r="F11" i="21"/>
  <c r="E11" i="21"/>
  <c r="L10" i="21"/>
  <c r="K10" i="21"/>
  <c r="J10" i="21"/>
  <c r="I10" i="21"/>
  <c r="H10" i="21"/>
  <c r="G10" i="21"/>
  <c r="F10" i="21"/>
  <c r="E10" i="21"/>
  <c r="L9" i="21"/>
  <c r="K9" i="21"/>
  <c r="J9" i="21"/>
  <c r="I9" i="21"/>
  <c r="H9" i="21"/>
  <c r="G9" i="21"/>
  <c r="F9" i="21"/>
  <c r="E9" i="21"/>
  <c r="L8" i="21"/>
  <c r="K8" i="21"/>
  <c r="J8" i="21"/>
  <c r="I8" i="21"/>
  <c r="H8" i="21"/>
  <c r="G8" i="21"/>
  <c r="F8" i="21"/>
  <c r="E8" i="21"/>
  <c r="L7" i="21"/>
  <c r="K7" i="21"/>
  <c r="J7" i="21"/>
  <c r="I7" i="21"/>
  <c r="H7" i="21"/>
  <c r="G7" i="21"/>
  <c r="F7" i="21"/>
  <c r="E7" i="21"/>
  <c r="L6" i="21"/>
  <c r="K6" i="21"/>
  <c r="J6" i="21"/>
  <c r="I6" i="21"/>
  <c r="H6" i="21"/>
  <c r="G6" i="21"/>
  <c r="F6" i="21"/>
  <c r="E6" i="21"/>
  <c r="L5" i="21"/>
  <c r="K5" i="21"/>
  <c r="J5" i="21"/>
  <c r="I5" i="21"/>
  <c r="H5" i="21"/>
  <c r="G5" i="21"/>
  <c r="F5" i="21"/>
  <c r="E5" i="21"/>
  <c r="L4" i="21"/>
  <c r="K4" i="21"/>
  <c r="J4" i="21"/>
  <c r="I4" i="21"/>
  <c r="H4" i="21"/>
  <c r="G4" i="21"/>
  <c r="F4" i="21"/>
  <c r="E4" i="21"/>
  <c r="D11" i="21"/>
  <c r="D10" i="21"/>
  <c r="D9" i="21"/>
  <c r="D8" i="21"/>
  <c r="D7" i="21"/>
  <c r="D6" i="21"/>
  <c r="D5" i="21"/>
  <c r="D4" i="21"/>
  <c r="L3" i="21"/>
  <c r="K3" i="21"/>
  <c r="J3" i="21"/>
  <c r="I3" i="21"/>
  <c r="H3" i="21"/>
  <c r="G3" i="21"/>
  <c r="F3" i="21"/>
  <c r="E3" i="21"/>
  <c r="D3" i="21"/>
  <c r="D39" i="18" l="1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21" i="18"/>
  <c r="Y27" i="18"/>
  <c r="Y28" i="18"/>
  <c r="Y26" i="18"/>
  <c r="W27" i="18"/>
  <c r="W28" i="18"/>
  <c r="W26" i="18"/>
  <c r="U27" i="18"/>
  <c r="U28" i="18"/>
  <c r="U26" i="18"/>
  <c r="S28" i="18"/>
  <c r="S27" i="18"/>
  <c r="T27" i="18" s="1"/>
  <c r="S26" i="18"/>
  <c r="R27" i="18"/>
  <c r="R28" i="18"/>
  <c r="R26" i="18"/>
  <c r="V28" i="18" l="1"/>
  <c r="V26" i="18"/>
  <c r="V27" i="18"/>
  <c r="T26" i="18"/>
  <c r="X26" i="18"/>
  <c r="X27" i="18"/>
  <c r="T28" i="18"/>
  <c r="X28" i="18"/>
  <c r="C20" i="18"/>
  <c r="L3" i="17" l="1"/>
  <c r="E3" i="17"/>
  <c r="F3" i="17"/>
  <c r="G3" i="17"/>
  <c r="H3" i="17"/>
  <c r="I3" i="17"/>
  <c r="J3" i="17"/>
  <c r="K3" i="17"/>
  <c r="E4" i="17"/>
  <c r="F4" i="17"/>
  <c r="G4" i="17"/>
  <c r="H4" i="17"/>
  <c r="I4" i="17"/>
  <c r="J4" i="17"/>
  <c r="K4" i="17"/>
  <c r="L4" i="17"/>
  <c r="E5" i="17"/>
  <c r="F5" i="17"/>
  <c r="G5" i="17"/>
  <c r="H5" i="17"/>
  <c r="I5" i="17"/>
  <c r="J5" i="17"/>
  <c r="K5" i="17"/>
  <c r="L5" i="17"/>
  <c r="E6" i="17"/>
  <c r="F6" i="17"/>
  <c r="G6" i="17"/>
  <c r="H6" i="17"/>
  <c r="I6" i="17"/>
  <c r="J6" i="17"/>
  <c r="K6" i="17"/>
  <c r="L6" i="17"/>
  <c r="E7" i="17"/>
  <c r="F7" i="17"/>
  <c r="G7" i="17"/>
  <c r="H7" i="17"/>
  <c r="I7" i="17"/>
  <c r="J7" i="17"/>
  <c r="K7" i="17"/>
  <c r="L7" i="17"/>
  <c r="E8" i="17"/>
  <c r="F8" i="17"/>
  <c r="G8" i="17"/>
  <c r="H8" i="17"/>
  <c r="I8" i="17"/>
  <c r="J8" i="17"/>
  <c r="K8" i="17"/>
  <c r="L8" i="17"/>
  <c r="E9" i="17"/>
  <c r="F9" i="17"/>
  <c r="G9" i="17"/>
  <c r="H9" i="17"/>
  <c r="I9" i="17"/>
  <c r="J9" i="17"/>
  <c r="K9" i="17"/>
  <c r="L9" i="17"/>
  <c r="E10" i="17"/>
  <c r="F10" i="17"/>
  <c r="G10" i="17"/>
  <c r="H10" i="17"/>
  <c r="I10" i="17"/>
  <c r="J10" i="17"/>
  <c r="K10" i="17"/>
  <c r="L10" i="17"/>
  <c r="E11" i="17"/>
  <c r="F11" i="17"/>
  <c r="G11" i="17"/>
  <c r="H11" i="17"/>
  <c r="I11" i="17"/>
  <c r="J11" i="17"/>
  <c r="K11" i="17"/>
  <c r="L11" i="17"/>
  <c r="E12" i="17"/>
  <c r="F12" i="17"/>
  <c r="G12" i="17"/>
  <c r="H12" i="17"/>
  <c r="I12" i="17"/>
  <c r="J12" i="17"/>
  <c r="K12" i="17"/>
  <c r="L12" i="17"/>
  <c r="E13" i="17"/>
  <c r="F13" i="17"/>
  <c r="G13" i="17"/>
  <c r="H13" i="17"/>
  <c r="I13" i="17"/>
  <c r="J13" i="17"/>
  <c r="K13" i="17"/>
  <c r="L13" i="17"/>
  <c r="E14" i="17"/>
  <c r="F14" i="17"/>
  <c r="G14" i="17"/>
  <c r="H14" i="17"/>
  <c r="I14" i="17"/>
  <c r="J14" i="17"/>
  <c r="K14" i="17"/>
  <c r="L14" i="17"/>
  <c r="E15" i="17"/>
  <c r="F15" i="17"/>
  <c r="G15" i="17"/>
  <c r="H15" i="17"/>
  <c r="I15" i="17"/>
  <c r="J15" i="17"/>
  <c r="K15" i="17"/>
  <c r="L15" i="17"/>
  <c r="E16" i="17"/>
  <c r="F16" i="17"/>
  <c r="G16" i="17"/>
  <c r="H16" i="17"/>
  <c r="I16" i="17"/>
  <c r="J16" i="17"/>
  <c r="K16" i="17"/>
  <c r="L16" i="17"/>
  <c r="E17" i="17"/>
  <c r="F17" i="17"/>
  <c r="G17" i="17"/>
  <c r="H17" i="17"/>
  <c r="I17" i="17"/>
  <c r="J17" i="17"/>
  <c r="K17" i="17"/>
  <c r="L17" i="17"/>
  <c r="E18" i="17"/>
  <c r="F18" i="17"/>
  <c r="G18" i="17"/>
  <c r="H18" i="17"/>
  <c r="I18" i="17"/>
  <c r="J18" i="17"/>
  <c r="K18" i="17"/>
  <c r="L18" i="17"/>
  <c r="E19" i="17"/>
  <c r="F19" i="17"/>
  <c r="G19" i="17"/>
  <c r="H19" i="17"/>
  <c r="I19" i="17"/>
  <c r="J19" i="17"/>
  <c r="K19" i="17"/>
  <c r="L19" i="17"/>
  <c r="E20" i="17"/>
  <c r="F20" i="17"/>
  <c r="G20" i="17"/>
  <c r="H20" i="17"/>
  <c r="I20" i="17"/>
  <c r="J20" i="17"/>
  <c r="K20" i="17"/>
  <c r="L20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3" i="17"/>
  <c r="F35" i="19" l="1"/>
  <c r="G35" i="19" s="1"/>
  <c r="H35" i="19" s="1"/>
  <c r="I35" i="19" s="1"/>
  <c r="J35" i="19" s="1"/>
  <c r="K35" i="19" s="1"/>
  <c r="C30" i="19"/>
  <c r="C29" i="19"/>
  <c r="C28" i="19"/>
  <c r="K36" i="19" s="1"/>
  <c r="G36" i="19" l="1"/>
  <c r="F36" i="19"/>
  <c r="H36" i="19"/>
  <c r="E36" i="19"/>
  <c r="I36" i="19"/>
  <c r="J36" i="19" s="1"/>
  <c r="C36" i="19"/>
  <c r="D36" i="19" s="1"/>
  <c r="S33" i="18"/>
  <c r="T33" i="18" s="1"/>
  <c r="U33" i="18" s="1"/>
  <c r="V33" i="18" s="1"/>
  <c r="W33" i="18" s="1"/>
  <c r="X33" i="18" s="1"/>
  <c r="P27" i="18"/>
  <c r="P28" i="18"/>
  <c r="P26" i="18"/>
  <c r="T36" i="18" l="1"/>
  <c r="V36" i="18"/>
  <c r="X36" i="18"/>
  <c r="Q36" i="18"/>
  <c r="R36" i="18"/>
  <c r="U36" i="18"/>
  <c r="S36" i="18"/>
  <c r="W36" i="18"/>
  <c r="Q35" i="18"/>
  <c r="T35" i="18"/>
  <c r="U35" i="18"/>
  <c r="V35" i="18"/>
  <c r="R35" i="18"/>
  <c r="X35" i="18"/>
  <c r="S35" i="18"/>
  <c r="W35" i="18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N5" i="13"/>
  <c r="M5" i="13"/>
  <c r="L5" i="13"/>
  <c r="K5" i="13"/>
  <c r="J5" i="13"/>
  <c r="I5" i="13"/>
  <c r="H5" i="13"/>
  <c r="G5" i="13"/>
  <c r="F5" i="13"/>
  <c r="E5" i="13"/>
  <c r="D5" i="13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N5" i="11"/>
  <c r="M5" i="11"/>
  <c r="L5" i="11"/>
  <c r="K5" i="11"/>
  <c r="J5" i="11"/>
  <c r="I5" i="11"/>
  <c r="H5" i="11"/>
  <c r="G5" i="11"/>
  <c r="F5" i="11"/>
  <c r="E5" i="11"/>
  <c r="D5" i="11"/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3" i="18"/>
  <c r="J3" i="18"/>
  <c r="J5" i="18"/>
  <c r="J7" i="18"/>
  <c r="J8" i="18"/>
  <c r="J10" i="18"/>
  <c r="J13" i="18"/>
  <c r="J15" i="18"/>
  <c r="J17" i="18"/>
  <c r="J19" i="18"/>
  <c r="J11" i="18"/>
  <c r="J4" i="18"/>
  <c r="J6" i="18"/>
  <c r="J9" i="18"/>
  <c r="J12" i="18"/>
  <c r="J14" i="18"/>
  <c r="J16" i="18"/>
  <c r="J18" i="18"/>
  <c r="J20" i="18"/>
  <c r="I4" i="18"/>
  <c r="I7" i="18"/>
  <c r="I9" i="18"/>
  <c r="I11" i="18"/>
  <c r="I13" i="18"/>
  <c r="I15" i="18"/>
  <c r="I17" i="18"/>
  <c r="I19" i="18"/>
  <c r="I3" i="18"/>
  <c r="I5" i="18"/>
  <c r="I6" i="18"/>
  <c r="I8" i="18"/>
  <c r="I10" i="18"/>
  <c r="I12" i="18"/>
  <c r="I14" i="18"/>
  <c r="I16" i="18"/>
  <c r="I18" i="18"/>
  <c r="I20" i="18"/>
  <c r="L10" i="18"/>
  <c r="L14" i="18"/>
  <c r="L17" i="18"/>
  <c r="L20" i="18"/>
  <c r="L9" i="18"/>
  <c r="L13" i="18"/>
  <c r="L16" i="18"/>
  <c r="L19" i="18"/>
  <c r="L3" i="18"/>
  <c r="L4" i="18"/>
  <c r="L5" i="18"/>
  <c r="L6" i="18"/>
  <c r="L7" i="18"/>
  <c r="L8" i="18"/>
  <c r="L11" i="18"/>
  <c r="L12" i="18"/>
  <c r="L15" i="18"/>
  <c r="L1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J22" i="18"/>
  <c r="J30" i="18"/>
  <c r="J38" i="18"/>
  <c r="J21" i="18"/>
  <c r="J23" i="18"/>
  <c r="J31" i="18"/>
  <c r="J24" i="18"/>
  <c r="J32" i="18"/>
  <c r="J25" i="18"/>
  <c r="J33" i="18"/>
  <c r="J35" i="18"/>
  <c r="J26" i="18"/>
  <c r="J34" i="18"/>
  <c r="J27" i="18"/>
  <c r="J28" i="18"/>
  <c r="J36" i="18"/>
  <c r="J29" i="18"/>
  <c r="J37" i="18"/>
  <c r="I23" i="18"/>
  <c r="I31" i="18"/>
  <c r="I24" i="18"/>
  <c r="I32" i="18"/>
  <c r="I25" i="18"/>
  <c r="I33" i="18"/>
  <c r="I26" i="18"/>
  <c r="I34" i="18"/>
  <c r="I27" i="18"/>
  <c r="I35" i="18"/>
  <c r="I28" i="18"/>
  <c r="I36" i="18"/>
  <c r="I29" i="18"/>
  <c r="I37" i="18"/>
  <c r="I22" i="18"/>
  <c r="I30" i="18"/>
  <c r="I21" i="18"/>
  <c r="I38" i="18"/>
  <c r="K29" i="18"/>
  <c r="K37" i="18"/>
  <c r="K22" i="18"/>
  <c r="K30" i="18"/>
  <c r="K38" i="18"/>
  <c r="K21" i="18"/>
  <c r="K23" i="18"/>
  <c r="K31" i="18"/>
  <c r="K24" i="18"/>
  <c r="K32" i="18"/>
  <c r="K25" i="18"/>
  <c r="K33" i="18"/>
  <c r="K26" i="18"/>
  <c r="K34" i="18"/>
  <c r="K27" i="18"/>
  <c r="K35" i="18"/>
  <c r="K28" i="18"/>
  <c r="K36" i="18"/>
  <c r="K40" i="18"/>
  <c r="K48" i="18"/>
  <c r="K56" i="18"/>
  <c r="K41" i="18"/>
  <c r="K49" i="18"/>
  <c r="K42" i="18"/>
  <c r="K50" i="18"/>
  <c r="K43" i="18"/>
  <c r="K51" i="18"/>
  <c r="K44" i="18"/>
  <c r="K52" i="18"/>
  <c r="K45" i="18"/>
  <c r="K53" i="18"/>
  <c r="K46" i="18"/>
  <c r="K54" i="18"/>
  <c r="K39" i="18"/>
  <c r="K47" i="18"/>
  <c r="K55" i="18"/>
  <c r="L28" i="18"/>
  <c r="L36" i="18"/>
  <c r="L29" i="18"/>
  <c r="L37" i="18"/>
  <c r="L22" i="18"/>
  <c r="L30" i="18"/>
  <c r="L38" i="18"/>
  <c r="L21" i="18"/>
  <c r="L23" i="18"/>
  <c r="L31" i="18"/>
  <c r="L24" i="18"/>
  <c r="L32" i="18"/>
  <c r="L25" i="18"/>
  <c r="L33" i="18"/>
  <c r="L26" i="18"/>
  <c r="L34" i="18"/>
  <c r="L27" i="18"/>
  <c r="L35" i="18"/>
  <c r="I42" i="18"/>
  <c r="I50" i="18"/>
  <c r="I43" i="18"/>
  <c r="I51" i="18"/>
  <c r="I44" i="18"/>
  <c r="I52" i="18"/>
  <c r="I45" i="18"/>
  <c r="I53" i="18"/>
  <c r="I46" i="18"/>
  <c r="I54" i="18"/>
  <c r="I39" i="18"/>
  <c r="I47" i="18"/>
  <c r="I55" i="18"/>
  <c r="I40" i="18"/>
  <c r="I48" i="18"/>
  <c r="I56" i="18"/>
  <c r="I41" i="18"/>
  <c r="I49" i="18"/>
  <c r="F26" i="18"/>
  <c r="F34" i="18"/>
  <c r="F27" i="18"/>
  <c r="F35" i="18"/>
  <c r="F28" i="18"/>
  <c r="F36" i="18"/>
  <c r="F29" i="18"/>
  <c r="F37" i="18"/>
  <c r="F22" i="18"/>
  <c r="F30" i="18"/>
  <c r="F38" i="18"/>
  <c r="F21" i="18"/>
  <c r="F23" i="18"/>
  <c r="F31" i="18"/>
  <c r="F24" i="18"/>
  <c r="F32" i="18"/>
  <c r="F25" i="18"/>
  <c r="F33" i="18"/>
  <c r="F45" i="18"/>
  <c r="F53" i="18"/>
  <c r="F46" i="18"/>
  <c r="F54" i="18"/>
  <c r="F39" i="18"/>
  <c r="F47" i="18"/>
  <c r="F55" i="18"/>
  <c r="F40" i="18"/>
  <c r="F48" i="18"/>
  <c r="F56" i="18"/>
  <c r="F41" i="18"/>
  <c r="F49" i="18"/>
  <c r="F42" i="18"/>
  <c r="F50" i="18"/>
  <c r="F43" i="18"/>
  <c r="F51" i="18"/>
  <c r="F44" i="18"/>
  <c r="F52" i="18"/>
  <c r="G44" i="18"/>
  <c r="G52" i="18"/>
  <c r="G45" i="18"/>
  <c r="G53" i="18"/>
  <c r="G46" i="18"/>
  <c r="G54" i="18"/>
  <c r="G39" i="18"/>
  <c r="G47" i="18"/>
  <c r="G55" i="18"/>
  <c r="G40" i="18"/>
  <c r="G48" i="18"/>
  <c r="G56" i="18"/>
  <c r="G41" i="18"/>
  <c r="G49" i="18"/>
  <c r="G42" i="18"/>
  <c r="G50" i="18"/>
  <c r="G43" i="18"/>
  <c r="G51" i="18"/>
  <c r="H24" i="18"/>
  <c r="H32" i="18"/>
  <c r="H25" i="18"/>
  <c r="H33" i="18"/>
  <c r="H26" i="18"/>
  <c r="H34" i="18"/>
  <c r="H27" i="18"/>
  <c r="H35" i="18"/>
  <c r="H37" i="18"/>
  <c r="H28" i="18"/>
  <c r="H36" i="18"/>
  <c r="H29" i="18"/>
  <c r="H22" i="18"/>
  <c r="H30" i="18"/>
  <c r="H38" i="18"/>
  <c r="H21" i="18"/>
  <c r="H23" i="18"/>
  <c r="H31" i="18"/>
  <c r="J41" i="18"/>
  <c r="J49" i="18"/>
  <c r="J42" i="18"/>
  <c r="J50" i="18"/>
  <c r="J43" i="18"/>
  <c r="J51" i="18"/>
  <c r="J44" i="18"/>
  <c r="J52" i="18"/>
  <c r="J45" i="18"/>
  <c r="J53" i="18"/>
  <c r="J46" i="18"/>
  <c r="J54" i="18"/>
  <c r="J39" i="18"/>
  <c r="J47" i="18"/>
  <c r="J55" i="18"/>
  <c r="J40" i="18"/>
  <c r="J48" i="18"/>
  <c r="J56" i="18"/>
  <c r="G25" i="18"/>
  <c r="G33" i="18"/>
  <c r="G26" i="18"/>
  <c r="G34" i="18"/>
  <c r="G27" i="18"/>
  <c r="G35" i="18"/>
  <c r="G28" i="18"/>
  <c r="G36" i="18"/>
  <c r="G21" i="18"/>
  <c r="G29" i="18"/>
  <c r="G37" i="18"/>
  <c r="G22" i="18"/>
  <c r="G30" i="18"/>
  <c r="G38" i="18"/>
  <c r="G23" i="18"/>
  <c r="G31" i="18"/>
  <c r="G24" i="18"/>
  <c r="G32" i="18"/>
  <c r="E46" i="18"/>
  <c r="E54" i="18"/>
  <c r="E39" i="18"/>
  <c r="E47" i="18"/>
  <c r="E55" i="18"/>
  <c r="E40" i="18"/>
  <c r="E48" i="18"/>
  <c r="E56" i="18"/>
  <c r="E41" i="18"/>
  <c r="E49" i="18"/>
  <c r="E42" i="18"/>
  <c r="E50" i="18"/>
  <c r="E43" i="18"/>
  <c r="E51" i="18"/>
  <c r="E44" i="18"/>
  <c r="E52" i="18"/>
  <c r="E45" i="18"/>
  <c r="E53" i="18"/>
  <c r="L39" i="18"/>
  <c r="L47" i="18"/>
  <c r="L55" i="18"/>
  <c r="L40" i="18"/>
  <c r="L48" i="18"/>
  <c r="L56" i="18"/>
  <c r="L41" i="18"/>
  <c r="L49" i="18"/>
  <c r="L42" i="18"/>
  <c r="L50" i="18"/>
  <c r="L43" i="18"/>
  <c r="L51" i="18"/>
  <c r="L44" i="18"/>
  <c r="L52" i="18"/>
  <c r="L45" i="18"/>
  <c r="L53" i="18"/>
  <c r="L46" i="18"/>
  <c r="L54" i="18"/>
  <c r="E27" i="18"/>
  <c r="E35" i="18"/>
  <c r="E28" i="18"/>
  <c r="E36" i="18"/>
  <c r="E29" i="18"/>
  <c r="E37" i="18"/>
  <c r="E22" i="18"/>
  <c r="E30" i="18"/>
  <c r="E38" i="18"/>
  <c r="E21" i="18"/>
  <c r="E23" i="18"/>
  <c r="E31" i="18"/>
  <c r="E24" i="18"/>
  <c r="E32" i="18"/>
  <c r="E25" i="18"/>
  <c r="E33" i="18"/>
  <c r="E26" i="18"/>
  <c r="E34" i="18"/>
  <c r="H43" i="18"/>
  <c r="H51" i="18"/>
  <c r="H44" i="18"/>
  <c r="H52" i="18"/>
  <c r="H45" i="18"/>
  <c r="H53" i="18"/>
  <c r="H46" i="18"/>
  <c r="H54" i="18"/>
  <c r="H39" i="18"/>
  <c r="H47" i="18"/>
  <c r="H55" i="18"/>
  <c r="H40" i="18"/>
  <c r="H48" i="18"/>
  <c r="H56" i="18"/>
  <c r="H41" i="18"/>
  <c r="H49" i="18"/>
  <c r="H42" i="18"/>
  <c r="H50" i="18"/>
  <c r="D7" i="19"/>
  <c r="E17" i="19"/>
  <c r="E15" i="19"/>
  <c r="E4" i="19"/>
  <c r="E19" i="19"/>
  <c r="E8" i="19"/>
  <c r="E6" i="19"/>
  <c r="E12" i="19"/>
  <c r="E16" i="19"/>
  <c r="E14" i="19"/>
  <c r="E10" i="19"/>
  <c r="E3" i="19"/>
  <c r="E5" i="19"/>
  <c r="E18" i="19"/>
  <c r="E11" i="19"/>
  <c r="E20" i="19"/>
  <c r="E13" i="19"/>
  <c r="E9" i="19"/>
  <c r="E7" i="19"/>
  <c r="D10" i="19"/>
  <c r="D11" i="19"/>
  <c r="C20" i="19"/>
  <c r="C13" i="19"/>
  <c r="C9" i="19"/>
  <c r="C7" i="19"/>
  <c r="C17" i="19"/>
  <c r="C15" i="19"/>
  <c r="C4" i="19"/>
  <c r="C19" i="19"/>
  <c r="C8" i="19"/>
  <c r="C6" i="19"/>
  <c r="C12" i="19"/>
  <c r="C16" i="19"/>
  <c r="C14" i="19"/>
  <c r="C10" i="19"/>
  <c r="C3" i="19"/>
  <c r="C5" i="19"/>
  <c r="C18" i="19"/>
  <c r="C11" i="19"/>
  <c r="D17" i="19"/>
  <c r="D13" i="19"/>
  <c r="D4" i="19"/>
  <c r="D3" i="19"/>
  <c r="D15" i="19"/>
  <c r="D14" i="19"/>
  <c r="D19" i="19"/>
  <c r="D18" i="19"/>
  <c r="D9" i="19"/>
  <c r="D8" i="19"/>
  <c r="D6" i="19"/>
  <c r="D5" i="19"/>
  <c r="D12" i="19"/>
  <c r="D16" i="19"/>
  <c r="D20" i="19"/>
  <c r="C12" i="18"/>
  <c r="C4" i="18"/>
  <c r="C8" i="18"/>
  <c r="C13" i="18"/>
  <c r="C17" i="18"/>
  <c r="C9" i="18"/>
  <c r="C14" i="18"/>
  <c r="C6" i="18"/>
  <c r="C19" i="18"/>
  <c r="C11" i="18"/>
  <c r="C3" i="18"/>
  <c r="C16" i="18"/>
  <c r="C18" i="18"/>
  <c r="C10" i="18"/>
  <c r="C15" i="18"/>
  <c r="C7" i="18"/>
  <c r="C5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3" i="17"/>
  <c r="I6" i="19" l="1"/>
  <c r="G6" i="19"/>
  <c r="K6" i="19"/>
  <c r="H6" i="19"/>
  <c r="M6" i="19"/>
  <c r="J6" i="19"/>
  <c r="F6" i="19"/>
  <c r="L6" i="19"/>
  <c r="H18" i="19"/>
  <c r="J18" i="19"/>
  <c r="I18" i="19"/>
  <c r="M18" i="19"/>
  <c r="K18" i="19"/>
  <c r="G18" i="19"/>
  <c r="L18" i="19"/>
  <c r="F18" i="19"/>
  <c r="J3" i="19"/>
  <c r="M3" i="19"/>
  <c r="G3" i="19"/>
  <c r="I3" i="19"/>
  <c r="H3" i="19"/>
  <c r="K3" i="19"/>
  <c r="F3" i="19"/>
  <c r="L3" i="19"/>
  <c r="J4" i="19"/>
  <c r="I4" i="19"/>
  <c r="M4" i="19"/>
  <c r="H4" i="19"/>
  <c r="G4" i="19"/>
  <c r="F4" i="19"/>
  <c r="K4" i="19"/>
  <c r="L4" i="19"/>
  <c r="J7" i="19"/>
  <c r="I7" i="19"/>
  <c r="H7" i="19"/>
  <c r="M7" i="19"/>
  <c r="K7" i="19"/>
  <c r="G7" i="19"/>
  <c r="F7" i="19"/>
  <c r="L7" i="19"/>
  <c r="J10" i="19"/>
  <c r="I10" i="19"/>
  <c r="H10" i="19"/>
  <c r="M10" i="19"/>
  <c r="G10" i="19"/>
  <c r="L10" i="19"/>
  <c r="K10" i="19"/>
  <c r="F10" i="19"/>
  <c r="J15" i="19"/>
  <c r="I15" i="19"/>
  <c r="H15" i="19"/>
  <c r="M15" i="19"/>
  <c r="G15" i="19"/>
  <c r="F15" i="19"/>
  <c r="K15" i="19"/>
  <c r="L15" i="19"/>
  <c r="J19" i="19"/>
  <c r="M19" i="19"/>
  <c r="H19" i="19"/>
  <c r="K19" i="19"/>
  <c r="I19" i="19"/>
  <c r="L19" i="19"/>
  <c r="G19" i="19"/>
  <c r="F19" i="19"/>
  <c r="H9" i="19"/>
  <c r="M9" i="19"/>
  <c r="I9" i="19"/>
  <c r="J9" i="19"/>
  <c r="G9" i="19"/>
  <c r="L9" i="19"/>
  <c r="K9" i="19"/>
  <c r="F9" i="19"/>
  <c r="H17" i="19"/>
  <c r="M17" i="19"/>
  <c r="J17" i="19"/>
  <c r="I17" i="19"/>
  <c r="G17" i="19"/>
  <c r="L17" i="19"/>
  <c r="F17" i="19"/>
  <c r="K17" i="19"/>
  <c r="J13" i="19"/>
  <c r="I13" i="19"/>
  <c r="M13" i="19"/>
  <c r="H13" i="19"/>
  <c r="L13" i="19"/>
  <c r="G13" i="19"/>
  <c r="K13" i="19"/>
  <c r="F13" i="19"/>
  <c r="H16" i="19"/>
  <c r="M16" i="19"/>
  <c r="J16" i="19"/>
  <c r="I16" i="19"/>
  <c r="G16" i="19"/>
  <c r="K16" i="19"/>
  <c r="L16" i="19"/>
  <c r="F16" i="19"/>
  <c r="J11" i="19"/>
  <c r="H11" i="19"/>
  <c r="M11" i="19"/>
  <c r="I11" i="19"/>
  <c r="G11" i="19"/>
  <c r="F11" i="19"/>
  <c r="L11" i="19"/>
  <c r="K11" i="19"/>
  <c r="H8" i="19"/>
  <c r="I8" i="19"/>
  <c r="K8" i="19"/>
  <c r="M8" i="19"/>
  <c r="J8" i="19"/>
  <c r="F8" i="19"/>
  <c r="L8" i="19"/>
  <c r="G8" i="19"/>
  <c r="M5" i="19"/>
  <c r="I5" i="19"/>
  <c r="J5" i="19"/>
  <c r="H5" i="19"/>
  <c r="F5" i="19"/>
  <c r="G5" i="19"/>
  <c r="K5" i="19"/>
  <c r="L5" i="19"/>
  <c r="I14" i="19"/>
  <c r="H14" i="19"/>
  <c r="K14" i="19"/>
  <c r="M14" i="19"/>
  <c r="J14" i="19"/>
  <c r="G14" i="19"/>
  <c r="L14" i="19"/>
  <c r="F14" i="19"/>
  <c r="J20" i="19"/>
  <c r="M20" i="19"/>
  <c r="I20" i="19"/>
  <c r="H20" i="19"/>
  <c r="G20" i="19"/>
  <c r="L20" i="19"/>
  <c r="K20" i="19"/>
  <c r="F20" i="19"/>
  <c r="J12" i="19"/>
  <c r="H12" i="19"/>
  <c r="M12" i="19"/>
  <c r="I12" i="19"/>
  <c r="G12" i="19"/>
  <c r="F12" i="19"/>
  <c r="K12" i="19"/>
  <c r="L12" i="19"/>
</calcChain>
</file>

<file path=xl/comments1.xml><?xml version="1.0" encoding="utf-8"?>
<comments xmlns="http://schemas.openxmlformats.org/spreadsheetml/2006/main">
  <authors>
    <author>Claudia Zabel</author>
  </authors>
  <commentList>
    <comment ref="P1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2005 was included as base year</t>
        </r>
      </text>
    </comment>
    <comment ref="P2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2010</t>
        </r>
      </text>
    </comment>
  </commentList>
</comments>
</file>

<file path=xl/sharedStrings.xml><?xml version="1.0" encoding="utf-8"?>
<sst xmlns="http://schemas.openxmlformats.org/spreadsheetml/2006/main" count="877" uniqueCount="85">
  <si>
    <t>BAW</t>
  </si>
  <si>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</si>
  <si>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</si>
  <si>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</si>
  <si>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</si>
  <si>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</si>
  <si>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</si>
  <si>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</si>
  <si>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</si>
  <si>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</si>
  <si>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</si>
  <si>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</si>
  <si>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</si>
  <si>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</si>
  <si>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</si>
  <si>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</si>
  <si>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</si>
  <si>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</si>
  <si>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</si>
  <si>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EAB</t>
  </si>
  <si>
    <t>NEU</t>
  </si>
  <si>
    <t>ROW</t>
  </si>
  <si>
    <t>OPE</t>
  </si>
  <si>
    <t>E:\GAMS\NEWAGE_GTAP8_26x19x4\2013-05-15\EPRO_Ra_NEWAGE_basedonDISS_666_191208_AV_2050_EPRO.gms</t>
  </si>
  <si>
    <t>RAB</t>
  </si>
  <si>
    <t>Neu</t>
  </si>
  <si>
    <t>Alt</t>
  </si>
  <si>
    <t>E:\GAMS\NEWAGE_GTAP8_26x19x4\2013-05-15\newage_dataload.gms</t>
  </si>
  <si>
    <t>CO2PFAD_ETS Parameter (Carbon emissions cap) for ETS-sectors</t>
  </si>
  <si>
    <t>$libinclude xlimport     pytarget_yr     090318_Rohoelpreispfade_ZfES.xls        newage_preis!b116:n126</t>
  </si>
  <si>
    <t>E:\ob\Desktop\NEWAGE - GTAP8 Calibration Data\alt\090318_Rohoelpreispfade_ZfES.xls</t>
  </si>
  <si>
    <t xml:space="preserve">  </t>
  </si>
  <si>
    <t>$libinclude    xlimport    pytarget_yr    090318_rohoelpreispfade.xls    newage_preis!b16:n26</t>
  </si>
  <si>
    <t>OEC</t>
  </si>
  <si>
    <t>ARB</t>
  </si>
  <si>
    <r>
      <t>2020</t>
    </r>
    <r>
      <rPr>
        <vertAlign val="superscript"/>
        <sz val="11"/>
        <color theme="1"/>
        <rFont val="Times New Roman"/>
        <family val="1"/>
      </rPr>
      <t>*</t>
    </r>
  </si>
  <si>
    <r>
      <t>2025</t>
    </r>
    <r>
      <rPr>
        <vertAlign val="superscript"/>
        <sz val="11"/>
        <color theme="1"/>
        <rFont val="Times New Roman"/>
        <family val="1"/>
      </rPr>
      <t>*</t>
    </r>
  </si>
  <si>
    <r>
      <t>2030</t>
    </r>
    <r>
      <rPr>
        <vertAlign val="superscript"/>
        <sz val="11"/>
        <color theme="1"/>
        <rFont val="Times New Roman"/>
        <family val="1"/>
      </rPr>
      <t>*</t>
    </r>
  </si>
  <si>
    <r>
      <t>2035</t>
    </r>
    <r>
      <rPr>
        <vertAlign val="superscript"/>
        <sz val="11"/>
        <color theme="1"/>
        <rFont val="Times New Roman"/>
        <family val="1"/>
      </rPr>
      <t>*</t>
    </r>
  </si>
  <si>
    <r>
      <t>2040</t>
    </r>
    <r>
      <rPr>
        <vertAlign val="superscript"/>
        <sz val="11"/>
        <color theme="1"/>
        <rFont val="Times New Roman"/>
        <family val="1"/>
      </rPr>
      <t>*</t>
    </r>
  </si>
  <si>
    <r>
      <t>2045</t>
    </r>
    <r>
      <rPr>
        <vertAlign val="superscript"/>
        <sz val="11"/>
        <color theme="1"/>
        <rFont val="Times New Roman"/>
        <family val="1"/>
      </rPr>
      <t>#</t>
    </r>
  </si>
  <si>
    <r>
      <t>2050</t>
    </r>
    <r>
      <rPr>
        <vertAlign val="superscript"/>
        <sz val="11"/>
        <color theme="1"/>
        <rFont val="Times New Roman"/>
        <family val="1"/>
      </rPr>
      <t>#</t>
    </r>
  </si>
  <si>
    <r>
      <t>Energieträger- und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-Preise [€</t>
    </r>
    <r>
      <rPr>
        <vertAlign val="subscript"/>
        <sz val="11"/>
        <color theme="1"/>
        <rFont val="Times New Roman"/>
        <family val="1"/>
      </rPr>
      <t>2012</t>
    </r>
    <r>
      <rPr>
        <sz val="11"/>
        <color theme="1"/>
        <rFont val="Times New Roman"/>
        <family val="1"/>
      </rPr>
      <t xml:space="preserve"> je GJ bzw. t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]</t>
    </r>
  </si>
  <si>
    <t>Rohöl</t>
  </si>
  <si>
    <t>Erdgas</t>
  </si>
  <si>
    <t>Steinkohle</t>
  </si>
  <si>
    <r>
      <t>Braunkohle</t>
    </r>
    <r>
      <rPr>
        <vertAlign val="superscript"/>
        <sz val="11"/>
        <color theme="1"/>
        <rFont val="Times New Roman"/>
        <family val="1"/>
      </rPr>
      <t>~</t>
    </r>
  </si>
  <si>
    <r>
      <t>*</t>
    </r>
    <r>
      <rPr>
        <sz val="11"/>
        <color theme="1"/>
        <rFont val="Times New Roman"/>
        <family val="1"/>
      </rPr>
      <t xml:space="preserve">IEA 2014d, </t>
    </r>
    <r>
      <rPr>
        <vertAlign val="superscript"/>
        <sz val="11"/>
        <color theme="1"/>
        <rFont val="Times New Roman"/>
        <family val="1"/>
      </rPr>
      <t>#</t>
    </r>
    <r>
      <rPr>
        <sz val="11"/>
        <color theme="1"/>
        <rFont val="Times New Roman"/>
        <family val="1"/>
      </rPr>
      <t xml:space="preserve">IEA 2014b, </t>
    </r>
    <r>
      <rPr>
        <vertAlign val="superscript"/>
        <sz val="11"/>
        <color theme="1"/>
        <rFont val="Times New Roman"/>
        <family val="1"/>
      </rPr>
      <t>~</t>
    </r>
    <r>
      <rPr>
        <sz val="11"/>
        <color theme="1"/>
        <rFont val="Times New Roman"/>
        <family val="1"/>
      </rPr>
      <t>Kerlen 2014</t>
    </r>
  </si>
  <si>
    <t>RWE_Braunkohle_Zwischenbericht_20150213, S. 4, Tabelle 1</t>
  </si>
  <si>
    <t>CRU</t>
  </si>
  <si>
    <t>geglättet</t>
  </si>
  <si>
    <t>ITA</t>
  </si>
  <si>
    <t>FRA</t>
  </si>
  <si>
    <t>POL</t>
  </si>
  <si>
    <t>UKI</t>
  </si>
  <si>
    <t>ESP</t>
  </si>
  <si>
    <t>BNL</t>
  </si>
  <si>
    <t>OPA</t>
  </si>
  <si>
    <t>GAS</t>
  </si>
  <si>
    <t>COL</t>
  </si>
  <si>
    <t>old</t>
  </si>
  <si>
    <t>Fixed to reference run with weak climate policies</t>
  </si>
  <si>
    <t>Model</t>
  </si>
  <si>
    <t>Scenario</t>
  </si>
  <si>
    <t>Region</t>
  </si>
  <si>
    <t>Variable</t>
  </si>
  <si>
    <t>Unit</t>
  </si>
  <si>
    <t>REMIND 1.7</t>
  </si>
  <si>
    <t>SSP2-INDC-W1E1</t>
  </si>
  <si>
    <t>AFR</t>
  </si>
  <si>
    <t>Price|Biomass|Primary Level</t>
  </si>
  <si>
    <t>US$2005/GJ</t>
  </si>
  <si>
    <t>CHN</t>
  </si>
  <si>
    <t>EUR</t>
  </si>
  <si>
    <t>JPN</t>
  </si>
  <si>
    <t>LAM</t>
  </si>
  <si>
    <t>OAS</t>
  </si>
  <si>
    <t>World</t>
  </si>
  <si>
    <t>Price|Coal|Primary Level</t>
  </si>
  <si>
    <t>Price|Crude Oil|Primary Level</t>
  </si>
  <si>
    <t>Price|Natural Gas|Primary Level</t>
  </si>
  <si>
    <t>Price|Uranium|Primary Level</t>
  </si>
  <si>
    <t>Source: extract of results from REMIND, sent by Robert Pietzcker on August 21, extracted are primary price levels of natural ressources for all regions, all time periods and scenario W1E1</t>
  </si>
  <si>
    <t>Changes in energy prices according to REMIND results (see sheet 'results_REMIND')</t>
  </si>
  <si>
    <t>Note: REMIND provides prices for biomass and uranium as well. These are currently not used. Also regions do not match perfectly! Results are therefore just exemplarily!!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</si>
</sst>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0" fillId="0" borderId="1" xfId="0" applyBorder="1"/>
    <xf numFmtId="0" fontId="1" fillId="8" borderId="1" xfId="0" applyFont="1" applyFill="1" applyBorder="1"/>
    <xf numFmtId="0" fontId="0" fillId="0" borderId="3" xfId="0" applyBorder="1"/>
    <xf numFmtId="2" fontId="0" fillId="0" borderId="2" xfId="0" applyNumberFormat="1" applyBorder="1"/>
    <xf numFmtId="0" fontId="0" fillId="0" borderId="2" xfId="0" applyBorder="1"/>
    <xf numFmtId="0" fontId="1" fillId="8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Border="1"/>
    <xf numFmtId="0" fontId="0" fillId="0" borderId="0" xfId="0" applyFont="1" applyFill="1"/>
    <xf numFmtId="2" fontId="0" fillId="0" borderId="0" xfId="0" applyNumberFormat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1" fillId="0" borderId="2" xfId="0" applyNumberFormat="1" applyFont="1" applyFill="1" applyBorder="1"/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1"/>
    <xf numFmtId="0" fontId="4" fillId="14" borderId="0" xfId="0" applyFont="1" applyFill="1"/>
    <xf numFmtId="2" fontId="4" fillId="14" borderId="0" xfId="0" applyNumberFormat="1" applyFont="1" applyFill="1"/>
    <xf numFmtId="2" fontId="5" fillId="0" borderId="0" xfId="0" applyNumberFormat="1" applyFont="1" applyAlignment="1">
      <alignment horizontal="right" vertical="center" wrapText="1"/>
    </xf>
    <xf numFmtId="0" fontId="0" fillId="0" borderId="8" xfId="0" applyBorder="1"/>
    <xf numFmtId="0" fontId="1" fillId="0" borderId="2" xfId="0" applyFont="1" applyBorder="1"/>
    <xf numFmtId="0" fontId="0" fillId="0" borderId="0" xfId="0" applyFill="1" applyAlignment="1"/>
    <xf numFmtId="0" fontId="1" fillId="0" borderId="0" xfId="0" applyFont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3" fontId="0" fillId="8" borderId="0" xfId="0" applyNumberFormat="1" applyFill="1"/>
    <xf numFmtId="3" fontId="0" fillId="0" borderId="0" xfId="0" applyNumberFormat="1"/>
    <xf numFmtId="3" fontId="0" fillId="0" borderId="0" xfId="0" applyNumberFormat="1" applyFill="1"/>
    <xf numFmtId="0" fontId="0" fillId="0" borderId="0" xfId="0" applyFill="1" applyAlignment="1">
      <alignment horizontal="center"/>
    </xf>
    <xf numFmtId="2" fontId="0" fillId="14" borderId="0" xfId="0" applyNumberFormat="1" applyFill="1"/>
    <xf numFmtId="0" fontId="1" fillId="14" borderId="0" xfId="0" applyFont="1" applyFill="1"/>
    <xf numFmtId="0" fontId="0" fillId="14" borderId="0" xfId="0" applyFill="1"/>
    <xf numFmtId="2" fontId="0" fillId="12" borderId="0" xfId="0" applyNumberFormat="1" applyFill="1"/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5" fillId="0" borderId="5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9"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4C7A-A3B6-A70201233297}"/>
            </c:ext>
          </c:extLst>
        </c:ser>
        <c:ser>
          <c:idx val="1"/>
          <c:order val="1"/>
          <c:tx>
            <c:strRef>
              <c:f>pytarget_RWE!$B$3:$C$3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pytarget_RWE!$D$3:$L$3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C7A-A3B6-A70201233297}"/>
            </c:ext>
          </c:extLst>
        </c:ser>
        <c:ser>
          <c:idx val="2"/>
          <c:order val="2"/>
          <c:tx>
            <c:strRef>
              <c:f>pytarget_RWE!$B$4:$C$4</c:f>
              <c:strCache>
                <c:ptCount val="2"/>
                <c:pt idx="0">
                  <c:v>ITA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pytarget_RWE!$D$4:$L$4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F-4C7A-A3B6-A70201233297}"/>
            </c:ext>
          </c:extLst>
        </c:ser>
        <c:ser>
          <c:idx val="3"/>
          <c:order val="3"/>
          <c:tx>
            <c:strRef>
              <c:f>pytarget_RWE!$B$5:$C$5</c:f>
              <c:strCache>
                <c:ptCount val="2"/>
                <c:pt idx="0">
                  <c:v>FRA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pytarget_RWE!$D$5:$L$5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F-4C7A-A3B6-A70201233297}"/>
            </c:ext>
          </c:extLst>
        </c:ser>
        <c:ser>
          <c:idx val="4"/>
          <c:order val="4"/>
          <c:tx>
            <c:strRef>
              <c:f>pytarget_RWE!$B$6:$C$6</c:f>
              <c:strCache>
                <c:ptCount val="2"/>
                <c:pt idx="0">
                  <c:v>POL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pytarget_RWE!$D$6:$L$6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F-4C7A-A3B6-A70201233297}"/>
            </c:ext>
          </c:extLst>
        </c:ser>
        <c:ser>
          <c:idx val="5"/>
          <c:order val="5"/>
          <c:tx>
            <c:strRef>
              <c:f>pytarget_RWE!$B$7:$C$7</c:f>
              <c:strCache>
                <c:ptCount val="2"/>
                <c:pt idx="0">
                  <c:v>UKI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pytarget_RWE!$D$7:$L$7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5F-4C7A-A3B6-A70201233297}"/>
            </c:ext>
          </c:extLst>
        </c:ser>
        <c:ser>
          <c:idx val="6"/>
          <c:order val="6"/>
          <c:tx>
            <c:strRef>
              <c:f>pytarget_RWE!$B$8:$C$8</c:f>
              <c:strCache>
                <c:ptCount val="2"/>
                <c:pt idx="0">
                  <c:v>ESP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pytarget_RWE!$D$8:$L$8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5F-4C7A-A3B6-A70201233297}"/>
            </c:ext>
          </c:extLst>
        </c:ser>
        <c:ser>
          <c:idx val="7"/>
          <c:order val="7"/>
          <c:tx>
            <c:strRef>
              <c:f>pytarget_RWE!$B$9:$C$9</c:f>
              <c:strCache>
                <c:ptCount val="2"/>
                <c:pt idx="0">
                  <c:v>BNL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pytarget_RWE!$D$9:$L$9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5F-4C7A-A3B6-A70201233297}"/>
            </c:ext>
          </c:extLst>
        </c:ser>
        <c:ser>
          <c:idx val="8"/>
          <c:order val="8"/>
          <c:tx>
            <c:strRef>
              <c:f>pytarget_RWE!$B$10:$C$10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pytarget_RWE!$D$10:$L$10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5F-4C7A-A3B6-A70201233297}"/>
            </c:ext>
          </c:extLst>
        </c:ser>
        <c:ser>
          <c:idx val="9"/>
          <c:order val="9"/>
          <c:tx>
            <c:strRef>
              <c:f>pytarget_RWE!$B$11:$C$11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pytarget_RWE!$D$11:$L$11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5F-4C7A-A3B6-A70201233297}"/>
            </c:ext>
          </c:extLst>
        </c:ser>
        <c:ser>
          <c:idx val="10"/>
          <c:order val="10"/>
          <c:tx>
            <c:strRef>
              <c:f>pytarget_RWE!$B$12:$C$12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pytarget_RWE!$D$12:$L$12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5F-4C7A-A3B6-A70201233297}"/>
            </c:ext>
          </c:extLst>
        </c:ser>
        <c:ser>
          <c:idx val="11"/>
          <c:order val="11"/>
          <c:tx>
            <c:strRef>
              <c:f>pytarget_RWE!$B$13:$C$13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pytarget_RWE!$D$13:$L$13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5F-4C7A-A3B6-A70201233297}"/>
            </c:ext>
          </c:extLst>
        </c:ser>
        <c:ser>
          <c:idx val="12"/>
          <c:order val="12"/>
          <c:tx>
            <c:strRef>
              <c:f>pytarget_RWE!$B$14:$C$14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pytarget_RWE!$D$14:$L$14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5F-4C7A-A3B6-A70201233297}"/>
            </c:ext>
          </c:extLst>
        </c:ser>
        <c:ser>
          <c:idx val="13"/>
          <c:order val="13"/>
          <c:tx>
            <c:strRef>
              <c:f>pytarget_RWE!$B$15:$C$15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pytarget_RWE!$D$15:$L$15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5F-4C7A-A3B6-A70201233297}"/>
            </c:ext>
          </c:extLst>
        </c:ser>
        <c:ser>
          <c:idx val="14"/>
          <c:order val="14"/>
          <c:tx>
            <c:strRef>
              <c:f>pytarget_RWE!$B$16:$C$16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pytarget_RWE!$D$16:$L$16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5F-4C7A-A3B6-A70201233297}"/>
            </c:ext>
          </c:extLst>
        </c:ser>
        <c:ser>
          <c:idx val="15"/>
          <c:order val="15"/>
          <c:tx>
            <c:strRef>
              <c:f>pytarget_RWE!$B$17:$C$17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pytarget_RWE!$D$17:$L$17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5F-4C7A-A3B6-A70201233297}"/>
            </c:ext>
          </c:extLst>
        </c:ser>
        <c:ser>
          <c:idx val="16"/>
          <c:order val="16"/>
          <c:tx>
            <c:strRef>
              <c:f>pytarget_RWE!$B$18:$C$18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pytarget_RWE!$D$18:$L$18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5F-4C7A-A3B6-A70201233297}"/>
            </c:ext>
          </c:extLst>
        </c:ser>
        <c:ser>
          <c:idx val="17"/>
          <c:order val="17"/>
          <c:tx>
            <c:strRef>
              <c:f>pytarget_RWE!$B$19:$C$19</c:f>
              <c:strCache>
                <c:ptCount val="2"/>
                <c:pt idx="0">
                  <c:v>OPA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pytarget_RWE!$D$19:$L$19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5F-4C7A-A3B6-A7020123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3680"/>
        <c:axId val="55995776"/>
      </c:lineChart>
      <c:catAx>
        <c:axId val="1061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5776"/>
        <c:crosses val="autoZero"/>
        <c:auto val="1"/>
        <c:lblAlgn val="ctr"/>
        <c:lblOffset val="100"/>
        <c:noMultiLvlLbl val="0"/>
      </c:catAx>
      <c:valAx>
        <c:axId val="559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pytarget_RWE!$O$34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pytarget_RWE!$P$33:$X$33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pytarget_RWE!$P$34:$X$34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7E9-A34C-CA5DA7778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4192"/>
        <c:axId val="55999232"/>
      </c:lineChart>
      <c:catAx>
        <c:axId val="1061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9232"/>
        <c:crosses val="autoZero"/>
        <c:auto val="1"/>
        <c:lblAlgn val="ctr"/>
        <c:lblOffset val="100"/>
        <c:noMultiLvlLbl val="0"/>
      </c:catAx>
      <c:valAx>
        <c:axId val="559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Energiepreise Kohle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pytarget_REMIND!$B$41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pytarget_REMIND!$D$41:$L$41</c:f>
              <c:numCache>
                <c:formatCode>0.00</c:formatCode>
                <c:ptCount val="9"/>
                <c:pt idx="0">
                  <c:v>1</c:v>
                </c:pt>
                <c:pt idx="1">
                  <c:v>0.7</c:v>
                </c:pt>
                <c:pt idx="2">
                  <c:v>1.0828398797907965</c:v>
                </c:pt>
                <c:pt idx="3">
                  <c:v>1.1239835001947629</c:v>
                </c:pt>
                <c:pt idx="4">
                  <c:v>1.1247721317561485</c:v>
                </c:pt>
                <c:pt idx="5">
                  <c:v>1.1875225399625151</c:v>
                </c:pt>
                <c:pt idx="6">
                  <c:v>1.2355025392875136</c:v>
                </c:pt>
                <c:pt idx="7">
                  <c:v>1.2926628894098613</c:v>
                </c:pt>
                <c:pt idx="8">
                  <c:v>1.3468439483691712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0-41FC-9E29-9C2A98168804}"/>
            </c:ext>
          </c:extLst>
        </c:ser>
        <c:ser>
          <c:idx val="1"/>
          <c:order val="1"/>
          <c:tx>
            <c:strRef>
              <c:f>pytarget_REMIND!$B$54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pytarget_REMIND!$D$54:$L$54</c:f>
              <c:numCache>
                <c:formatCode>0.00</c:formatCode>
                <c:ptCount val="9"/>
                <c:pt idx="0">
                  <c:v>1</c:v>
                </c:pt>
                <c:pt idx="1">
                  <c:v>0.90128477418500252</c:v>
                </c:pt>
                <c:pt idx="2">
                  <c:v>1.1023447342825485</c:v>
                </c:pt>
                <c:pt idx="3">
                  <c:v>1.1908950945729837</c:v>
                </c:pt>
                <c:pt idx="4">
                  <c:v>1.2616022319923621</c:v>
                </c:pt>
                <c:pt idx="5">
                  <c:v>1.3507717891435855</c:v>
                </c:pt>
                <c:pt idx="6">
                  <c:v>1.4249948559173138</c:v>
                </c:pt>
                <c:pt idx="7">
                  <c:v>1.5480423370097867</c:v>
                </c:pt>
                <c:pt idx="8">
                  <c:v>1.646468963972445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0-41FC-9E29-9C2A98168804}"/>
            </c:ext>
          </c:extLst>
        </c:ser>
        <c:ser>
          <c:idx val="2"/>
          <c:order val="2"/>
          <c:tx>
            <c:strRef>
              <c:f>pytarget_REMIND!$B$53</c:f>
              <c:strCache>
                <c:ptCount val="1"/>
                <c:pt idx="0">
                  <c:v>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pytarget_REMIND!$D$53:$L$53</c:f>
              <c:numCache>
                <c:formatCode>0.00</c:formatCode>
                <c:ptCount val="9"/>
                <c:pt idx="0">
                  <c:v>1</c:v>
                </c:pt>
                <c:pt idx="1">
                  <c:v>1.3665766148656293</c:v>
                </c:pt>
                <c:pt idx="2">
                  <c:v>1.034504148919845</c:v>
                </c:pt>
                <c:pt idx="3">
                  <c:v>1.116016564223598</c:v>
                </c:pt>
                <c:pt idx="4">
                  <c:v>1.221487977538084</c:v>
                </c:pt>
                <c:pt idx="5">
                  <c:v>1.3546894394677469</c:v>
                </c:pt>
                <c:pt idx="6">
                  <c:v>1.4843835817525546</c:v>
                </c:pt>
                <c:pt idx="7">
                  <c:v>1.6292768200301888</c:v>
                </c:pt>
                <c:pt idx="8">
                  <c:v>1.7781440609040804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0-41FC-9E29-9C2A98168804}"/>
            </c:ext>
          </c:extLst>
        </c:ser>
        <c:ser>
          <c:idx val="3"/>
          <c:order val="3"/>
          <c:tx>
            <c:strRef>
              <c:f>pytarget_REMIND!$B$52</c:f>
              <c:strCache>
                <c:ptCount val="1"/>
                <c:pt idx="0">
                  <c:v>BRZ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pytarget_REMIND!$D$52:$L$52</c:f>
              <c:numCache>
                <c:formatCode>0.00</c:formatCode>
                <c:ptCount val="9"/>
                <c:pt idx="0">
                  <c:v>1</c:v>
                </c:pt>
                <c:pt idx="1">
                  <c:v>0.9497177235892631</c:v>
                </c:pt>
                <c:pt idx="2">
                  <c:v>1.1764354655298501</c:v>
                </c:pt>
                <c:pt idx="3">
                  <c:v>1.3007047963119043</c:v>
                </c:pt>
                <c:pt idx="4">
                  <c:v>1.4388210800042498</c:v>
                </c:pt>
                <c:pt idx="5">
                  <c:v>1.6187287426101646</c:v>
                </c:pt>
                <c:pt idx="6">
                  <c:v>1.786725341216856</c:v>
                </c:pt>
                <c:pt idx="7">
                  <c:v>1.9810552461337945</c:v>
                </c:pt>
                <c:pt idx="8">
                  <c:v>2.2110698280537187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0-41FC-9E29-9C2A98168804}"/>
            </c:ext>
          </c:extLst>
        </c:ser>
        <c:ser>
          <c:idx val="7"/>
          <c:order val="4"/>
          <c:tx>
            <c:strRef>
              <c:f>pytarget_REMIND!$B$50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pytarget_REMIND!$D$50:$L$50</c:f>
              <c:numCache>
                <c:formatCode>0.00</c:formatCode>
                <c:ptCount val="9"/>
                <c:pt idx="0">
                  <c:v>1</c:v>
                </c:pt>
                <c:pt idx="1">
                  <c:v>1.13470633100067</c:v>
                </c:pt>
                <c:pt idx="2">
                  <c:v>1.0657491537126864</c:v>
                </c:pt>
                <c:pt idx="3">
                  <c:v>1.1504701531606762</c:v>
                </c:pt>
                <c:pt idx="4">
                  <c:v>1.1404986603689939</c:v>
                </c:pt>
                <c:pt idx="5">
                  <c:v>1.2823537343658256</c:v>
                </c:pt>
                <c:pt idx="6">
                  <c:v>1.4076949991710404</c:v>
                </c:pt>
                <c:pt idx="7">
                  <c:v>1.5497432549480763</c:v>
                </c:pt>
                <c:pt idx="8">
                  <c:v>1.6938721925616225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10-41FC-9E29-9C2A98168804}"/>
            </c:ext>
          </c:extLst>
        </c:ser>
        <c:ser>
          <c:idx val="8"/>
          <c:order val="5"/>
          <c:tx>
            <c:strRef>
              <c:f>pytarget_REMIND!$B$51</c:f>
              <c:strCache>
                <c:ptCount val="1"/>
                <c:pt idx="0">
                  <c:v>OEC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pytarget_REMIND!$D$51:$L$51</c:f>
              <c:numCache>
                <c:formatCode>0.00</c:formatCode>
                <c:ptCount val="9"/>
                <c:pt idx="0">
                  <c:v>1</c:v>
                </c:pt>
                <c:pt idx="1">
                  <c:v>0.88965961398134308</c:v>
                </c:pt>
                <c:pt idx="2">
                  <c:v>1.1116516160215768</c:v>
                </c:pt>
                <c:pt idx="3">
                  <c:v>1.170429049668001</c:v>
                </c:pt>
                <c:pt idx="4">
                  <c:v>1.2274820830380544</c:v>
                </c:pt>
                <c:pt idx="5">
                  <c:v>1.3201818926059317</c:v>
                </c:pt>
                <c:pt idx="6">
                  <c:v>1.3973398712254415</c:v>
                </c:pt>
                <c:pt idx="7">
                  <c:v>1.5252607271388128</c:v>
                </c:pt>
                <c:pt idx="8">
                  <c:v>1.6275768879227537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10-41FC-9E29-9C2A98168804}"/>
            </c:ext>
          </c:extLst>
        </c:ser>
        <c:ser>
          <c:idx val="4"/>
          <c:order val="6"/>
          <c:tx>
            <c:strRef>
              <c:f>pytarget_REMIND!$B$55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pytarget_REMIND!$D$55:$L$55</c:f>
              <c:numCache>
                <c:formatCode>0.00</c:formatCode>
                <c:ptCount val="9"/>
                <c:pt idx="0">
                  <c:v>1</c:v>
                </c:pt>
                <c:pt idx="1">
                  <c:v>1.0534485281452133</c:v>
                </c:pt>
                <c:pt idx="2">
                  <c:v>1.1591875219196008</c:v>
                </c:pt>
                <c:pt idx="3">
                  <c:v>1.3022651735222184</c:v>
                </c:pt>
                <c:pt idx="4">
                  <c:v>1.4860573648211828</c:v>
                </c:pt>
                <c:pt idx="5">
                  <c:v>1.6661732477728228</c:v>
                </c:pt>
                <c:pt idx="6">
                  <c:v>1.7747494406973956</c:v>
                </c:pt>
                <c:pt idx="7">
                  <c:v>1.9176411217196623</c:v>
                </c:pt>
                <c:pt idx="8">
                  <c:v>2.03196328164021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10-41FC-9E29-9C2A98168804}"/>
            </c:ext>
          </c:extLst>
        </c:ser>
        <c:ser>
          <c:idx val="5"/>
          <c:order val="7"/>
          <c:tx>
            <c:strRef>
              <c:f>pytarget_REMIND!$B$56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pytarget_REMIND!$D$56:$L$56</c:f>
              <c:numCache>
                <c:formatCode>0.00</c:formatCode>
                <c:ptCount val="9"/>
                <c:pt idx="0">
                  <c:v>1</c:v>
                </c:pt>
                <c:pt idx="1">
                  <c:v>0.9015735447809049</c:v>
                </c:pt>
                <c:pt idx="2">
                  <c:v>1.0957985872771512</c:v>
                </c:pt>
                <c:pt idx="3">
                  <c:v>1.1564570936013918</c:v>
                </c:pt>
                <c:pt idx="4">
                  <c:v>1.2227811954521886</c:v>
                </c:pt>
                <c:pt idx="5">
                  <c:v>1.3066255131185494</c:v>
                </c:pt>
                <c:pt idx="6">
                  <c:v>1.3764700471122351</c:v>
                </c:pt>
                <c:pt idx="7">
                  <c:v>1.492174847799401</c:v>
                </c:pt>
                <c:pt idx="8">
                  <c:v>1.5847979463590223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10-41FC-9E29-9C2A98168804}"/>
            </c:ext>
          </c:extLst>
        </c:ser>
        <c:ser>
          <c:idx val="6"/>
          <c:order val="8"/>
          <c:tx>
            <c:strRef>
              <c:f>pytarget_REMIND!$B$57</c:f>
              <c:strCache>
                <c:ptCount val="1"/>
                <c:pt idx="0">
                  <c:v>OPA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pytarget_REMIND!$D$57:$L$57</c:f>
              <c:numCache>
                <c:formatCode>0.00</c:formatCode>
                <c:ptCount val="9"/>
                <c:pt idx="0">
                  <c:v>1</c:v>
                </c:pt>
                <c:pt idx="1">
                  <c:v>0.85084143909859133</c:v>
                </c:pt>
                <c:pt idx="2">
                  <c:v>1.154981607727035</c:v>
                </c:pt>
                <c:pt idx="3">
                  <c:v>1.2503703930994703</c:v>
                </c:pt>
                <c:pt idx="4">
                  <c:v>1.3540233149893859</c:v>
                </c:pt>
                <c:pt idx="5">
                  <c:v>1.484735905427093</c:v>
                </c:pt>
                <c:pt idx="6">
                  <c:v>1.5935606776103528</c:v>
                </c:pt>
                <c:pt idx="7">
                  <c:v>1.8125834844792412</c:v>
                </c:pt>
                <c:pt idx="8">
                  <c:v>2.1376657479209991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10-41FC-9E29-9C2A98168804}"/>
            </c:ext>
          </c:extLst>
        </c:ser>
        <c:ser>
          <c:idx val="9"/>
          <c:order val="9"/>
          <c:tx>
            <c:strRef>
              <c:f>pytarget_REMIND!$B$58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pytarget_REMIND!$D$58:$L$58</c:f>
              <c:numCache>
                <c:formatCode>0.00</c:formatCode>
                <c:ptCount val="9"/>
                <c:pt idx="0">
                  <c:v>1</c:v>
                </c:pt>
                <c:pt idx="1">
                  <c:v>1.0163006868418367</c:v>
                </c:pt>
                <c:pt idx="2">
                  <c:v>1.0950461427952323</c:v>
                </c:pt>
                <c:pt idx="3">
                  <c:v>1.2099032955809497</c:v>
                </c:pt>
                <c:pt idx="4">
                  <c:v>1.316655473015937</c:v>
                </c:pt>
                <c:pt idx="5">
                  <c:v>1.4344264070912329</c:v>
                </c:pt>
                <c:pt idx="6">
                  <c:v>1.5554346693711614</c:v>
                </c:pt>
                <c:pt idx="7">
                  <c:v>1.7098208894329718</c:v>
                </c:pt>
                <c:pt idx="8">
                  <c:v>1.8618521169656777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10-41FC-9E29-9C2A9816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27087"/>
        <c:axId val="601426671"/>
      </c:lineChart>
      <c:catAx>
        <c:axId val="6014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426671"/>
        <c:crosses val="autoZero"/>
        <c:auto val="1"/>
        <c:lblAlgn val="ctr"/>
        <c:lblOffset val="100"/>
        <c:noMultiLvlLbl val="0"/>
      </c:catAx>
      <c:valAx>
        <c:axId val="60142667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Energiepreisveränderung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4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pytarget_RWE_vorher!$B$3:$C$3</c:f>
              <c:strCache>
                <c:ptCount val="2"/>
                <c:pt idx="0">
                  <c:v>BAW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pytarget_RWE_vorher!$D$3:$M$3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8-493D-836A-CE00DC93BC43}"/>
            </c:ext>
          </c:extLst>
        </c:ser>
        <c:ser>
          <c:idx val="1"/>
          <c:order val="1"/>
          <c:tx>
            <c:strRef>
              <c:f>pytarget_RWE_vorher!$B$4:$C$4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pytarget_RWE_vorher!$D$4:$M$4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8-493D-836A-CE00DC93BC43}"/>
            </c:ext>
          </c:extLst>
        </c:ser>
        <c:ser>
          <c:idx val="2"/>
          <c:order val="2"/>
          <c:tx>
            <c:strRef>
              <c:f>pytarget_RWE_vorher!$B$5:$C$5</c:f>
              <c:strCache>
                <c:ptCount val="2"/>
                <c:pt idx="0">
                  <c:v>FRA 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pytarget_RWE_vorher!$D$5:$M$5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8-493D-836A-CE00DC93BC43}"/>
            </c:ext>
          </c:extLst>
        </c:ser>
        <c:ser>
          <c:idx val="3"/>
          <c:order val="3"/>
          <c:tx>
            <c:strRef>
              <c:f>pytarget_RWE_vorher!$B$6:$C$6</c:f>
              <c:strCache>
                <c:ptCount val="2"/>
                <c:pt idx="0">
                  <c:v>AUT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pytarget_RWE_vorher!$D$6:$M$6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8-493D-836A-CE00DC93BC43}"/>
            </c:ext>
          </c:extLst>
        </c:ser>
        <c:ser>
          <c:idx val="4"/>
          <c:order val="4"/>
          <c:tx>
            <c:strRef>
              <c:f>pytarget_RWE_vorher!$B$7:$C$7</c:f>
              <c:strCache>
                <c:ptCount val="2"/>
                <c:pt idx="0">
                  <c:v>SWZ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pytarget_RWE_vorher!$D$7:$M$7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8-493D-836A-CE00DC93BC43}"/>
            </c:ext>
          </c:extLst>
        </c:ser>
        <c:ser>
          <c:idx val="5"/>
          <c:order val="5"/>
          <c:tx>
            <c:strRef>
              <c:f>pytarget_RWE_vorher!$B$8:$C$8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pytarget_RWE_vorher!$D$8:$M$8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8-493D-836A-CE00DC93BC43}"/>
            </c:ext>
          </c:extLst>
        </c:ser>
        <c:ser>
          <c:idx val="6"/>
          <c:order val="6"/>
          <c:tx>
            <c:strRef>
              <c:f>pytarget_RWE_vorher!$B$9:$C$9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pytarget_RWE_vorher!$D$9:$M$9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78-493D-836A-CE00DC93BC43}"/>
            </c:ext>
          </c:extLst>
        </c:ser>
        <c:ser>
          <c:idx val="7"/>
          <c:order val="7"/>
          <c:tx>
            <c:strRef>
              <c:f>pytarget_RWE_vorher!$B$10:$C$10</c:f>
              <c:strCache>
                <c:ptCount val="2"/>
                <c:pt idx="0">
                  <c:v>EUE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pytarget_RWE_vorher!$D$10:$M$10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8-493D-836A-CE00DC93BC43}"/>
            </c:ext>
          </c:extLst>
        </c:ser>
        <c:ser>
          <c:idx val="8"/>
          <c:order val="8"/>
          <c:tx>
            <c:strRef>
              <c:f>pytarget_RWE_vorher!$B$11:$C$11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pytarget_RWE_vorher!$D$11:$M$11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78-493D-836A-CE00DC93BC43}"/>
            </c:ext>
          </c:extLst>
        </c:ser>
        <c:ser>
          <c:idx val="9"/>
          <c:order val="9"/>
          <c:tx>
            <c:strRef>
              <c:f>pytarget_RWE_vorher!$B$12:$C$12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pytarget_RWE_vorher!$D$12:$M$12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78-493D-836A-CE00DC93BC43}"/>
            </c:ext>
          </c:extLst>
        </c:ser>
        <c:ser>
          <c:idx val="10"/>
          <c:order val="10"/>
          <c:tx>
            <c:strRef>
              <c:f>pytarget_RWE_vorher!$B$13:$C$13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pytarget_RWE_vorher!$D$13:$M$13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78-493D-836A-CE00DC93BC43}"/>
            </c:ext>
          </c:extLst>
        </c:ser>
        <c:ser>
          <c:idx val="11"/>
          <c:order val="11"/>
          <c:tx>
            <c:strRef>
              <c:f>pytarget_RWE_vorher!$B$14:$C$14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pytarget_RWE_vorher!$D$14:$M$14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78-493D-836A-CE00DC93BC43}"/>
            </c:ext>
          </c:extLst>
        </c:ser>
        <c:ser>
          <c:idx val="12"/>
          <c:order val="12"/>
          <c:tx>
            <c:strRef>
              <c:f>pytarget_RWE_vorher!$B$15:$C$15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pytarget_RWE_vorher!$D$15:$M$15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78-493D-836A-CE00DC93BC43}"/>
            </c:ext>
          </c:extLst>
        </c:ser>
        <c:ser>
          <c:idx val="13"/>
          <c:order val="13"/>
          <c:tx>
            <c:strRef>
              <c:f>pytarget_RWE_vorher!$B$16:$C$16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pytarget_RWE_vorher!$D$16:$M$16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78-493D-836A-CE00DC93BC43}"/>
            </c:ext>
          </c:extLst>
        </c:ser>
        <c:ser>
          <c:idx val="14"/>
          <c:order val="14"/>
          <c:tx>
            <c:strRef>
              <c:f>pytarget_RWE_vorher!$B$17:$C$17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pytarget_RWE_vorher!$D$17:$M$17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78-493D-836A-CE00DC93BC43}"/>
            </c:ext>
          </c:extLst>
        </c:ser>
        <c:ser>
          <c:idx val="15"/>
          <c:order val="15"/>
          <c:tx>
            <c:strRef>
              <c:f>pytarget_RWE_vorher!$B$18:$C$18</c:f>
              <c:strCache>
                <c:ptCount val="2"/>
                <c:pt idx="0">
                  <c:v>ARB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pytarget_RWE_vorher!$D$18:$M$18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78-493D-836A-CE00DC93BC43}"/>
            </c:ext>
          </c:extLst>
        </c:ser>
        <c:ser>
          <c:idx val="16"/>
          <c:order val="16"/>
          <c:tx>
            <c:strRef>
              <c:f>pytarget_RWE_vorher!$B$19:$C$19</c:f>
              <c:strCache>
                <c:ptCount val="2"/>
                <c:pt idx="0">
                  <c:v>OPE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pytarget_RWE_vorher!$D$19:$M$19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78-493D-836A-CE00DC93BC43}"/>
            </c:ext>
          </c:extLst>
        </c:ser>
        <c:ser>
          <c:idx val="17"/>
          <c:order val="17"/>
          <c:tx>
            <c:strRef>
              <c:f>pytarget_RWE_vorher!$B$20:$C$20</c:f>
              <c:strCache>
                <c:ptCount val="2"/>
                <c:pt idx="0">
                  <c:v>ROW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pytarget_RWE_vorher!$D$20:$M$20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78-493D-836A-CE00DC93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1312"/>
        <c:axId val="35574272"/>
      </c:lineChart>
      <c:catAx>
        <c:axId val="683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74272"/>
        <c:crosses val="autoZero"/>
        <c:auto val="1"/>
        <c:lblAlgn val="ctr"/>
        <c:lblOffset val="100"/>
        <c:noMultiLvlLbl val="0"/>
      </c:catAx>
      <c:valAx>
        <c:axId val="35574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3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pytarget_RWE_vorher!$B$36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pytarget_RWE_vorher!$C$35:$K$35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pytarget_RWE_vorher!$C$36:$K$36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1.1808342739168958</c:v>
                </c:pt>
                <c:pt idx="2">
                  <c:v>1.3616685478337915</c:v>
                </c:pt>
                <c:pt idx="3">
                  <c:v>1.4247922553492653</c:v>
                </c:pt>
                <c:pt idx="4">
                  <c:v>1.4879159628647392</c:v>
                </c:pt>
                <c:pt idx="5">
                  <c:v>1.5420219978780025</c:v>
                </c:pt>
                <c:pt idx="6">
                  <c:v>1.5961280328912655</c:v>
                </c:pt>
                <c:pt idx="7">
                  <c:v>1.6727782491600549</c:v>
                </c:pt>
                <c:pt idx="8">
                  <c:v>1.7494284654288446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8-42C1-9C0E-1B317DE5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544"/>
        <c:axId val="68805184"/>
      </c:lineChart>
      <c:catAx>
        <c:axId val="40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805184"/>
        <c:crosses val="autoZero"/>
        <c:auto val="1"/>
        <c:lblAlgn val="ctr"/>
        <c:lblOffset val="100"/>
        <c:noMultiLvlLbl val="0"/>
      </c:catAx>
      <c:valAx>
        <c:axId val="688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pytarget!$B$3:$C$3</c:f>
              <c:strCache>
                <c:ptCount val="2"/>
                <c:pt idx="0">
                  <c:v>BAW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pytarget!$D$3:$L$3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C-4FDA-87D1-42A909667ED1}"/>
            </c:ext>
          </c:extLst>
        </c:ser>
        <c:ser>
          <c:idx val="1"/>
          <c:order val="1"/>
          <c:tx>
            <c:strRef>
              <c:f>pytarget!$B$4:$C$4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pytarget!$D$4:$L$4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C-4FDA-87D1-42A909667ED1}"/>
            </c:ext>
          </c:extLst>
        </c:ser>
        <c:ser>
          <c:idx val="2"/>
          <c:order val="2"/>
          <c:tx>
            <c:strRef>
              <c:f>pytarget!$B$5:$C$5</c:f>
              <c:strCache>
                <c:ptCount val="2"/>
                <c:pt idx="0">
                  <c:v>FRA 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pytarget!$D$5:$L$5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C-4FDA-87D1-42A909667ED1}"/>
            </c:ext>
          </c:extLst>
        </c:ser>
        <c:ser>
          <c:idx val="3"/>
          <c:order val="3"/>
          <c:tx>
            <c:strRef>
              <c:f>pytarget!$B$6:$C$6</c:f>
              <c:strCache>
                <c:ptCount val="2"/>
                <c:pt idx="0">
                  <c:v>AUT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pytarget!$D$6:$L$6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C-4FDA-87D1-42A909667ED1}"/>
            </c:ext>
          </c:extLst>
        </c:ser>
        <c:ser>
          <c:idx val="4"/>
          <c:order val="4"/>
          <c:tx>
            <c:strRef>
              <c:f>pytarget!$B$7:$C$7</c:f>
              <c:strCache>
                <c:ptCount val="2"/>
                <c:pt idx="0">
                  <c:v>SWZ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pytarget!$D$7:$L$7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C-4FDA-87D1-42A909667ED1}"/>
            </c:ext>
          </c:extLst>
        </c:ser>
        <c:ser>
          <c:idx val="5"/>
          <c:order val="5"/>
          <c:tx>
            <c:strRef>
              <c:f>pytarget!$B$8:$C$8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pytarget!$D$8:$L$8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C-4FDA-87D1-42A909667ED1}"/>
            </c:ext>
          </c:extLst>
        </c:ser>
        <c:ser>
          <c:idx val="6"/>
          <c:order val="6"/>
          <c:tx>
            <c:strRef>
              <c:f>pytarget!$B$9:$C$9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pytarget!$D$9:$L$9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EC-4FDA-87D1-42A909667ED1}"/>
            </c:ext>
          </c:extLst>
        </c:ser>
        <c:ser>
          <c:idx val="7"/>
          <c:order val="7"/>
          <c:tx>
            <c:strRef>
              <c:f>pytarget!$B$10:$C$10</c:f>
              <c:strCache>
                <c:ptCount val="2"/>
                <c:pt idx="0">
                  <c:v>EUE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pytarget!$D$10:$L$10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EC-4FDA-87D1-42A909667ED1}"/>
            </c:ext>
          </c:extLst>
        </c:ser>
        <c:ser>
          <c:idx val="8"/>
          <c:order val="8"/>
          <c:tx>
            <c:strRef>
              <c:f>pytarget!$B$11:$C$11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pytarget!$D$11:$L$11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EC-4FDA-87D1-42A909667ED1}"/>
            </c:ext>
          </c:extLst>
        </c:ser>
        <c:ser>
          <c:idx val="9"/>
          <c:order val="9"/>
          <c:tx>
            <c:strRef>
              <c:f>pytarget!$B$12:$C$12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pytarget!$D$12:$L$12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EC-4FDA-87D1-42A909667ED1}"/>
            </c:ext>
          </c:extLst>
        </c:ser>
        <c:ser>
          <c:idx val="10"/>
          <c:order val="10"/>
          <c:tx>
            <c:strRef>
              <c:f>pytarget!$B$13:$C$13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pytarget!$D$13:$L$13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EC-4FDA-87D1-42A909667ED1}"/>
            </c:ext>
          </c:extLst>
        </c:ser>
        <c:ser>
          <c:idx val="11"/>
          <c:order val="11"/>
          <c:tx>
            <c:strRef>
              <c:f>pytarget!$B$14:$C$14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pytarget!$D$14:$L$14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EC-4FDA-87D1-42A909667ED1}"/>
            </c:ext>
          </c:extLst>
        </c:ser>
        <c:ser>
          <c:idx val="12"/>
          <c:order val="12"/>
          <c:tx>
            <c:strRef>
              <c:f>pytarget!$B$15:$C$15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pytarget!$D$15:$L$15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EC-4FDA-87D1-42A909667ED1}"/>
            </c:ext>
          </c:extLst>
        </c:ser>
        <c:ser>
          <c:idx val="13"/>
          <c:order val="13"/>
          <c:tx>
            <c:strRef>
              <c:f>pytarget!$B$16:$C$16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pytarget!$D$16:$L$16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EC-4FDA-87D1-42A909667ED1}"/>
            </c:ext>
          </c:extLst>
        </c:ser>
        <c:ser>
          <c:idx val="14"/>
          <c:order val="14"/>
          <c:tx>
            <c:strRef>
              <c:f>pytarget!$B$17:$C$17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pytarget!$D$17:$L$17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EC-4FDA-87D1-42A909667ED1}"/>
            </c:ext>
          </c:extLst>
        </c:ser>
        <c:ser>
          <c:idx val="15"/>
          <c:order val="15"/>
          <c:tx>
            <c:strRef>
              <c:f>pytarget!$B$18:$C$18</c:f>
              <c:strCache>
                <c:ptCount val="2"/>
                <c:pt idx="0">
                  <c:v>ARB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pytarget!$D$18:$L$18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EC-4FDA-87D1-42A909667ED1}"/>
            </c:ext>
          </c:extLst>
        </c:ser>
        <c:ser>
          <c:idx val="16"/>
          <c:order val="16"/>
          <c:tx>
            <c:strRef>
              <c:f>pytarget!$B$19:$C$19</c:f>
              <c:strCache>
                <c:ptCount val="2"/>
                <c:pt idx="0">
                  <c:v>OPE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pytarget!$D$19:$L$19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EC-4FDA-87D1-42A909667ED1}"/>
            </c:ext>
          </c:extLst>
        </c:ser>
        <c:ser>
          <c:idx val="17"/>
          <c:order val="17"/>
          <c:tx>
            <c:strRef>
              <c:f>pytarget!$B$20:$C$20</c:f>
              <c:strCache>
                <c:ptCount val="2"/>
                <c:pt idx="0">
                  <c:v>ROW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pytarget!$D$20:$L$20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EC-4FDA-87D1-42A90966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1248"/>
        <c:axId val="107364928"/>
      </c:lineChart>
      <c:catAx>
        <c:axId val="1086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64928"/>
        <c:crosses val="autoZero"/>
        <c:auto val="1"/>
        <c:lblAlgn val="ctr"/>
        <c:lblOffset val="100"/>
        <c:noMultiLvlLbl val="0"/>
      </c:catAx>
      <c:valAx>
        <c:axId val="107364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66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3</xdr:row>
      <xdr:rowOff>71437</xdr:rowOff>
    </xdr:from>
    <xdr:to>
      <xdr:col>20</xdr:col>
      <xdr:colOff>647700</xdr:colOff>
      <xdr:row>19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48</xdr:row>
      <xdr:rowOff>90487</xdr:rowOff>
    </xdr:from>
    <xdr:to>
      <xdr:col>20</xdr:col>
      <xdr:colOff>152400</xdr:colOff>
      <xdr:row>62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61</xdr:row>
      <xdr:rowOff>190499</xdr:rowOff>
    </xdr:from>
    <xdr:to>
      <xdr:col>9</xdr:col>
      <xdr:colOff>161925</xdr:colOff>
      <xdr:row>81</xdr:row>
      <xdr:rowOff>9524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4</xdr:row>
      <xdr:rowOff>71437</xdr:rowOff>
    </xdr:from>
    <xdr:to>
      <xdr:col>21</xdr:col>
      <xdr:colOff>647700</xdr:colOff>
      <xdr:row>20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27</xdr:row>
      <xdr:rowOff>23812</xdr:rowOff>
    </xdr:from>
    <xdr:to>
      <xdr:col>17</xdr:col>
      <xdr:colOff>457200</xdr:colOff>
      <xdr:row>41</xdr:row>
      <xdr:rowOff>4762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71437</xdr:rowOff>
    </xdr:from>
    <xdr:to>
      <xdr:col>20</xdr:col>
      <xdr:colOff>647700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sa\671_Braunkohle%202030%20RWE\Daten\E-Traegerpreise_201411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20170119_Preisannah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Prim&#228;renergiepreise_REMIND_TIMES_Umrechnungsfaktoren_2017-12-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090318_Rohoelpreispfade_Zf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zug-2030"/>
      <sheetName val="Auszug-2050"/>
      <sheetName val="Vergleich"/>
      <sheetName val="Vergleich_ETP"/>
      <sheetName val="Vergleich_ETP (2)"/>
      <sheetName val="WEO_ETP"/>
      <sheetName val="WEO2014_ETP"/>
      <sheetName val="Vergleich Energiereferenzprogno"/>
      <sheetName val="WEO2014_ETP_2DS"/>
      <sheetName val="Originalwerte_Statistik"/>
      <sheetName val="Originalwerte_IEA_WEO2013"/>
      <sheetName val="Originalwerte_EWI_Prognos"/>
      <sheetName val="Studie2012_E-Trägerpreise"/>
    </sheetNames>
    <sheetDataSet>
      <sheetData sheetId="0"/>
      <sheetData sheetId="1"/>
      <sheetData sheetId="2"/>
      <sheetData sheetId="3">
        <row r="20">
          <cell r="B20">
            <v>11.089335965071539</v>
          </cell>
        </row>
        <row r="21">
          <cell r="B21">
            <v>5.9607659999999996</v>
          </cell>
        </row>
        <row r="22">
          <cell r="B22">
            <v>3.0308629043264634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IEA_CO2_Total"/>
      <sheetName val="IEA_CO2_Strom"/>
    </sheetNames>
    <sheetDataSet>
      <sheetData sheetId="0">
        <row r="51">
          <cell r="K51">
            <v>7.9308094156221092</v>
          </cell>
          <cell r="L51">
            <v>11.943506588345405</v>
          </cell>
          <cell r="M51">
            <v>16.529446214314888</v>
          </cell>
          <cell r="N51">
            <v>15.096340081199425</v>
          </cell>
          <cell r="O51">
            <v>11.126636092469591</v>
          </cell>
        </row>
        <row r="52">
          <cell r="K52">
            <v>5.3291760000000004</v>
          </cell>
          <cell r="L52">
            <v>5.4087943467013169</v>
          </cell>
          <cell r="M52">
            <v>7.9565814411434799</v>
          </cell>
          <cell r="N52">
            <v>8.2750548279487504</v>
          </cell>
          <cell r="O52">
            <v>7.8769630944421616</v>
          </cell>
        </row>
        <row r="53">
          <cell r="K53">
            <v>2.1592329739320326</v>
          </cell>
          <cell r="L53">
            <v>2.3312033627960767</v>
          </cell>
          <cell r="M53">
            <v>2.6464824090468242</v>
          </cell>
          <cell r="N53">
            <v>2.3598650942734176</v>
          </cell>
          <cell r="O53">
            <v>1.8726156591586263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2">
          <cell r="F22">
            <v>58.739718384</v>
          </cell>
          <cell r="G22">
            <v>60.279820667999999</v>
          </cell>
          <cell r="H22">
            <v>68.638964040000005</v>
          </cell>
          <cell r="I22">
            <v>76.026189599999995</v>
          </cell>
          <cell r="J22">
            <v>82.270324619999997</v>
          </cell>
          <cell r="K22">
            <v>95.689457063999996</v>
          </cell>
          <cell r="L22">
            <v>93.313229976000002</v>
          </cell>
          <cell r="M22">
            <v>103.04345286</v>
          </cell>
          <cell r="N22">
            <v>114.12300722400001</v>
          </cell>
        </row>
        <row r="26">
          <cell r="F26">
            <v>6.9449756415000001</v>
          </cell>
          <cell r="G26">
            <v>6.4263035649999996</v>
          </cell>
          <cell r="H26">
            <v>7.9235955404999991</v>
          </cell>
          <cell r="I26">
            <v>8.1793223709999996</v>
          </cell>
          <cell r="J26">
            <v>8.4803803359999996</v>
          </cell>
          <cell r="K26">
            <v>9.2329968689999991</v>
          </cell>
          <cell r="L26">
            <v>9.8586662015000002</v>
          </cell>
          <cell r="M26">
            <v>10.19938763</v>
          </cell>
          <cell r="N26">
            <v>10.707466135000001</v>
          </cell>
        </row>
        <row r="30">
          <cell r="F30">
            <v>79.542833246994533</v>
          </cell>
          <cell r="G30">
            <v>73.081295642139779</v>
          </cell>
          <cell r="H30">
            <v>86.132151991394934</v>
          </cell>
          <cell r="I30">
            <v>89.404832128365271</v>
          </cell>
          <cell r="J30">
            <v>89.467562117145889</v>
          </cell>
          <cell r="K30">
            <v>94.45890737328574</v>
          </cell>
          <cell r="L30">
            <v>98.275372458785014</v>
          </cell>
          <cell r="M30">
            <v>102.82206865690674</v>
          </cell>
          <cell r="N30">
            <v>107.13178359485271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"/>
      <sheetName val="NEWAGE_PREIS_2004"/>
      <sheetName val="NEWAGE_PREIS"/>
      <sheetName val="Grafik"/>
      <sheetName val="Studienvergleich"/>
      <sheetName val="Tabelle3"/>
    </sheetNames>
    <sheetDataSet>
      <sheetData sheetId="0"/>
      <sheetData sheetId="1"/>
      <sheetData sheetId="2">
        <row r="16">
          <cell r="D16">
            <v>2004</v>
          </cell>
          <cell r="E16">
            <v>2005</v>
          </cell>
          <cell r="F16">
            <v>2010</v>
          </cell>
          <cell r="G16">
            <v>2015</v>
          </cell>
          <cell r="H16">
            <v>2020</v>
          </cell>
          <cell r="I16">
            <v>2025</v>
          </cell>
          <cell r="J16">
            <v>2030</v>
          </cell>
          <cell r="K16">
            <v>2035</v>
          </cell>
          <cell r="L16">
            <v>2040</v>
          </cell>
          <cell r="M16">
            <v>2045</v>
          </cell>
          <cell r="N16">
            <v>2050</v>
          </cell>
        </row>
        <row r="17">
          <cell r="B17" t="str">
            <v>CRU</v>
          </cell>
          <cell r="C17" t="str">
            <v>DEU</v>
          </cell>
          <cell r="D17">
            <v>1</v>
          </cell>
          <cell r="E17">
            <v>1.3836449375866853</v>
          </cell>
          <cell r="F17">
            <v>1.4463656642002141</v>
          </cell>
          <cell r="G17">
            <v>1.6620056359537005</v>
          </cell>
          <cell r="H17">
            <v>1.8145314696329957</v>
          </cell>
          <cell r="I17">
            <v>1.9144621882504649</v>
          </cell>
          <cell r="J17">
            <v>1.9723168148184735</v>
          </cell>
          <cell r="K17">
            <v>2.0051887617321147</v>
          </cell>
          <cell r="L17">
            <v>2.0380607086457561</v>
          </cell>
          <cell r="M17">
            <v>2.0512094874112123</v>
          </cell>
          <cell r="N17">
            <v>2.0643582661766691</v>
          </cell>
        </row>
        <row r="18">
          <cell r="B18" t="str">
            <v>CRU</v>
          </cell>
          <cell r="C18" t="str">
            <v>OEU</v>
          </cell>
          <cell r="D18">
            <v>1</v>
          </cell>
          <cell r="E18">
            <v>1.3836449375866853</v>
          </cell>
          <cell r="F18">
            <v>1.4463656642002141</v>
          </cell>
          <cell r="G18">
            <v>1.6620056359537005</v>
          </cell>
          <cell r="H18">
            <v>1.8145314696329957</v>
          </cell>
          <cell r="I18">
            <v>1.9144621882504649</v>
          </cell>
          <cell r="J18">
            <v>1.9723168148184735</v>
          </cell>
          <cell r="K18">
            <v>2.0051887617321147</v>
          </cell>
          <cell r="L18">
            <v>2.0380607086457561</v>
          </cell>
          <cell r="M18">
            <v>2.0512094874112123</v>
          </cell>
          <cell r="N18">
            <v>2.0643582661766691</v>
          </cell>
        </row>
        <row r="19">
          <cell r="B19" t="str">
            <v>CRU</v>
          </cell>
          <cell r="C19" t="str">
            <v>NEU</v>
          </cell>
          <cell r="D19">
            <v>1</v>
          </cell>
          <cell r="E19">
            <v>1.3836449375866853</v>
          </cell>
          <cell r="F19">
            <v>1.4463656642002141</v>
          </cell>
          <cell r="G19">
            <v>1.6620056359537005</v>
          </cell>
          <cell r="H19">
            <v>1.8145314696329957</v>
          </cell>
          <cell r="I19">
            <v>1.9144621882504649</v>
          </cell>
          <cell r="J19">
            <v>1.9723168148184735</v>
          </cell>
          <cell r="K19">
            <v>2.0051887617321147</v>
          </cell>
          <cell r="L19">
            <v>2.0380607086457561</v>
          </cell>
          <cell r="M19">
            <v>2.0512094874112123</v>
          </cell>
          <cell r="N19">
            <v>2.0643582661766691</v>
          </cell>
        </row>
        <row r="20">
          <cell r="B20" t="str">
            <v>CRU</v>
          </cell>
          <cell r="C20" t="str">
            <v>EAB</v>
          </cell>
          <cell r="D20">
            <v>1</v>
          </cell>
          <cell r="E20">
            <v>1.3836449375866853</v>
          </cell>
          <cell r="F20">
            <v>1.4463656642002141</v>
          </cell>
          <cell r="G20">
            <v>1.6620056359537005</v>
          </cell>
          <cell r="H20">
            <v>1.8145314696329957</v>
          </cell>
          <cell r="I20">
            <v>1.9144621882504649</v>
          </cell>
          <cell r="J20">
            <v>1.9723168148184735</v>
          </cell>
          <cell r="K20">
            <v>2.0051887617321147</v>
          </cell>
          <cell r="L20">
            <v>2.0380607086457561</v>
          </cell>
          <cell r="M20">
            <v>2.0512094874112123</v>
          </cell>
          <cell r="N20">
            <v>2.0643582661766691</v>
          </cell>
        </row>
        <row r="21">
          <cell r="B21" t="str">
            <v>CRU</v>
          </cell>
          <cell r="C21" t="str">
            <v>RUS</v>
          </cell>
          <cell r="D21">
            <v>1</v>
          </cell>
          <cell r="E21">
            <v>1.3836449375866853</v>
          </cell>
          <cell r="F21">
            <v>1.4463656642002141</v>
          </cell>
          <cell r="G21">
            <v>1.6620056359537005</v>
          </cell>
          <cell r="H21">
            <v>1.8145314696329957</v>
          </cell>
          <cell r="I21">
            <v>1.9144621882504649</v>
          </cell>
          <cell r="J21">
            <v>1.9723168148184735</v>
          </cell>
          <cell r="K21">
            <v>2.0051887617321147</v>
          </cell>
          <cell r="L21">
            <v>2.0380607086457561</v>
          </cell>
          <cell r="M21">
            <v>2.0512094874112123</v>
          </cell>
          <cell r="N21">
            <v>2.0643582661766691</v>
          </cell>
        </row>
        <row r="22">
          <cell r="B22" t="str">
            <v>CRU</v>
          </cell>
          <cell r="C22" t="str">
            <v>RAB</v>
          </cell>
          <cell r="D22">
            <v>1</v>
          </cell>
          <cell r="E22">
            <v>1.3836449375866853</v>
          </cell>
          <cell r="F22">
            <v>1.4463656642002141</v>
          </cell>
          <cell r="G22">
            <v>1.6620056359537005</v>
          </cell>
          <cell r="H22">
            <v>1.8145314696329957</v>
          </cell>
          <cell r="I22">
            <v>1.9144621882504649</v>
          </cell>
          <cell r="J22">
            <v>1.9723168148184735</v>
          </cell>
          <cell r="K22">
            <v>2.0051887617321147</v>
          </cell>
          <cell r="L22">
            <v>2.0380607086457561</v>
          </cell>
          <cell r="M22">
            <v>2.0512094874112123</v>
          </cell>
          <cell r="N22">
            <v>2.0643582661766691</v>
          </cell>
        </row>
        <row r="23">
          <cell r="B23" t="str">
            <v>CRU</v>
          </cell>
          <cell r="C23" t="str">
            <v>USA</v>
          </cell>
          <cell r="D23">
            <v>1</v>
          </cell>
          <cell r="E23">
            <v>1.3836449375866853</v>
          </cell>
          <cell r="F23">
            <v>1.4463656642002141</v>
          </cell>
          <cell r="G23">
            <v>1.6620056359537005</v>
          </cell>
          <cell r="H23">
            <v>1.8145314696329957</v>
          </cell>
          <cell r="I23">
            <v>1.9144621882504649</v>
          </cell>
          <cell r="J23">
            <v>1.9723168148184735</v>
          </cell>
          <cell r="K23">
            <v>2.0051887617321147</v>
          </cell>
          <cell r="L23">
            <v>2.0380607086457561</v>
          </cell>
          <cell r="M23">
            <v>2.0512094874112123</v>
          </cell>
          <cell r="N23">
            <v>2.0643582661766691</v>
          </cell>
        </row>
        <row r="24">
          <cell r="B24" t="str">
            <v>CRU</v>
          </cell>
          <cell r="C24" t="str">
            <v>CHI</v>
          </cell>
          <cell r="D24">
            <v>1</v>
          </cell>
          <cell r="E24">
            <v>1.3836449375866853</v>
          </cell>
          <cell r="F24">
            <v>1.4463656642002141</v>
          </cell>
          <cell r="G24">
            <v>1.6620056359537005</v>
          </cell>
          <cell r="H24">
            <v>1.8145314696329957</v>
          </cell>
          <cell r="I24">
            <v>1.9144621882504649</v>
          </cell>
          <cell r="J24">
            <v>1.9723168148184735</v>
          </cell>
          <cell r="K24">
            <v>2.0051887617321147</v>
          </cell>
          <cell r="L24">
            <v>2.0380607086457561</v>
          </cell>
          <cell r="M24">
            <v>2.0512094874112123</v>
          </cell>
          <cell r="N24">
            <v>2.0643582661766691</v>
          </cell>
        </row>
        <row r="25">
          <cell r="B25" t="str">
            <v>CRU</v>
          </cell>
          <cell r="C25" t="str">
            <v>OPE</v>
          </cell>
          <cell r="D25">
            <v>1</v>
          </cell>
          <cell r="E25">
            <v>1.3836449375866853</v>
          </cell>
          <cell r="F25">
            <v>1.4463656642002141</v>
          </cell>
          <cell r="G25">
            <v>1.6620056359537005</v>
          </cell>
          <cell r="H25">
            <v>1.8145314696329957</v>
          </cell>
          <cell r="I25">
            <v>1.9144621882504649</v>
          </cell>
          <cell r="J25">
            <v>1.9723168148184735</v>
          </cell>
          <cell r="K25">
            <v>2.0051887617321147</v>
          </cell>
          <cell r="L25">
            <v>2.0380607086457561</v>
          </cell>
          <cell r="M25">
            <v>2.0512094874112123</v>
          </cell>
          <cell r="N25">
            <v>2.0643582661766691</v>
          </cell>
        </row>
        <row r="26">
          <cell r="B26" t="str">
            <v>CRU</v>
          </cell>
          <cell r="C26" t="str">
            <v>ROW</v>
          </cell>
          <cell r="D26">
            <v>1</v>
          </cell>
          <cell r="E26">
            <v>1.3836449375866853</v>
          </cell>
          <cell r="F26">
            <v>1.4463656642002141</v>
          </cell>
          <cell r="G26">
            <v>1.6620056359537005</v>
          </cell>
          <cell r="H26">
            <v>1.8145314696329957</v>
          </cell>
          <cell r="I26">
            <v>1.9144621882504649</v>
          </cell>
          <cell r="J26">
            <v>1.9723168148184735</v>
          </cell>
          <cell r="K26">
            <v>2.0051887617321147</v>
          </cell>
          <cell r="L26">
            <v>2.0380607086457561</v>
          </cell>
          <cell r="M26">
            <v>2.0512094874112123</v>
          </cell>
          <cell r="N26">
            <v>2.0643582661766691</v>
          </cell>
        </row>
        <row r="116">
          <cell r="D116">
            <v>2004</v>
          </cell>
          <cell r="E116">
            <v>2005</v>
          </cell>
          <cell r="F116">
            <v>2010</v>
          </cell>
          <cell r="G116">
            <v>2015</v>
          </cell>
          <cell r="H116">
            <v>2020</v>
          </cell>
          <cell r="I116">
            <v>2025</v>
          </cell>
          <cell r="J116">
            <v>2030</v>
          </cell>
          <cell r="K116">
            <v>2035</v>
          </cell>
          <cell r="L116">
            <v>2040</v>
          </cell>
          <cell r="M116">
            <v>2045</v>
          </cell>
          <cell r="N116">
            <v>2050</v>
          </cell>
        </row>
        <row r="117">
          <cell r="B117" t="str">
            <v>CRU</v>
          </cell>
          <cell r="C117" t="str">
            <v>DEU</v>
          </cell>
          <cell r="D117">
            <v>1</v>
          </cell>
          <cell r="E117">
            <v>1.3836449375866853</v>
          </cell>
          <cell r="F117">
            <v>1.9490052346651159</v>
          </cell>
          <cell r="G117">
            <v>1.9490052346651159</v>
          </cell>
          <cell r="H117">
            <v>1.9830118690758487</v>
          </cell>
          <cell r="I117">
            <v>2.1466687971774996</v>
          </cell>
          <cell r="J117">
            <v>2.2529395297110391</v>
          </cell>
          <cell r="K117">
            <v>2.3209527985325042</v>
          </cell>
          <cell r="L117">
            <v>2.3868406527032988</v>
          </cell>
          <cell r="M117">
            <v>2.4208472871140319</v>
          </cell>
          <cell r="N117">
            <v>2.4527285068740934</v>
          </cell>
        </row>
        <row r="118">
          <cell r="B118" t="str">
            <v>CRU</v>
          </cell>
          <cell r="C118" t="str">
            <v>OEU</v>
          </cell>
          <cell r="D118">
            <v>1</v>
          </cell>
          <cell r="E118">
            <v>1.3836449375866853</v>
          </cell>
          <cell r="F118">
            <v>1.9490052346651159</v>
          </cell>
          <cell r="G118">
            <v>1.9490052346651159</v>
          </cell>
          <cell r="H118">
            <v>1.9830118690758487</v>
          </cell>
          <cell r="I118">
            <v>2.1466687971774996</v>
          </cell>
          <cell r="J118">
            <v>2.2529395297110391</v>
          </cell>
          <cell r="K118">
            <v>2.3209527985325042</v>
          </cell>
          <cell r="L118">
            <v>2.3868406527032988</v>
          </cell>
          <cell r="M118">
            <v>2.4208472871140319</v>
          </cell>
          <cell r="N118">
            <v>2.4527285068740934</v>
          </cell>
        </row>
        <row r="119">
          <cell r="B119" t="str">
            <v>CRU</v>
          </cell>
          <cell r="C119" t="str">
            <v>NEU</v>
          </cell>
          <cell r="D119">
            <v>1</v>
          </cell>
          <cell r="E119">
            <v>1.3836449375866853</v>
          </cell>
          <cell r="F119">
            <v>1.9490052346651159</v>
          </cell>
          <cell r="G119">
            <v>1.9490052346651159</v>
          </cell>
          <cell r="H119">
            <v>1.9830118690758487</v>
          </cell>
          <cell r="I119">
            <v>2.1466687971774996</v>
          </cell>
          <cell r="J119">
            <v>2.2529395297110391</v>
          </cell>
          <cell r="K119">
            <v>2.3209527985325042</v>
          </cell>
          <cell r="L119">
            <v>2.3868406527032988</v>
          </cell>
          <cell r="M119">
            <v>2.4208472871140319</v>
          </cell>
          <cell r="N119">
            <v>2.4527285068740934</v>
          </cell>
        </row>
        <row r="120">
          <cell r="B120" t="str">
            <v>CRU</v>
          </cell>
          <cell r="C120" t="str">
            <v>EAB</v>
          </cell>
          <cell r="D120">
            <v>1</v>
          </cell>
          <cell r="E120">
            <v>1.3836449375866853</v>
          </cell>
          <cell r="F120">
            <v>1.9490052346651159</v>
          </cell>
          <cell r="G120">
            <v>1.9490052346651159</v>
          </cell>
          <cell r="H120">
            <v>1.9830118690758487</v>
          </cell>
          <cell r="I120">
            <v>2.1466687971774996</v>
          </cell>
          <cell r="J120">
            <v>2.2529395297110391</v>
          </cell>
          <cell r="K120">
            <v>2.3209527985325042</v>
          </cell>
          <cell r="L120">
            <v>2.3868406527032988</v>
          </cell>
          <cell r="M120">
            <v>2.4208472871140319</v>
          </cell>
          <cell r="N120">
            <v>2.4527285068740934</v>
          </cell>
        </row>
        <row r="121">
          <cell r="B121" t="str">
            <v>CRU</v>
          </cell>
          <cell r="C121" t="str">
            <v>RUS</v>
          </cell>
          <cell r="D121">
            <v>1</v>
          </cell>
          <cell r="E121">
            <v>1.3836449375866853</v>
          </cell>
          <cell r="F121">
            <v>1.9490052346651159</v>
          </cell>
          <cell r="G121">
            <v>1.9490052346651159</v>
          </cell>
          <cell r="H121">
            <v>1.9830118690758487</v>
          </cell>
          <cell r="I121">
            <v>2.1466687971774996</v>
          </cell>
          <cell r="J121">
            <v>2.2529395297110391</v>
          </cell>
          <cell r="K121">
            <v>2.3209527985325042</v>
          </cell>
          <cell r="L121">
            <v>2.3868406527032988</v>
          </cell>
          <cell r="M121">
            <v>2.4208472871140319</v>
          </cell>
          <cell r="N121">
            <v>2.4527285068740934</v>
          </cell>
        </row>
        <row r="122">
          <cell r="B122" t="str">
            <v>CRU</v>
          </cell>
          <cell r="C122" t="str">
            <v>RAB</v>
          </cell>
          <cell r="D122">
            <v>1</v>
          </cell>
          <cell r="E122">
            <v>1.3836449375866853</v>
          </cell>
          <cell r="F122">
            <v>1.9490052346651159</v>
          </cell>
          <cell r="G122">
            <v>1.9490052346651159</v>
          </cell>
          <cell r="H122">
            <v>1.9830118690758487</v>
          </cell>
          <cell r="I122">
            <v>2.1466687971774996</v>
          </cell>
          <cell r="J122">
            <v>2.2529395297110391</v>
          </cell>
          <cell r="K122">
            <v>2.3209527985325042</v>
          </cell>
          <cell r="L122">
            <v>2.3868406527032988</v>
          </cell>
          <cell r="M122">
            <v>2.4208472871140319</v>
          </cell>
          <cell r="N122">
            <v>2.4527285068740934</v>
          </cell>
        </row>
        <row r="123">
          <cell r="B123" t="str">
            <v>CRU</v>
          </cell>
          <cell r="C123" t="str">
            <v>USA</v>
          </cell>
          <cell r="D123">
            <v>1</v>
          </cell>
          <cell r="E123">
            <v>1.3836449375866853</v>
          </cell>
          <cell r="F123">
            <v>1.9490052346651159</v>
          </cell>
          <cell r="G123">
            <v>1.9490052346651159</v>
          </cell>
          <cell r="H123">
            <v>1.9830118690758487</v>
          </cell>
          <cell r="I123">
            <v>2.1466687971774996</v>
          </cell>
          <cell r="J123">
            <v>2.2529395297110391</v>
          </cell>
          <cell r="K123">
            <v>2.3209527985325042</v>
          </cell>
          <cell r="L123">
            <v>2.3868406527032988</v>
          </cell>
          <cell r="M123">
            <v>2.4208472871140319</v>
          </cell>
          <cell r="N123">
            <v>2.4527285068740934</v>
          </cell>
        </row>
        <row r="124">
          <cell r="B124" t="str">
            <v>CRU</v>
          </cell>
          <cell r="C124" t="str">
            <v>CHI</v>
          </cell>
          <cell r="D124">
            <v>1</v>
          </cell>
          <cell r="E124">
            <v>1.3836449375866853</v>
          </cell>
          <cell r="F124">
            <v>1.9490052346651159</v>
          </cell>
          <cell r="G124">
            <v>1.9490052346651159</v>
          </cell>
          <cell r="H124">
            <v>1.9830118690758487</v>
          </cell>
          <cell r="I124">
            <v>2.1466687971774996</v>
          </cell>
          <cell r="J124">
            <v>2.2529395297110391</v>
          </cell>
          <cell r="K124">
            <v>2.3209527985325042</v>
          </cell>
          <cell r="L124">
            <v>2.3868406527032988</v>
          </cell>
          <cell r="M124">
            <v>2.4208472871140319</v>
          </cell>
          <cell r="N124">
            <v>2.4527285068740934</v>
          </cell>
        </row>
        <row r="125">
          <cell r="B125" t="str">
            <v>CRU</v>
          </cell>
          <cell r="C125" t="str">
            <v>OPE</v>
          </cell>
          <cell r="D125">
            <v>1</v>
          </cell>
          <cell r="E125">
            <v>1.3836449375866853</v>
          </cell>
          <cell r="F125">
            <v>1.9490052346651159</v>
          </cell>
          <cell r="G125">
            <v>1.9490052346651159</v>
          </cell>
          <cell r="H125">
            <v>1.9830118690758487</v>
          </cell>
          <cell r="I125">
            <v>2.1466687971774996</v>
          </cell>
          <cell r="J125">
            <v>2.2529395297110391</v>
          </cell>
          <cell r="K125">
            <v>2.3209527985325042</v>
          </cell>
          <cell r="L125">
            <v>2.3868406527032988</v>
          </cell>
          <cell r="M125">
            <v>2.4208472871140319</v>
          </cell>
          <cell r="N125">
            <v>2.4527285068740934</v>
          </cell>
        </row>
        <row r="126">
          <cell r="B126" t="str">
            <v>CRU</v>
          </cell>
          <cell r="C126" t="str">
            <v>ROW</v>
          </cell>
          <cell r="D126">
            <v>1</v>
          </cell>
          <cell r="E126">
            <v>1.3836449375866853</v>
          </cell>
          <cell r="F126">
            <v>1.9490052346651159</v>
          </cell>
          <cell r="G126">
            <v>1.9490052346651159</v>
          </cell>
          <cell r="H126">
            <v>1.9830118690758487</v>
          </cell>
          <cell r="I126">
            <v>2.1466687971774996</v>
          </cell>
          <cell r="J126">
            <v>2.2529395297110391</v>
          </cell>
          <cell r="K126">
            <v>2.3209527985325042</v>
          </cell>
          <cell r="L126">
            <v>2.3868406527032988</v>
          </cell>
          <cell r="M126">
            <v>2.4208472871140319</v>
          </cell>
          <cell r="N126">
            <v>2.4527285068740934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10" workbookViewId="0">
      <selection activeCell="I35" sqref="I35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4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4" s="23" customFormat="1" ht="15.75" thickBot="1" x14ac:dyDescent="0.3"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32" t="s">
        <v>25</v>
      </c>
      <c r="N2" s="32" t="s">
        <v>26</v>
      </c>
    </row>
    <row r="3" spans="1:14" s="15" customFormat="1" x14ac:dyDescent="0.25">
      <c r="A3" s="2">
        <v>1</v>
      </c>
      <c r="B3" s="36" t="s">
        <v>1</v>
      </c>
      <c r="C3" s="38" t="str">
        <f>Epro_Ra!C$6</f>
        <v>CRU</v>
      </c>
      <c r="D3" s="22">
        <v>1</v>
      </c>
      <c r="E3" s="6">
        <f>$D3*Q$34</f>
        <v>0.57403500354216386</v>
      </c>
      <c r="F3" s="6">
        <f t="shared" ref="F3:L3" si="0">$D3*R$34</f>
        <v>0.86447555192056202</v>
      </c>
      <c r="G3" s="6">
        <f t="shared" si="0"/>
        <v>1.030441579565361</v>
      </c>
      <c r="H3" s="6">
        <f t="shared" si="0"/>
        <v>1.1964076072101599</v>
      </c>
      <c r="I3" s="6">
        <f t="shared" si="0"/>
        <v>1.1445432235711603</v>
      </c>
      <c r="J3" s="6">
        <f t="shared" si="0"/>
        <v>1.0926788399321605</v>
      </c>
      <c r="K3" s="6">
        <f t="shared" si="0"/>
        <v>0.94901449725213161</v>
      </c>
      <c r="L3" s="6">
        <f t="shared" si="0"/>
        <v>0.80535015457210235</v>
      </c>
      <c r="M3" s="15" t="s">
        <v>1</v>
      </c>
      <c r="N3" s="7" t="s">
        <v>1</v>
      </c>
    </row>
    <row r="4" spans="1:14" x14ac:dyDescent="0.25">
      <c r="A4" s="21">
        <v>2</v>
      </c>
      <c r="B4" s="36" t="s">
        <v>51</v>
      </c>
      <c r="C4" s="38" t="str">
        <f>Epro_Ra!C$6</f>
        <v>CRU</v>
      </c>
      <c r="D4" s="22">
        <v>1</v>
      </c>
      <c r="E4" s="6">
        <f t="shared" ref="E4:E20" si="1">$D4*Q$34</f>
        <v>0.57403500354216386</v>
      </c>
      <c r="F4" s="6">
        <f t="shared" ref="F4:F20" si="2">$D4*R$34</f>
        <v>0.86447555192056202</v>
      </c>
      <c r="G4" s="6">
        <f t="shared" ref="G4:G20" si="3">$D4*S$34</f>
        <v>1.030441579565361</v>
      </c>
      <c r="H4" s="6">
        <f t="shared" ref="H4:H20" si="4">$D4*T$34</f>
        <v>1.1964076072101599</v>
      </c>
      <c r="I4" s="6">
        <f t="shared" ref="I4:I20" si="5">$D4*U$34</f>
        <v>1.1445432235711603</v>
      </c>
      <c r="J4" s="6">
        <f t="shared" ref="J4:J20" si="6">$D4*V$34</f>
        <v>1.0926788399321605</v>
      </c>
      <c r="K4" s="6">
        <f t="shared" ref="K4:K20" si="7">$D4*W$34</f>
        <v>0.94901449725213161</v>
      </c>
      <c r="L4" s="6">
        <f t="shared" ref="L4:L20" si="8">$D4*X$34</f>
        <v>0.80535015457210235</v>
      </c>
      <c r="M4" t="s">
        <v>2</v>
      </c>
      <c r="N4" s="1" t="s">
        <v>18</v>
      </c>
    </row>
    <row r="5" spans="1:14" x14ac:dyDescent="0.25">
      <c r="A5" s="2">
        <v>3</v>
      </c>
      <c r="B5" s="36" t="s">
        <v>52</v>
      </c>
      <c r="C5" s="38" t="str">
        <f>Epro_Ra!C$6</f>
        <v>CRU</v>
      </c>
      <c r="D5" s="22">
        <v>1</v>
      </c>
      <c r="E5" s="6">
        <f t="shared" si="1"/>
        <v>0.57403500354216386</v>
      </c>
      <c r="F5" s="6">
        <f t="shared" si="2"/>
        <v>0.86447555192056202</v>
      </c>
      <c r="G5" s="6">
        <f t="shared" si="3"/>
        <v>1.030441579565361</v>
      </c>
      <c r="H5" s="6">
        <f t="shared" si="4"/>
        <v>1.1964076072101599</v>
      </c>
      <c r="I5" s="6">
        <f t="shared" si="5"/>
        <v>1.1445432235711603</v>
      </c>
      <c r="J5" s="6">
        <f t="shared" si="6"/>
        <v>1.0926788399321605</v>
      </c>
      <c r="K5" s="6">
        <f t="shared" si="7"/>
        <v>0.94901449725213161</v>
      </c>
      <c r="L5" s="6">
        <f t="shared" si="8"/>
        <v>0.80535015457210235</v>
      </c>
      <c r="M5" t="s">
        <v>3</v>
      </c>
      <c r="N5" s="1" t="s">
        <v>18</v>
      </c>
    </row>
    <row r="6" spans="1:14" x14ac:dyDescent="0.25">
      <c r="A6" s="21">
        <v>4</v>
      </c>
      <c r="B6" s="36" t="s">
        <v>53</v>
      </c>
      <c r="C6" s="38" t="str">
        <f>Epro_Ra!C$6</f>
        <v>CRU</v>
      </c>
      <c r="D6" s="22">
        <v>1</v>
      </c>
      <c r="E6" s="6">
        <f t="shared" si="1"/>
        <v>0.57403500354216386</v>
      </c>
      <c r="F6" s="6">
        <f t="shared" si="2"/>
        <v>0.86447555192056202</v>
      </c>
      <c r="G6" s="6">
        <f t="shared" si="3"/>
        <v>1.030441579565361</v>
      </c>
      <c r="H6" s="6">
        <f t="shared" si="4"/>
        <v>1.1964076072101599</v>
      </c>
      <c r="I6" s="6">
        <f t="shared" si="5"/>
        <v>1.1445432235711603</v>
      </c>
      <c r="J6" s="6">
        <f t="shared" si="6"/>
        <v>1.0926788399321605</v>
      </c>
      <c r="K6" s="6">
        <f t="shared" si="7"/>
        <v>0.94901449725213161</v>
      </c>
      <c r="L6" s="6">
        <f t="shared" si="8"/>
        <v>0.80535015457210235</v>
      </c>
      <c r="M6" t="s">
        <v>4</v>
      </c>
      <c r="N6" s="8" t="s">
        <v>19</v>
      </c>
    </row>
    <row r="7" spans="1:14" x14ac:dyDescent="0.25">
      <c r="A7" s="2">
        <v>5</v>
      </c>
      <c r="B7" s="36" t="s">
        <v>54</v>
      </c>
      <c r="C7" s="38" t="str">
        <f>Epro_Ra!C$6</f>
        <v>CRU</v>
      </c>
      <c r="D7" s="22">
        <v>1</v>
      </c>
      <c r="E7" s="6">
        <f t="shared" si="1"/>
        <v>0.57403500354216386</v>
      </c>
      <c r="F7" s="6">
        <f t="shared" si="2"/>
        <v>0.86447555192056202</v>
      </c>
      <c r="G7" s="6">
        <f t="shared" si="3"/>
        <v>1.030441579565361</v>
      </c>
      <c r="H7" s="6">
        <f t="shared" si="4"/>
        <v>1.1964076072101599</v>
      </c>
      <c r="I7" s="6">
        <f t="shared" si="5"/>
        <v>1.1445432235711603</v>
      </c>
      <c r="J7" s="6">
        <f t="shared" si="6"/>
        <v>1.0926788399321605</v>
      </c>
      <c r="K7" s="6">
        <f t="shared" si="7"/>
        <v>0.94901449725213161</v>
      </c>
      <c r="L7" s="6">
        <f t="shared" si="8"/>
        <v>0.80535015457210235</v>
      </c>
      <c r="M7" s="15" t="s">
        <v>5</v>
      </c>
      <c r="N7" s="1" t="s">
        <v>18</v>
      </c>
    </row>
    <row r="8" spans="1:14" x14ac:dyDescent="0.25">
      <c r="A8" s="21">
        <v>6</v>
      </c>
      <c r="B8" s="36" t="s">
        <v>55</v>
      </c>
      <c r="C8" s="38" t="str">
        <f>Epro_Ra!C$6</f>
        <v>CRU</v>
      </c>
      <c r="D8" s="22">
        <v>1</v>
      </c>
      <c r="E8" s="6">
        <f t="shared" si="1"/>
        <v>0.57403500354216386</v>
      </c>
      <c r="F8" s="6">
        <f t="shared" si="2"/>
        <v>0.86447555192056202</v>
      </c>
      <c r="G8" s="6">
        <f t="shared" si="3"/>
        <v>1.030441579565361</v>
      </c>
      <c r="H8" s="6">
        <f t="shared" si="4"/>
        <v>1.1964076072101599</v>
      </c>
      <c r="I8" s="6">
        <f t="shared" si="5"/>
        <v>1.1445432235711603</v>
      </c>
      <c r="J8" s="6">
        <f t="shared" si="6"/>
        <v>1.0926788399321605</v>
      </c>
      <c r="K8" s="6">
        <f t="shared" si="7"/>
        <v>0.94901449725213161</v>
      </c>
      <c r="L8" s="6">
        <f t="shared" si="8"/>
        <v>0.80535015457210235</v>
      </c>
      <c r="M8" s="15" t="s">
        <v>6</v>
      </c>
      <c r="N8" s="1" t="s">
        <v>18</v>
      </c>
    </row>
    <row r="9" spans="1:14" x14ac:dyDescent="0.25">
      <c r="A9" s="2">
        <v>7</v>
      </c>
      <c r="B9" s="36" t="s">
        <v>56</v>
      </c>
      <c r="C9" s="38" t="str">
        <f>Epro_Ra!C$6</f>
        <v>CRU</v>
      </c>
      <c r="D9" s="22">
        <v>1</v>
      </c>
      <c r="E9" s="6">
        <f t="shared" si="1"/>
        <v>0.57403500354216386</v>
      </c>
      <c r="F9" s="6">
        <f t="shared" si="2"/>
        <v>0.86447555192056202</v>
      </c>
      <c r="G9" s="6">
        <f t="shared" si="3"/>
        <v>1.030441579565361</v>
      </c>
      <c r="H9" s="6">
        <f t="shared" si="4"/>
        <v>1.1964076072101599</v>
      </c>
      <c r="I9" s="6">
        <f t="shared" si="5"/>
        <v>1.1445432235711603</v>
      </c>
      <c r="J9" s="6">
        <f t="shared" si="6"/>
        <v>1.0926788399321605</v>
      </c>
      <c r="K9" s="6">
        <f t="shared" si="7"/>
        <v>0.94901449725213161</v>
      </c>
      <c r="L9" s="6">
        <f t="shared" si="8"/>
        <v>0.80535015457210235</v>
      </c>
      <c r="M9" t="s">
        <v>7</v>
      </c>
      <c r="N9" s="14" t="s">
        <v>20</v>
      </c>
    </row>
    <row r="10" spans="1:14" x14ac:dyDescent="0.25">
      <c r="A10" s="21">
        <v>8</v>
      </c>
      <c r="B10" s="36" t="s">
        <v>5</v>
      </c>
      <c r="C10" s="38" t="str">
        <f>Epro_Ra!C$6</f>
        <v>CRU</v>
      </c>
      <c r="D10" s="22">
        <v>1</v>
      </c>
      <c r="E10" s="6">
        <f t="shared" si="1"/>
        <v>0.57403500354216386</v>
      </c>
      <c r="F10" s="6">
        <f t="shared" si="2"/>
        <v>0.86447555192056202</v>
      </c>
      <c r="G10" s="6">
        <f t="shared" si="3"/>
        <v>1.030441579565361</v>
      </c>
      <c r="H10" s="6">
        <f t="shared" si="4"/>
        <v>1.1964076072101599</v>
      </c>
      <c r="I10" s="6">
        <f t="shared" si="5"/>
        <v>1.1445432235711603</v>
      </c>
      <c r="J10" s="6">
        <f t="shared" si="6"/>
        <v>1.0926788399321605</v>
      </c>
      <c r="K10" s="6">
        <f t="shared" si="7"/>
        <v>0.94901449725213161</v>
      </c>
      <c r="L10" s="6">
        <f t="shared" si="8"/>
        <v>0.80535015457210235</v>
      </c>
      <c r="M10" t="s">
        <v>8</v>
      </c>
      <c r="N10" s="11" t="s">
        <v>8</v>
      </c>
    </row>
    <row r="11" spans="1:14" x14ac:dyDescent="0.25">
      <c r="A11" s="2">
        <v>9</v>
      </c>
      <c r="B11" s="36" t="s">
        <v>6</v>
      </c>
      <c r="C11" s="38" t="str">
        <f>Epro_Ra!C$6</f>
        <v>CRU</v>
      </c>
      <c r="D11" s="22">
        <v>1</v>
      </c>
      <c r="E11" s="6">
        <f t="shared" si="1"/>
        <v>0.57403500354216386</v>
      </c>
      <c r="F11" s="6">
        <f t="shared" si="2"/>
        <v>0.86447555192056202</v>
      </c>
      <c r="G11" s="6">
        <f t="shared" si="3"/>
        <v>1.030441579565361</v>
      </c>
      <c r="H11" s="6">
        <f t="shared" si="4"/>
        <v>1.1964076072101599</v>
      </c>
      <c r="I11" s="6">
        <f t="shared" si="5"/>
        <v>1.1445432235711603</v>
      </c>
      <c r="J11" s="6">
        <f t="shared" si="6"/>
        <v>1.0926788399321605</v>
      </c>
      <c r="K11" s="6">
        <f t="shared" si="7"/>
        <v>0.94901449725213161</v>
      </c>
      <c r="L11" s="6">
        <f t="shared" si="8"/>
        <v>0.80535015457210235</v>
      </c>
      <c r="M11" t="s">
        <v>9</v>
      </c>
      <c r="N11" s="9" t="s">
        <v>21</v>
      </c>
    </row>
    <row r="12" spans="1:14" x14ac:dyDescent="0.25">
      <c r="A12" s="21">
        <v>10</v>
      </c>
      <c r="B12" s="36" t="s">
        <v>8</v>
      </c>
      <c r="C12" s="38" t="str">
        <f>Epro_Ra!C$6</f>
        <v>CRU</v>
      </c>
      <c r="D12" s="22">
        <v>1</v>
      </c>
      <c r="E12" s="6">
        <f t="shared" si="1"/>
        <v>0.57403500354216386</v>
      </c>
      <c r="F12" s="6">
        <f t="shared" si="2"/>
        <v>0.86447555192056202</v>
      </c>
      <c r="G12" s="6">
        <f t="shared" si="3"/>
        <v>1.030441579565361</v>
      </c>
      <c r="H12" s="6">
        <f t="shared" si="4"/>
        <v>1.1964076072101599</v>
      </c>
      <c r="I12" s="6">
        <f t="shared" si="5"/>
        <v>1.1445432235711603</v>
      </c>
      <c r="J12" s="6">
        <f t="shared" si="6"/>
        <v>1.0926788399321605</v>
      </c>
      <c r="K12" s="6">
        <f t="shared" si="7"/>
        <v>0.94901449725213161</v>
      </c>
      <c r="L12" s="6">
        <f t="shared" si="8"/>
        <v>0.80535015457210235</v>
      </c>
      <c r="M12" t="s">
        <v>10</v>
      </c>
      <c r="N12" s="13" t="s">
        <v>10</v>
      </c>
    </row>
    <row r="13" spans="1:14" x14ac:dyDescent="0.25">
      <c r="A13" s="2">
        <v>11</v>
      </c>
      <c r="B13" s="36" t="s">
        <v>33</v>
      </c>
      <c r="C13" s="38" t="str">
        <f>Epro_Ra!C$6</f>
        <v>CRU</v>
      </c>
      <c r="D13" s="22">
        <v>1</v>
      </c>
      <c r="E13" s="6">
        <f t="shared" si="1"/>
        <v>0.57403500354216386</v>
      </c>
      <c r="F13" s="6">
        <f t="shared" si="2"/>
        <v>0.86447555192056202</v>
      </c>
      <c r="G13" s="6">
        <f t="shared" si="3"/>
        <v>1.030441579565361</v>
      </c>
      <c r="H13" s="6">
        <f t="shared" si="4"/>
        <v>1.1964076072101599</v>
      </c>
      <c r="I13" s="6">
        <f t="shared" si="5"/>
        <v>1.1445432235711603</v>
      </c>
      <c r="J13" s="6">
        <f t="shared" si="6"/>
        <v>1.0926788399321605</v>
      </c>
      <c r="K13" s="6">
        <f t="shared" si="7"/>
        <v>0.94901449725213161</v>
      </c>
      <c r="L13" s="6">
        <f t="shared" si="8"/>
        <v>0.80535015457210235</v>
      </c>
      <c r="M13" t="s">
        <v>11</v>
      </c>
      <c r="N13" s="10" t="s">
        <v>12</v>
      </c>
    </row>
    <row r="14" spans="1:14" x14ac:dyDescent="0.25">
      <c r="A14" s="21">
        <v>12</v>
      </c>
      <c r="B14" s="36" t="s">
        <v>9</v>
      </c>
      <c r="C14" s="38" t="str">
        <f>Epro_Ra!C$6</f>
        <v>CRU</v>
      </c>
      <c r="D14" s="22">
        <v>1</v>
      </c>
      <c r="E14" s="6">
        <f t="shared" si="1"/>
        <v>0.57403500354216386</v>
      </c>
      <c r="F14" s="6">
        <f t="shared" si="2"/>
        <v>0.86447555192056202</v>
      </c>
      <c r="G14" s="6">
        <f t="shared" si="3"/>
        <v>1.030441579565361</v>
      </c>
      <c r="H14" s="6">
        <f t="shared" si="4"/>
        <v>1.1964076072101599</v>
      </c>
      <c r="I14" s="6">
        <f t="shared" si="5"/>
        <v>1.1445432235711603</v>
      </c>
      <c r="J14" s="6">
        <f t="shared" si="6"/>
        <v>1.0926788399321605</v>
      </c>
      <c r="K14" s="6">
        <f t="shared" si="7"/>
        <v>0.94901449725213161</v>
      </c>
      <c r="L14" s="6">
        <f t="shared" si="8"/>
        <v>0.80535015457210235</v>
      </c>
      <c r="M14" t="s">
        <v>12</v>
      </c>
      <c r="N14" s="10" t="s">
        <v>12</v>
      </c>
    </row>
    <row r="15" spans="1:14" x14ac:dyDescent="0.25">
      <c r="A15" s="2">
        <v>13</v>
      </c>
      <c r="B15" s="36" t="s">
        <v>10</v>
      </c>
      <c r="C15" s="38" t="str">
        <f>Epro_Ra!C$6</f>
        <v>CRU</v>
      </c>
      <c r="D15" s="22">
        <v>1</v>
      </c>
      <c r="E15" s="6">
        <f t="shared" si="1"/>
        <v>0.57403500354216386</v>
      </c>
      <c r="F15" s="6">
        <f t="shared" si="2"/>
        <v>0.86447555192056202</v>
      </c>
      <c r="G15" s="6">
        <f t="shared" si="3"/>
        <v>1.030441579565361</v>
      </c>
      <c r="H15" s="6">
        <f t="shared" si="4"/>
        <v>1.1964076072101599</v>
      </c>
      <c r="I15" s="6">
        <f t="shared" si="5"/>
        <v>1.1445432235711603</v>
      </c>
      <c r="J15" s="6">
        <f t="shared" si="6"/>
        <v>1.0926788399321605</v>
      </c>
      <c r="K15" s="6">
        <f t="shared" si="7"/>
        <v>0.94901449725213161</v>
      </c>
      <c r="L15" s="6">
        <f t="shared" si="8"/>
        <v>0.80535015457210235</v>
      </c>
      <c r="M15" t="s">
        <v>13</v>
      </c>
      <c r="N15" s="9" t="s">
        <v>21</v>
      </c>
    </row>
    <row r="16" spans="1:14" x14ac:dyDescent="0.25">
      <c r="A16" s="21">
        <v>14</v>
      </c>
      <c r="B16" s="36" t="s">
        <v>12</v>
      </c>
      <c r="C16" s="38" t="str">
        <f>Epro_Ra!C$6</f>
        <v>CRU</v>
      </c>
      <c r="D16" s="22">
        <v>1</v>
      </c>
      <c r="E16" s="6">
        <f t="shared" si="1"/>
        <v>0.57403500354216386</v>
      </c>
      <c r="F16" s="6">
        <f t="shared" si="2"/>
        <v>0.86447555192056202</v>
      </c>
      <c r="G16" s="6">
        <f t="shared" si="3"/>
        <v>1.030441579565361</v>
      </c>
      <c r="H16" s="6">
        <f t="shared" si="4"/>
        <v>1.1964076072101599</v>
      </c>
      <c r="I16" s="6">
        <f t="shared" si="5"/>
        <v>1.1445432235711603</v>
      </c>
      <c r="J16" s="6">
        <f t="shared" si="6"/>
        <v>1.0926788399321605</v>
      </c>
      <c r="K16" s="6">
        <f t="shared" si="7"/>
        <v>0.94901449725213161</v>
      </c>
      <c r="L16" s="6">
        <f t="shared" si="8"/>
        <v>0.80535015457210235</v>
      </c>
      <c r="M16" s="15" t="s">
        <v>14</v>
      </c>
      <c r="N16" s="16" t="s">
        <v>24</v>
      </c>
    </row>
    <row r="17" spans="1:25" x14ac:dyDescent="0.25">
      <c r="A17" s="2">
        <v>15</v>
      </c>
      <c r="B17" s="36" t="s">
        <v>11</v>
      </c>
      <c r="C17" s="38" t="str">
        <f>Epro_Ra!C$6</f>
        <v>CRU</v>
      </c>
      <c r="D17" s="22">
        <v>1</v>
      </c>
      <c r="E17" s="6">
        <f t="shared" si="1"/>
        <v>0.57403500354216386</v>
      </c>
      <c r="F17" s="6">
        <f t="shared" si="2"/>
        <v>0.86447555192056202</v>
      </c>
      <c r="G17" s="6">
        <f t="shared" si="3"/>
        <v>1.030441579565361</v>
      </c>
      <c r="H17" s="6">
        <f t="shared" si="4"/>
        <v>1.1964076072101599</v>
      </c>
      <c r="I17" s="6">
        <f t="shared" si="5"/>
        <v>1.1445432235711603</v>
      </c>
      <c r="J17" s="6">
        <f t="shared" si="6"/>
        <v>1.0926788399321605</v>
      </c>
      <c r="K17" s="6">
        <f t="shared" si="7"/>
        <v>0.94901449725213161</v>
      </c>
      <c r="L17" s="6">
        <f t="shared" si="8"/>
        <v>0.80535015457210235</v>
      </c>
      <c r="M17" s="15" t="s">
        <v>15</v>
      </c>
      <c r="N17" s="12" t="s">
        <v>22</v>
      </c>
    </row>
    <row r="18" spans="1:25" x14ac:dyDescent="0.25">
      <c r="A18" s="21">
        <v>16</v>
      </c>
      <c r="B18" s="36" t="s">
        <v>13</v>
      </c>
      <c r="C18" s="38" t="str">
        <f>Epro_Ra!C$6</f>
        <v>CRU</v>
      </c>
      <c r="D18" s="22">
        <v>1</v>
      </c>
      <c r="E18" s="6">
        <f t="shared" si="1"/>
        <v>0.57403500354216386</v>
      </c>
      <c r="F18" s="6">
        <f t="shared" si="2"/>
        <v>0.86447555192056202</v>
      </c>
      <c r="G18" s="6">
        <f t="shared" si="3"/>
        <v>1.030441579565361</v>
      </c>
      <c r="H18" s="6">
        <f t="shared" si="4"/>
        <v>1.1964076072101599</v>
      </c>
      <c r="I18" s="6">
        <f t="shared" si="5"/>
        <v>1.1445432235711603</v>
      </c>
      <c r="J18" s="6">
        <f t="shared" si="6"/>
        <v>1.0926788399321605</v>
      </c>
      <c r="K18" s="6">
        <f t="shared" si="7"/>
        <v>0.94901449725213161</v>
      </c>
      <c r="L18" s="6">
        <f t="shared" si="8"/>
        <v>0.80535015457210235</v>
      </c>
      <c r="M18" t="s">
        <v>16</v>
      </c>
      <c r="N18" s="12" t="s">
        <v>22</v>
      </c>
    </row>
    <row r="19" spans="1:25" x14ac:dyDescent="0.25">
      <c r="A19" s="2">
        <v>17</v>
      </c>
      <c r="B19" s="36" t="s">
        <v>57</v>
      </c>
      <c r="C19" s="38" t="str">
        <f>Epro_Ra!C$6</f>
        <v>CRU</v>
      </c>
      <c r="D19" s="22">
        <v>1</v>
      </c>
      <c r="E19" s="6">
        <f t="shared" si="1"/>
        <v>0.57403500354216386</v>
      </c>
      <c r="F19" s="6">
        <f t="shared" si="2"/>
        <v>0.86447555192056202</v>
      </c>
      <c r="G19" s="6">
        <f t="shared" si="3"/>
        <v>1.030441579565361</v>
      </c>
      <c r="H19" s="6">
        <f t="shared" si="4"/>
        <v>1.1964076072101599</v>
      </c>
      <c r="I19" s="6">
        <f t="shared" si="5"/>
        <v>1.1445432235711603</v>
      </c>
      <c r="J19" s="6">
        <f t="shared" si="6"/>
        <v>1.0926788399321605</v>
      </c>
      <c r="K19" s="6">
        <f t="shared" si="7"/>
        <v>0.94901449725213161</v>
      </c>
      <c r="L19" s="6">
        <f t="shared" si="8"/>
        <v>0.80535015457210235</v>
      </c>
      <c r="M19" s="15" t="s">
        <v>17</v>
      </c>
      <c r="N19" s="9" t="s">
        <v>21</v>
      </c>
    </row>
    <row r="20" spans="1:25" x14ac:dyDescent="0.25">
      <c r="A20" s="2">
        <v>18</v>
      </c>
      <c r="B20" s="36" t="s">
        <v>21</v>
      </c>
      <c r="C20" s="38" t="str">
        <f>Epro_Ra!C$6</f>
        <v>CRU</v>
      </c>
      <c r="D20" s="22">
        <v>1</v>
      </c>
      <c r="E20" s="6">
        <f t="shared" si="1"/>
        <v>0.57403500354216386</v>
      </c>
      <c r="F20" s="6">
        <f t="shared" si="2"/>
        <v>0.86447555192056202</v>
      </c>
      <c r="G20" s="6">
        <f t="shared" si="3"/>
        <v>1.030441579565361</v>
      </c>
      <c r="H20" s="6">
        <f t="shared" si="4"/>
        <v>1.1964076072101599</v>
      </c>
      <c r="I20" s="6">
        <f t="shared" si="5"/>
        <v>1.1445432235711603</v>
      </c>
      <c r="J20" s="6">
        <f t="shared" si="6"/>
        <v>1.0926788399321605</v>
      </c>
      <c r="K20" s="6">
        <f t="shared" si="7"/>
        <v>0.94901449725213161</v>
      </c>
      <c r="L20" s="6">
        <f t="shared" si="8"/>
        <v>0.80535015457210235</v>
      </c>
    </row>
    <row r="21" spans="1:25" x14ac:dyDescent="0.25">
      <c r="A21" s="2">
        <v>1</v>
      </c>
      <c r="B21" s="36" t="s">
        <v>1</v>
      </c>
      <c r="C21" s="46" t="s">
        <v>58</v>
      </c>
      <c r="D21" s="6">
        <f>P$35</f>
        <v>1</v>
      </c>
      <c r="E21" s="6">
        <f t="shared" ref="E21:L21" si="9">Q$35</f>
        <v>0.89404214156368511</v>
      </c>
      <c r="F21" s="6">
        <f t="shared" si="9"/>
        <v>0.90739920787048467</v>
      </c>
      <c r="G21" s="6">
        <f t="shared" si="9"/>
        <v>1.1211122687792809</v>
      </c>
      <c r="H21" s="6">
        <f t="shared" si="9"/>
        <v>1.334825329688077</v>
      </c>
      <c r="I21" s="6">
        <f t="shared" si="9"/>
        <v>1.3615394623016768</v>
      </c>
      <c r="J21" s="6">
        <f t="shared" si="9"/>
        <v>1.3882535949152761</v>
      </c>
      <c r="K21" s="6">
        <f t="shared" si="9"/>
        <v>1.3548609291482765</v>
      </c>
      <c r="L21" s="6">
        <f t="shared" si="9"/>
        <v>1.3214682633812771</v>
      </c>
    </row>
    <row r="22" spans="1:25" x14ac:dyDescent="0.25">
      <c r="A22" s="21">
        <v>2</v>
      </c>
      <c r="B22" s="36" t="s">
        <v>51</v>
      </c>
      <c r="C22" s="46" t="s">
        <v>58</v>
      </c>
      <c r="D22" s="6">
        <f t="shared" ref="D22:D38" si="10">P$35</f>
        <v>1</v>
      </c>
      <c r="E22" s="6">
        <f t="shared" ref="E22:E38" si="11">Q$35</f>
        <v>0.89404214156368511</v>
      </c>
      <c r="F22" s="6">
        <f t="shared" ref="F22:F38" si="12">R$35</f>
        <v>0.90739920787048467</v>
      </c>
      <c r="G22" s="6">
        <f t="shared" ref="G22:G38" si="13">S$35</f>
        <v>1.1211122687792809</v>
      </c>
      <c r="H22" s="6">
        <f t="shared" ref="H22:H38" si="14">T$35</f>
        <v>1.334825329688077</v>
      </c>
      <c r="I22" s="6">
        <f t="shared" ref="I22:I38" si="15">U$35</f>
        <v>1.3615394623016768</v>
      </c>
      <c r="J22" s="6">
        <f t="shared" ref="J22:J38" si="16">V$35</f>
        <v>1.3882535949152761</v>
      </c>
      <c r="K22" s="6">
        <f t="shared" ref="K22:K38" si="17">W$35</f>
        <v>1.3548609291482765</v>
      </c>
      <c r="L22" s="6">
        <f t="shared" ref="L22:L38" si="18">X$35</f>
        <v>1.3214682633812771</v>
      </c>
    </row>
    <row r="23" spans="1:25" x14ac:dyDescent="0.25">
      <c r="A23" s="2">
        <v>3</v>
      </c>
      <c r="B23" s="36" t="s">
        <v>52</v>
      </c>
      <c r="C23" s="46" t="s">
        <v>58</v>
      </c>
      <c r="D23" s="6">
        <f t="shared" si="10"/>
        <v>1</v>
      </c>
      <c r="E23" s="6">
        <f t="shared" si="11"/>
        <v>0.89404214156368511</v>
      </c>
      <c r="F23" s="6">
        <f t="shared" si="12"/>
        <v>0.90739920787048467</v>
      </c>
      <c r="G23" s="6">
        <f t="shared" si="13"/>
        <v>1.1211122687792809</v>
      </c>
      <c r="H23" s="6">
        <f t="shared" si="14"/>
        <v>1.334825329688077</v>
      </c>
      <c r="I23" s="6">
        <f t="shared" si="15"/>
        <v>1.3615394623016768</v>
      </c>
      <c r="J23" s="6">
        <f t="shared" si="16"/>
        <v>1.3882535949152761</v>
      </c>
      <c r="K23" s="6">
        <f t="shared" si="17"/>
        <v>1.3548609291482765</v>
      </c>
      <c r="L23" s="6">
        <f t="shared" si="18"/>
        <v>1.3214682633812771</v>
      </c>
      <c r="O23" s="37"/>
      <c r="P23" s="27"/>
      <c r="Q23" s="41" t="s">
        <v>48</v>
      </c>
    </row>
    <row r="24" spans="1:25" ht="18" x14ac:dyDescent="0.25">
      <c r="A24" s="21">
        <v>4</v>
      </c>
      <c r="B24" s="36" t="s">
        <v>53</v>
      </c>
      <c r="C24" s="46" t="s">
        <v>58</v>
      </c>
      <c r="D24" s="6">
        <f t="shared" si="10"/>
        <v>1</v>
      </c>
      <c r="E24" s="6">
        <f t="shared" si="11"/>
        <v>0.89404214156368511</v>
      </c>
      <c r="F24" s="6">
        <f t="shared" si="12"/>
        <v>0.90739920787048467</v>
      </c>
      <c r="G24" s="6">
        <f t="shared" si="13"/>
        <v>1.1211122687792809</v>
      </c>
      <c r="H24" s="6">
        <f t="shared" si="14"/>
        <v>1.334825329688077</v>
      </c>
      <c r="I24" s="6">
        <f t="shared" si="15"/>
        <v>1.3615394623016768</v>
      </c>
      <c r="J24" s="6">
        <f t="shared" si="16"/>
        <v>1.3882535949152761</v>
      </c>
      <c r="K24" s="6">
        <f t="shared" si="17"/>
        <v>1.3548609291482765</v>
      </c>
      <c r="L24" s="6">
        <f t="shared" si="18"/>
        <v>1.3214682633812771</v>
      </c>
      <c r="O24" s="37"/>
      <c r="P24" s="27">
        <v>2010</v>
      </c>
      <c r="Q24" s="39"/>
      <c r="R24">
        <v>2015</v>
      </c>
      <c r="S24" s="40" t="s">
        <v>35</v>
      </c>
      <c r="T24" s="40" t="s">
        <v>36</v>
      </c>
      <c r="U24" s="40" t="s">
        <v>37</v>
      </c>
      <c r="V24" s="40" t="s">
        <v>38</v>
      </c>
      <c r="W24" s="40" t="s">
        <v>39</v>
      </c>
      <c r="X24" s="40" t="s">
        <v>40</v>
      </c>
      <c r="Y24" s="40" t="s">
        <v>41</v>
      </c>
    </row>
    <row r="25" spans="1:25" ht="15.75" customHeight="1" x14ac:dyDescent="0.25">
      <c r="A25" s="2">
        <v>5</v>
      </c>
      <c r="B25" s="36" t="s">
        <v>54</v>
      </c>
      <c r="C25" s="46" t="s">
        <v>58</v>
      </c>
      <c r="D25" s="6">
        <f t="shared" si="10"/>
        <v>1</v>
      </c>
      <c r="E25" s="6">
        <f t="shared" si="11"/>
        <v>0.89404214156368511</v>
      </c>
      <c r="F25" s="6">
        <f t="shared" si="12"/>
        <v>0.90739920787048467</v>
      </c>
      <c r="G25" s="6">
        <f t="shared" si="13"/>
        <v>1.1211122687792809</v>
      </c>
      <c r="H25" s="6">
        <f t="shared" si="14"/>
        <v>1.334825329688077</v>
      </c>
      <c r="I25" s="6">
        <f t="shared" si="15"/>
        <v>1.3615394623016768</v>
      </c>
      <c r="J25" s="6">
        <f t="shared" si="16"/>
        <v>1.3882535949152761</v>
      </c>
      <c r="K25" s="6">
        <f t="shared" si="17"/>
        <v>1.3548609291482765</v>
      </c>
      <c r="L25" s="6">
        <f t="shared" si="18"/>
        <v>1.3214682633812771</v>
      </c>
      <c r="O25" s="37"/>
      <c r="P25" s="27"/>
      <c r="Q25" s="61" t="s">
        <v>42</v>
      </c>
      <c r="R25" s="62"/>
      <c r="S25" s="62"/>
      <c r="T25" s="62"/>
      <c r="U25" s="62"/>
      <c r="V25" s="62"/>
      <c r="W25" s="62"/>
      <c r="X25" s="62"/>
      <c r="Y25" s="62"/>
    </row>
    <row r="26" spans="1:25" ht="16.5" customHeight="1" x14ac:dyDescent="0.25">
      <c r="A26" s="21">
        <v>6</v>
      </c>
      <c r="B26" s="36" t="s">
        <v>55</v>
      </c>
      <c r="C26" s="46" t="s">
        <v>58</v>
      </c>
      <c r="D26" s="6">
        <f t="shared" si="10"/>
        <v>1</v>
      </c>
      <c r="E26" s="6">
        <f t="shared" si="11"/>
        <v>0.89404214156368511</v>
      </c>
      <c r="F26" s="6">
        <f t="shared" si="12"/>
        <v>0.90739920787048467</v>
      </c>
      <c r="G26" s="6">
        <f t="shared" si="13"/>
        <v>1.1211122687792809</v>
      </c>
      <c r="H26" s="6">
        <f t="shared" si="14"/>
        <v>1.334825329688077</v>
      </c>
      <c r="I26" s="6">
        <f t="shared" si="15"/>
        <v>1.3615394623016768</v>
      </c>
      <c r="J26" s="6">
        <f t="shared" si="16"/>
        <v>1.3882535949152761</v>
      </c>
      <c r="K26" s="6">
        <f t="shared" si="17"/>
        <v>1.3548609291482765</v>
      </c>
      <c r="L26" s="6">
        <f t="shared" si="18"/>
        <v>1.3214682633812771</v>
      </c>
      <c r="O26" s="37"/>
      <c r="P26" s="26">
        <f>[1]Vergleich_ETP!B20</f>
        <v>11.089335965071539</v>
      </c>
      <c r="Q26" s="39" t="s">
        <v>43</v>
      </c>
      <c r="R26" s="6">
        <f>[2]Tabelle1!K51</f>
        <v>7.9308094156221092</v>
      </c>
      <c r="S26" s="6">
        <f>[2]Tabelle1!L51</f>
        <v>11.943506588345405</v>
      </c>
      <c r="T26" s="40">
        <f>(S26+U26)/2</f>
        <v>14.236476401330147</v>
      </c>
      <c r="U26" s="44">
        <f>[2]Tabelle1!M51</f>
        <v>16.529446214314888</v>
      </c>
      <c r="V26" s="40">
        <f>(U26+W26)/2</f>
        <v>15.812893147757157</v>
      </c>
      <c r="W26" s="44">
        <f>[2]Tabelle1!N51</f>
        <v>15.096340081199425</v>
      </c>
      <c r="X26" s="40">
        <f>(W26+Y26)/2</f>
        <v>13.111488086834509</v>
      </c>
      <c r="Y26" s="44">
        <f>[2]Tabelle1!O51</f>
        <v>11.126636092469591</v>
      </c>
    </row>
    <row r="27" spans="1:25" x14ac:dyDescent="0.25">
      <c r="A27" s="2">
        <v>7</v>
      </c>
      <c r="B27" s="36" t="s">
        <v>56</v>
      </c>
      <c r="C27" s="46" t="s">
        <v>58</v>
      </c>
      <c r="D27" s="6">
        <f t="shared" si="10"/>
        <v>1</v>
      </c>
      <c r="E27" s="6">
        <f t="shared" si="11"/>
        <v>0.89404214156368511</v>
      </c>
      <c r="F27" s="6">
        <f t="shared" si="12"/>
        <v>0.90739920787048467</v>
      </c>
      <c r="G27" s="6">
        <f t="shared" si="13"/>
        <v>1.1211122687792809</v>
      </c>
      <c r="H27" s="6">
        <f t="shared" si="14"/>
        <v>1.334825329688077</v>
      </c>
      <c r="I27" s="6">
        <f t="shared" si="15"/>
        <v>1.3615394623016768</v>
      </c>
      <c r="J27" s="6">
        <f t="shared" si="16"/>
        <v>1.3882535949152761</v>
      </c>
      <c r="K27" s="6">
        <f t="shared" si="17"/>
        <v>1.3548609291482765</v>
      </c>
      <c r="L27" s="6">
        <f t="shared" si="18"/>
        <v>1.3214682633812771</v>
      </c>
      <c r="O27" s="37"/>
      <c r="P27" s="26">
        <f>[1]Vergleich_ETP!B21</f>
        <v>5.9607659999999996</v>
      </c>
      <c r="Q27" s="39" t="s">
        <v>44</v>
      </c>
      <c r="R27" s="6">
        <f>[2]Tabelle1!K52</f>
        <v>5.3291760000000004</v>
      </c>
      <c r="S27" s="6">
        <f>[2]Tabelle1!L52</f>
        <v>5.4087943467013169</v>
      </c>
      <c r="T27" s="40">
        <f t="shared" ref="T27:V28" si="19">(S27+U27)/2</f>
        <v>6.6826878939223988</v>
      </c>
      <c r="U27" s="44">
        <f>[2]Tabelle1!M52</f>
        <v>7.9565814411434799</v>
      </c>
      <c r="V27" s="40">
        <f t="shared" si="19"/>
        <v>8.1158181345461156</v>
      </c>
      <c r="W27" s="44">
        <f>[2]Tabelle1!N52</f>
        <v>8.2750548279487504</v>
      </c>
      <c r="X27" s="40">
        <f t="shared" ref="X27" si="20">(W27+Y27)/2</f>
        <v>8.0760089611954555</v>
      </c>
      <c r="Y27" s="44">
        <f>[2]Tabelle1!O52</f>
        <v>7.8769630944421616</v>
      </c>
    </row>
    <row r="28" spans="1:25" x14ac:dyDescent="0.25">
      <c r="A28" s="21">
        <v>8</v>
      </c>
      <c r="B28" s="36" t="s">
        <v>5</v>
      </c>
      <c r="C28" s="46" t="s">
        <v>58</v>
      </c>
      <c r="D28" s="6">
        <f t="shared" si="10"/>
        <v>1</v>
      </c>
      <c r="E28" s="6">
        <f t="shared" si="11"/>
        <v>0.89404214156368511</v>
      </c>
      <c r="F28" s="6">
        <f t="shared" si="12"/>
        <v>0.90739920787048467</v>
      </c>
      <c r="G28" s="6">
        <f t="shared" si="13"/>
        <v>1.1211122687792809</v>
      </c>
      <c r="H28" s="6">
        <f t="shared" si="14"/>
        <v>1.334825329688077</v>
      </c>
      <c r="I28" s="6">
        <f t="shared" si="15"/>
        <v>1.3615394623016768</v>
      </c>
      <c r="J28" s="6">
        <f t="shared" si="16"/>
        <v>1.3882535949152761</v>
      </c>
      <c r="K28" s="6">
        <f t="shared" si="17"/>
        <v>1.3548609291482765</v>
      </c>
      <c r="L28" s="6">
        <f t="shared" si="18"/>
        <v>1.3214682633812771</v>
      </c>
      <c r="O28" s="37"/>
      <c r="P28" s="26">
        <f>[1]Vergleich_ETP!B22</f>
        <v>3.0308629043264634</v>
      </c>
      <c r="Q28" s="39" t="s">
        <v>45</v>
      </c>
      <c r="R28" s="6">
        <f>[2]Tabelle1!K53</f>
        <v>2.1592329739320326</v>
      </c>
      <c r="S28" s="6">
        <f>[2]Tabelle1!L53</f>
        <v>2.3312033627960767</v>
      </c>
      <c r="T28" s="40">
        <f t="shared" si="19"/>
        <v>2.4888428859214504</v>
      </c>
      <c r="U28" s="44">
        <f>[2]Tabelle1!M53</f>
        <v>2.6464824090468242</v>
      </c>
      <c r="V28" s="40">
        <f t="shared" si="19"/>
        <v>2.5031737516601211</v>
      </c>
      <c r="W28" s="44">
        <f>[2]Tabelle1!N53</f>
        <v>2.3598650942734176</v>
      </c>
      <c r="X28" s="40">
        <f t="shared" ref="X28" si="21">(W28+Y28)/2</f>
        <v>2.1162403767160218</v>
      </c>
      <c r="Y28" s="44">
        <f>[2]Tabelle1!O53</f>
        <v>1.8726156591586263</v>
      </c>
    </row>
    <row r="29" spans="1:25" ht="18" x14ac:dyDescent="0.25">
      <c r="A29" s="2">
        <v>9</v>
      </c>
      <c r="B29" s="36" t="s">
        <v>6</v>
      </c>
      <c r="C29" s="46" t="s">
        <v>58</v>
      </c>
      <c r="D29" s="6">
        <f t="shared" si="10"/>
        <v>1</v>
      </c>
      <c r="E29" s="6">
        <f t="shared" si="11"/>
        <v>0.89404214156368511</v>
      </c>
      <c r="F29" s="6">
        <f t="shared" si="12"/>
        <v>0.90739920787048467</v>
      </c>
      <c r="G29" s="6">
        <f t="shared" si="13"/>
        <v>1.1211122687792809</v>
      </c>
      <c r="H29" s="6">
        <f t="shared" si="14"/>
        <v>1.334825329688077</v>
      </c>
      <c r="I29" s="6">
        <f t="shared" si="15"/>
        <v>1.3615394623016768</v>
      </c>
      <c r="J29" s="6">
        <f t="shared" si="16"/>
        <v>1.3882535949152761</v>
      </c>
      <c r="K29" s="6">
        <f t="shared" si="17"/>
        <v>1.3548609291482765</v>
      </c>
      <c r="L29" s="6">
        <f t="shared" si="18"/>
        <v>1.3214682633812771</v>
      </c>
      <c r="O29" s="37"/>
      <c r="P29" s="27"/>
      <c r="Q29" s="39" t="s">
        <v>46</v>
      </c>
      <c r="S29" s="40">
        <v>1.3</v>
      </c>
      <c r="T29" s="40">
        <v>1.3</v>
      </c>
      <c r="U29" s="40">
        <v>1.3</v>
      </c>
      <c r="V29" s="40">
        <v>1.3</v>
      </c>
      <c r="W29" s="40">
        <v>1.3</v>
      </c>
      <c r="X29" s="40">
        <v>1.3</v>
      </c>
      <c r="Y29" s="40">
        <v>1.3</v>
      </c>
    </row>
    <row r="30" spans="1:25" ht="18" x14ac:dyDescent="0.25">
      <c r="A30" s="21">
        <v>10</v>
      </c>
      <c r="B30" s="36" t="s">
        <v>8</v>
      </c>
      <c r="C30" s="46" t="s">
        <v>58</v>
      </c>
      <c r="D30" s="6">
        <f t="shared" si="10"/>
        <v>1</v>
      </c>
      <c r="E30" s="6">
        <f t="shared" si="11"/>
        <v>0.89404214156368511</v>
      </c>
      <c r="F30" s="6">
        <f t="shared" si="12"/>
        <v>0.90739920787048467</v>
      </c>
      <c r="G30" s="6">
        <f t="shared" si="13"/>
        <v>1.1211122687792809</v>
      </c>
      <c r="H30" s="6">
        <f t="shared" si="14"/>
        <v>1.334825329688077</v>
      </c>
      <c r="I30" s="6">
        <f t="shared" si="15"/>
        <v>1.3615394623016768</v>
      </c>
      <c r="J30" s="6">
        <f t="shared" si="16"/>
        <v>1.3882535949152761</v>
      </c>
      <c r="K30" s="6">
        <f t="shared" si="17"/>
        <v>1.3548609291482765</v>
      </c>
      <c r="L30" s="6">
        <f t="shared" si="18"/>
        <v>1.3214682633812771</v>
      </c>
      <c r="O30" s="37"/>
      <c r="P30" s="27"/>
      <c r="Q30" s="59" t="s">
        <v>47</v>
      </c>
      <c r="R30" s="60"/>
      <c r="S30" s="60"/>
      <c r="T30" s="60"/>
      <c r="U30" s="60"/>
      <c r="V30" s="60"/>
      <c r="W30" s="60"/>
      <c r="X30" s="60"/>
      <c r="Y30" s="45"/>
    </row>
    <row r="31" spans="1:25" x14ac:dyDescent="0.25">
      <c r="A31" s="2">
        <v>11</v>
      </c>
      <c r="B31" s="36" t="s">
        <v>33</v>
      </c>
      <c r="C31" s="46" t="s">
        <v>58</v>
      </c>
      <c r="D31" s="6">
        <f t="shared" si="10"/>
        <v>1</v>
      </c>
      <c r="E31" s="6">
        <f t="shared" si="11"/>
        <v>0.89404214156368511</v>
      </c>
      <c r="F31" s="6">
        <f t="shared" si="12"/>
        <v>0.90739920787048467</v>
      </c>
      <c r="G31" s="6">
        <f t="shared" si="13"/>
        <v>1.1211122687792809</v>
      </c>
      <c r="H31" s="6">
        <f t="shared" si="14"/>
        <v>1.334825329688077</v>
      </c>
      <c r="I31" s="6">
        <f t="shared" si="15"/>
        <v>1.3615394623016768</v>
      </c>
      <c r="J31" s="6">
        <f t="shared" si="16"/>
        <v>1.3882535949152761</v>
      </c>
      <c r="K31" s="6">
        <f t="shared" si="17"/>
        <v>1.3548609291482765</v>
      </c>
      <c r="L31" s="6">
        <f t="shared" si="18"/>
        <v>1.3214682633812771</v>
      </c>
      <c r="O31" s="37"/>
      <c r="P31" s="27"/>
    </row>
    <row r="32" spans="1:25" x14ac:dyDescent="0.25">
      <c r="A32" s="21">
        <v>12</v>
      </c>
      <c r="B32" s="36" t="s">
        <v>9</v>
      </c>
      <c r="C32" s="46" t="s">
        <v>58</v>
      </c>
      <c r="D32" s="6">
        <f t="shared" si="10"/>
        <v>1</v>
      </c>
      <c r="E32" s="6">
        <f t="shared" si="11"/>
        <v>0.89404214156368511</v>
      </c>
      <c r="F32" s="6">
        <f t="shared" si="12"/>
        <v>0.90739920787048467</v>
      </c>
      <c r="G32" s="6">
        <f t="shared" si="13"/>
        <v>1.1211122687792809</v>
      </c>
      <c r="H32" s="6">
        <f t="shared" si="14"/>
        <v>1.334825329688077</v>
      </c>
      <c r="I32" s="6">
        <f t="shared" si="15"/>
        <v>1.3615394623016768</v>
      </c>
      <c r="J32" s="6">
        <f t="shared" si="16"/>
        <v>1.3882535949152761</v>
      </c>
      <c r="K32" s="6">
        <f t="shared" si="17"/>
        <v>1.3548609291482765</v>
      </c>
      <c r="L32" s="6">
        <f t="shared" si="18"/>
        <v>1.3214682633812771</v>
      </c>
      <c r="O32" s="37"/>
      <c r="P32" s="27"/>
      <c r="W32" s="42" t="s">
        <v>50</v>
      </c>
    </row>
    <row r="33" spans="1:24" x14ac:dyDescent="0.25">
      <c r="A33" s="2">
        <v>13</v>
      </c>
      <c r="B33" s="36" t="s">
        <v>10</v>
      </c>
      <c r="C33" s="46" t="s">
        <v>58</v>
      </c>
      <c r="D33" s="6">
        <f t="shared" si="10"/>
        <v>1</v>
      </c>
      <c r="E33" s="6">
        <f t="shared" si="11"/>
        <v>0.89404214156368511</v>
      </c>
      <c r="F33" s="6">
        <f t="shared" si="12"/>
        <v>0.90739920787048467</v>
      </c>
      <c r="G33" s="6">
        <f t="shared" si="13"/>
        <v>1.1211122687792809</v>
      </c>
      <c r="H33" s="6">
        <f t="shared" si="14"/>
        <v>1.334825329688077</v>
      </c>
      <c r="I33" s="6">
        <f t="shared" si="15"/>
        <v>1.3615394623016768</v>
      </c>
      <c r="J33" s="6">
        <f t="shared" si="16"/>
        <v>1.3882535949152761</v>
      </c>
      <c r="K33" s="6">
        <f t="shared" si="17"/>
        <v>1.3548609291482765</v>
      </c>
      <c r="L33" s="6">
        <f t="shared" si="18"/>
        <v>1.3214682633812771</v>
      </c>
      <c r="O33" s="37"/>
      <c r="P33">
        <v>2011</v>
      </c>
      <c r="Q33">
        <v>2015</v>
      </c>
      <c r="R33">
        <v>2020</v>
      </c>
      <c r="S33">
        <f>R33+5</f>
        <v>2025</v>
      </c>
      <c r="T33">
        <f t="shared" ref="T33:X33" si="22">S33+5</f>
        <v>2030</v>
      </c>
      <c r="U33">
        <f t="shared" si="22"/>
        <v>2035</v>
      </c>
      <c r="V33">
        <f t="shared" si="22"/>
        <v>2040</v>
      </c>
      <c r="W33" s="42">
        <f t="shared" si="22"/>
        <v>2045</v>
      </c>
      <c r="X33">
        <f t="shared" si="22"/>
        <v>2050</v>
      </c>
    </row>
    <row r="34" spans="1:24" x14ac:dyDescent="0.25">
      <c r="A34" s="21">
        <v>14</v>
      </c>
      <c r="B34" s="36" t="s">
        <v>12</v>
      </c>
      <c r="C34" s="46" t="s">
        <v>58</v>
      </c>
      <c r="D34" s="6">
        <f t="shared" si="10"/>
        <v>1</v>
      </c>
      <c r="E34" s="6">
        <f t="shared" si="11"/>
        <v>0.89404214156368511</v>
      </c>
      <c r="F34" s="6">
        <f t="shared" si="12"/>
        <v>0.90739920787048467</v>
      </c>
      <c r="G34" s="6">
        <f t="shared" si="13"/>
        <v>1.1211122687792809</v>
      </c>
      <c r="H34" s="6">
        <f t="shared" si="14"/>
        <v>1.334825329688077</v>
      </c>
      <c r="I34" s="6">
        <f t="shared" si="15"/>
        <v>1.3615394623016768</v>
      </c>
      <c r="J34" s="6">
        <f t="shared" si="16"/>
        <v>1.3882535949152761</v>
      </c>
      <c r="K34" s="6">
        <f t="shared" si="17"/>
        <v>1.3548609291482765</v>
      </c>
      <c r="L34" s="6">
        <f t="shared" si="18"/>
        <v>1.3214682633812771</v>
      </c>
      <c r="O34" s="37" t="s">
        <v>49</v>
      </c>
      <c r="P34" s="27">
        <v>1</v>
      </c>
      <c r="Q34" s="6">
        <v>0.57403500354216386</v>
      </c>
      <c r="R34" s="6">
        <v>0.86447555192056202</v>
      </c>
      <c r="S34" s="6">
        <v>1.030441579565361</v>
      </c>
      <c r="T34" s="6">
        <v>1.1964076072101599</v>
      </c>
      <c r="U34" s="6">
        <v>1.1445432235711603</v>
      </c>
      <c r="V34" s="6">
        <v>1.0926788399321605</v>
      </c>
      <c r="W34" s="6">
        <v>0.94901449725213161</v>
      </c>
      <c r="X34" s="6">
        <v>0.80535015457210235</v>
      </c>
    </row>
    <row r="35" spans="1:24" x14ac:dyDescent="0.25">
      <c r="A35" s="2">
        <v>15</v>
      </c>
      <c r="B35" s="36" t="s">
        <v>11</v>
      </c>
      <c r="C35" s="46" t="s">
        <v>58</v>
      </c>
      <c r="D35" s="6">
        <f t="shared" si="10"/>
        <v>1</v>
      </c>
      <c r="E35" s="6">
        <f t="shared" si="11"/>
        <v>0.89404214156368511</v>
      </c>
      <c r="F35" s="6">
        <f t="shared" si="12"/>
        <v>0.90739920787048467</v>
      </c>
      <c r="G35" s="6">
        <f t="shared" si="13"/>
        <v>1.1211122687792809</v>
      </c>
      <c r="H35" s="6">
        <f t="shared" si="14"/>
        <v>1.334825329688077</v>
      </c>
      <c r="I35" s="6">
        <f t="shared" si="15"/>
        <v>1.3615394623016768</v>
      </c>
      <c r="J35" s="6">
        <f t="shared" si="16"/>
        <v>1.3882535949152761</v>
      </c>
      <c r="K35" s="6">
        <f t="shared" si="17"/>
        <v>1.3548609291482765</v>
      </c>
      <c r="L35" s="6">
        <f t="shared" si="18"/>
        <v>1.3214682633812771</v>
      </c>
      <c r="O35" t="s">
        <v>58</v>
      </c>
      <c r="P35">
        <v>1</v>
      </c>
      <c r="Q35" s="6">
        <f>R27/$P$27</f>
        <v>0.89404214156368511</v>
      </c>
      <c r="R35" s="6">
        <f t="shared" ref="R35:X35" si="23">S27/$P$27</f>
        <v>0.90739920787048467</v>
      </c>
      <c r="S35" s="6">
        <f t="shared" si="23"/>
        <v>1.1211122687792809</v>
      </c>
      <c r="T35" s="6">
        <f t="shared" si="23"/>
        <v>1.334825329688077</v>
      </c>
      <c r="U35" s="6">
        <f t="shared" si="23"/>
        <v>1.3615394623016768</v>
      </c>
      <c r="V35" s="6">
        <f t="shared" si="23"/>
        <v>1.3882535949152761</v>
      </c>
      <c r="W35" s="6">
        <f t="shared" si="23"/>
        <v>1.3548609291482765</v>
      </c>
      <c r="X35" s="6">
        <f t="shared" si="23"/>
        <v>1.3214682633812771</v>
      </c>
    </row>
    <row r="36" spans="1:24" x14ac:dyDescent="0.25">
      <c r="A36" s="21">
        <v>16</v>
      </c>
      <c r="B36" s="36" t="s">
        <v>13</v>
      </c>
      <c r="C36" s="46" t="s">
        <v>58</v>
      </c>
      <c r="D36" s="6">
        <f t="shared" si="10"/>
        <v>1</v>
      </c>
      <c r="E36" s="6">
        <f t="shared" si="11"/>
        <v>0.89404214156368511</v>
      </c>
      <c r="F36" s="6">
        <f t="shared" si="12"/>
        <v>0.90739920787048467</v>
      </c>
      <c r="G36" s="6">
        <f t="shared" si="13"/>
        <v>1.1211122687792809</v>
      </c>
      <c r="H36" s="6">
        <f t="shared" si="14"/>
        <v>1.334825329688077</v>
      </c>
      <c r="I36" s="6">
        <f t="shared" si="15"/>
        <v>1.3615394623016768</v>
      </c>
      <c r="J36" s="6">
        <f t="shared" si="16"/>
        <v>1.3882535949152761</v>
      </c>
      <c r="K36" s="6">
        <f t="shared" si="17"/>
        <v>1.3548609291482765</v>
      </c>
      <c r="L36" s="6">
        <f t="shared" si="18"/>
        <v>1.3214682633812771</v>
      </c>
      <c r="O36" t="s">
        <v>59</v>
      </c>
      <c r="P36">
        <v>1</v>
      </c>
      <c r="Q36" s="6">
        <f>R28/$P$28</f>
        <v>0.71241525667485461</v>
      </c>
      <c r="R36" s="6">
        <f t="shared" ref="R36:X36" si="24">S28/$P$28</f>
        <v>0.76915500185387986</v>
      </c>
      <c r="S36" s="6">
        <f t="shared" si="24"/>
        <v>0.82116643493465302</v>
      </c>
      <c r="T36" s="6">
        <f t="shared" si="24"/>
        <v>0.8731778680154263</v>
      </c>
      <c r="U36" s="6">
        <f t="shared" si="24"/>
        <v>0.82589474703290533</v>
      </c>
      <c r="V36" s="6">
        <f t="shared" si="24"/>
        <v>0.77861162605038414</v>
      </c>
      <c r="W36" s="6">
        <f t="shared" si="24"/>
        <v>0.69823032038009836</v>
      </c>
      <c r="X36" s="6">
        <f t="shared" si="24"/>
        <v>0.61784901470981257</v>
      </c>
    </row>
    <row r="37" spans="1:24" x14ac:dyDescent="0.25">
      <c r="A37" s="2">
        <v>17</v>
      </c>
      <c r="B37" s="36" t="s">
        <v>57</v>
      </c>
      <c r="C37" s="46" t="s">
        <v>58</v>
      </c>
      <c r="D37" s="6">
        <f t="shared" si="10"/>
        <v>1</v>
      </c>
      <c r="E37" s="6">
        <f t="shared" si="11"/>
        <v>0.89404214156368511</v>
      </c>
      <c r="F37" s="6">
        <f t="shared" si="12"/>
        <v>0.90739920787048467</v>
      </c>
      <c r="G37" s="6">
        <f t="shared" si="13"/>
        <v>1.1211122687792809</v>
      </c>
      <c r="H37" s="6">
        <f t="shared" si="14"/>
        <v>1.334825329688077</v>
      </c>
      <c r="I37" s="6">
        <f t="shared" si="15"/>
        <v>1.3615394623016768</v>
      </c>
      <c r="J37" s="6">
        <f t="shared" si="16"/>
        <v>1.3882535949152761</v>
      </c>
      <c r="K37" s="6">
        <f t="shared" si="17"/>
        <v>1.3548609291482765</v>
      </c>
      <c r="L37" s="6">
        <f t="shared" si="18"/>
        <v>1.3214682633812771</v>
      </c>
    </row>
    <row r="38" spans="1:24" x14ac:dyDescent="0.25">
      <c r="A38" s="2">
        <v>18</v>
      </c>
      <c r="B38" s="36" t="s">
        <v>21</v>
      </c>
      <c r="C38" s="46" t="s">
        <v>58</v>
      </c>
      <c r="D38" s="6">
        <f t="shared" si="10"/>
        <v>1</v>
      </c>
      <c r="E38" s="6">
        <f t="shared" si="11"/>
        <v>0.89404214156368511</v>
      </c>
      <c r="F38" s="6">
        <f t="shared" si="12"/>
        <v>0.90739920787048467</v>
      </c>
      <c r="G38" s="6">
        <f t="shared" si="13"/>
        <v>1.1211122687792809</v>
      </c>
      <c r="H38" s="6">
        <f t="shared" si="14"/>
        <v>1.334825329688077</v>
      </c>
      <c r="I38" s="6">
        <f t="shared" si="15"/>
        <v>1.3615394623016768</v>
      </c>
      <c r="J38" s="6">
        <f t="shared" si="16"/>
        <v>1.3882535949152761</v>
      </c>
      <c r="K38" s="6">
        <f t="shared" si="17"/>
        <v>1.3548609291482765</v>
      </c>
      <c r="L38" s="6">
        <f t="shared" si="18"/>
        <v>1.3214682633812771</v>
      </c>
    </row>
    <row r="39" spans="1:24" x14ac:dyDescent="0.25">
      <c r="A39" s="2">
        <v>1</v>
      </c>
      <c r="B39" s="36" t="s">
        <v>1</v>
      </c>
      <c r="C39" s="46" t="s">
        <v>59</v>
      </c>
      <c r="D39" s="6">
        <f t="shared" ref="D39:D56" si="25">P$36</f>
        <v>1</v>
      </c>
      <c r="E39" s="6">
        <f t="shared" ref="E39:E56" si="26">Q$36</f>
        <v>0.71241525667485461</v>
      </c>
      <c r="F39" s="6">
        <f t="shared" ref="F39:F56" si="27">R$36</f>
        <v>0.76915500185387986</v>
      </c>
      <c r="G39" s="6">
        <f t="shared" ref="G39:G56" si="28">S$36</f>
        <v>0.82116643493465302</v>
      </c>
      <c r="H39" s="6">
        <f t="shared" ref="H39:H56" si="29">T$36</f>
        <v>0.8731778680154263</v>
      </c>
      <c r="I39" s="6">
        <f t="shared" ref="I39:I56" si="30">U$36</f>
        <v>0.82589474703290533</v>
      </c>
      <c r="J39" s="6">
        <f t="shared" ref="J39:J56" si="31">V$36</f>
        <v>0.77861162605038414</v>
      </c>
      <c r="K39" s="6">
        <f t="shared" ref="K39:K56" si="32">W$36</f>
        <v>0.69823032038009836</v>
      </c>
      <c r="L39" s="6">
        <f t="shared" ref="L39:L56" si="33">X$36</f>
        <v>0.61784901470981257</v>
      </c>
    </row>
    <row r="40" spans="1:24" x14ac:dyDescent="0.25">
      <c r="A40" s="21">
        <v>2</v>
      </c>
      <c r="B40" s="36" t="s">
        <v>51</v>
      </c>
      <c r="C40" s="46" t="s">
        <v>59</v>
      </c>
      <c r="D40" s="6">
        <f t="shared" si="25"/>
        <v>1</v>
      </c>
      <c r="E40" s="6">
        <f t="shared" si="26"/>
        <v>0.71241525667485461</v>
      </c>
      <c r="F40" s="6">
        <f t="shared" si="27"/>
        <v>0.76915500185387986</v>
      </c>
      <c r="G40" s="6">
        <f t="shared" si="28"/>
        <v>0.82116643493465302</v>
      </c>
      <c r="H40" s="6">
        <f t="shared" si="29"/>
        <v>0.8731778680154263</v>
      </c>
      <c r="I40" s="6">
        <f t="shared" si="30"/>
        <v>0.82589474703290533</v>
      </c>
      <c r="J40" s="6">
        <f t="shared" si="31"/>
        <v>0.77861162605038414</v>
      </c>
      <c r="K40" s="6">
        <f t="shared" si="32"/>
        <v>0.69823032038009836</v>
      </c>
      <c r="L40" s="6">
        <f t="shared" si="33"/>
        <v>0.61784901470981257</v>
      </c>
      <c r="P40">
        <v>2011</v>
      </c>
      <c r="Q40">
        <v>2015</v>
      </c>
      <c r="R40">
        <v>2020</v>
      </c>
      <c r="S40">
        <v>2025</v>
      </c>
      <c r="T40">
        <v>2030</v>
      </c>
      <c r="U40">
        <v>2035</v>
      </c>
      <c r="V40">
        <v>2040</v>
      </c>
      <c r="W40">
        <v>2045</v>
      </c>
      <c r="X40">
        <v>2050</v>
      </c>
    </row>
    <row r="41" spans="1:24" x14ac:dyDescent="0.25">
      <c r="A41" s="2">
        <v>3</v>
      </c>
      <c r="B41" s="36" t="s">
        <v>52</v>
      </c>
      <c r="C41" s="46" t="s">
        <v>59</v>
      </c>
      <c r="D41" s="6">
        <f t="shared" si="25"/>
        <v>1</v>
      </c>
      <c r="E41" s="6">
        <f t="shared" si="26"/>
        <v>0.71241525667485461</v>
      </c>
      <c r="F41" s="6">
        <f t="shared" si="27"/>
        <v>0.76915500185387986</v>
      </c>
      <c r="G41" s="6">
        <f t="shared" si="28"/>
        <v>0.82116643493465302</v>
      </c>
      <c r="H41" s="6">
        <f t="shared" si="29"/>
        <v>0.8731778680154263</v>
      </c>
      <c r="I41" s="6">
        <f t="shared" si="30"/>
        <v>0.82589474703290533</v>
      </c>
      <c r="J41" s="6">
        <f t="shared" si="31"/>
        <v>0.77861162605038414</v>
      </c>
      <c r="K41" s="6">
        <f t="shared" si="32"/>
        <v>0.69823032038009836</v>
      </c>
      <c r="L41" s="6">
        <f t="shared" si="33"/>
        <v>0.61784901470981257</v>
      </c>
      <c r="N41" t="s">
        <v>60</v>
      </c>
      <c r="O41" t="s">
        <v>49</v>
      </c>
      <c r="P41">
        <v>1</v>
      </c>
      <c r="Q41">
        <v>1.1808342739169</v>
      </c>
      <c r="R41">
        <v>1.36166854783379</v>
      </c>
      <c r="S41">
        <v>1.42479225534927</v>
      </c>
      <c r="T41">
        <v>1.48791596286474</v>
      </c>
      <c r="U41">
        <v>1.5420219978780001</v>
      </c>
      <c r="V41">
        <v>1.5961280328912699</v>
      </c>
      <c r="W41">
        <v>1.67277824916005</v>
      </c>
      <c r="X41">
        <v>1.50550042424405</v>
      </c>
    </row>
    <row r="42" spans="1:24" x14ac:dyDescent="0.25">
      <c r="A42" s="21">
        <v>4</v>
      </c>
      <c r="B42" s="36" t="s">
        <v>53</v>
      </c>
      <c r="C42" s="46" t="s">
        <v>59</v>
      </c>
      <c r="D42" s="6">
        <f t="shared" si="25"/>
        <v>1</v>
      </c>
      <c r="E42" s="6">
        <f t="shared" si="26"/>
        <v>0.71241525667485461</v>
      </c>
      <c r="F42" s="6">
        <f t="shared" si="27"/>
        <v>0.76915500185387986</v>
      </c>
      <c r="G42" s="6">
        <f t="shared" si="28"/>
        <v>0.82116643493465302</v>
      </c>
      <c r="H42" s="6">
        <f t="shared" si="29"/>
        <v>0.8731778680154263</v>
      </c>
      <c r="I42" s="6">
        <f t="shared" si="30"/>
        <v>0.82589474703290533</v>
      </c>
      <c r="J42" s="6">
        <f t="shared" si="31"/>
        <v>0.77861162605038414</v>
      </c>
      <c r="K42" s="6">
        <f t="shared" si="32"/>
        <v>0.69823032038009836</v>
      </c>
      <c r="L42" s="6">
        <f t="shared" si="33"/>
        <v>0.61784901470981257</v>
      </c>
    </row>
    <row r="43" spans="1:24" x14ac:dyDescent="0.25">
      <c r="A43" s="2">
        <v>5</v>
      </c>
      <c r="B43" s="36" t="s">
        <v>54</v>
      </c>
      <c r="C43" s="46" t="s">
        <v>59</v>
      </c>
      <c r="D43" s="6">
        <f t="shared" si="25"/>
        <v>1</v>
      </c>
      <c r="E43" s="6">
        <f t="shared" si="26"/>
        <v>0.71241525667485461</v>
      </c>
      <c r="F43" s="6">
        <f t="shared" si="27"/>
        <v>0.76915500185387986</v>
      </c>
      <c r="G43" s="6">
        <f t="shared" si="28"/>
        <v>0.82116643493465302</v>
      </c>
      <c r="H43" s="6">
        <f t="shared" si="29"/>
        <v>0.8731778680154263</v>
      </c>
      <c r="I43" s="6">
        <f t="shared" si="30"/>
        <v>0.82589474703290533</v>
      </c>
      <c r="J43" s="6">
        <f t="shared" si="31"/>
        <v>0.77861162605038414</v>
      </c>
      <c r="K43" s="6">
        <f t="shared" si="32"/>
        <v>0.69823032038009836</v>
      </c>
      <c r="L43" s="6">
        <f t="shared" si="33"/>
        <v>0.61784901470981257</v>
      </c>
    </row>
    <row r="44" spans="1:24" x14ac:dyDescent="0.25">
      <c r="A44" s="21">
        <v>6</v>
      </c>
      <c r="B44" s="36" t="s">
        <v>55</v>
      </c>
      <c r="C44" s="46" t="s">
        <v>59</v>
      </c>
      <c r="D44" s="6">
        <f t="shared" si="25"/>
        <v>1</v>
      </c>
      <c r="E44" s="6">
        <f t="shared" si="26"/>
        <v>0.71241525667485461</v>
      </c>
      <c r="F44" s="6">
        <f t="shared" si="27"/>
        <v>0.76915500185387986</v>
      </c>
      <c r="G44" s="6">
        <f t="shared" si="28"/>
        <v>0.82116643493465302</v>
      </c>
      <c r="H44" s="6">
        <f t="shared" si="29"/>
        <v>0.8731778680154263</v>
      </c>
      <c r="I44" s="6">
        <f t="shared" si="30"/>
        <v>0.82589474703290533</v>
      </c>
      <c r="J44" s="6">
        <f t="shared" si="31"/>
        <v>0.77861162605038414</v>
      </c>
      <c r="K44" s="6">
        <f t="shared" si="32"/>
        <v>0.69823032038009836</v>
      </c>
      <c r="L44" s="6">
        <f t="shared" si="33"/>
        <v>0.61784901470981257</v>
      </c>
    </row>
    <row r="45" spans="1:24" x14ac:dyDescent="0.25">
      <c r="A45" s="2">
        <v>7</v>
      </c>
      <c r="B45" s="36" t="s">
        <v>56</v>
      </c>
      <c r="C45" s="46" t="s">
        <v>59</v>
      </c>
      <c r="D45" s="6">
        <f t="shared" si="25"/>
        <v>1</v>
      </c>
      <c r="E45" s="6">
        <f t="shared" si="26"/>
        <v>0.71241525667485461</v>
      </c>
      <c r="F45" s="6">
        <f t="shared" si="27"/>
        <v>0.76915500185387986</v>
      </c>
      <c r="G45" s="6">
        <f t="shared" si="28"/>
        <v>0.82116643493465302</v>
      </c>
      <c r="H45" s="6">
        <f t="shared" si="29"/>
        <v>0.8731778680154263</v>
      </c>
      <c r="I45" s="6">
        <f t="shared" si="30"/>
        <v>0.82589474703290533</v>
      </c>
      <c r="J45" s="6">
        <f t="shared" si="31"/>
        <v>0.77861162605038414</v>
      </c>
      <c r="K45" s="6">
        <f t="shared" si="32"/>
        <v>0.69823032038009836</v>
      </c>
      <c r="L45" s="6">
        <f t="shared" si="33"/>
        <v>0.61784901470981257</v>
      </c>
    </row>
    <row r="46" spans="1:24" x14ac:dyDescent="0.25">
      <c r="A46" s="21">
        <v>8</v>
      </c>
      <c r="B46" s="36" t="s">
        <v>5</v>
      </c>
      <c r="C46" s="46" t="s">
        <v>59</v>
      </c>
      <c r="D46" s="6">
        <f t="shared" si="25"/>
        <v>1</v>
      </c>
      <c r="E46" s="6">
        <f t="shared" si="26"/>
        <v>0.71241525667485461</v>
      </c>
      <c r="F46" s="6">
        <f t="shared" si="27"/>
        <v>0.76915500185387986</v>
      </c>
      <c r="G46" s="6">
        <f t="shared" si="28"/>
        <v>0.82116643493465302</v>
      </c>
      <c r="H46" s="6">
        <f t="shared" si="29"/>
        <v>0.8731778680154263</v>
      </c>
      <c r="I46" s="6">
        <f t="shared" si="30"/>
        <v>0.82589474703290533</v>
      </c>
      <c r="J46" s="6">
        <f t="shared" si="31"/>
        <v>0.77861162605038414</v>
      </c>
      <c r="K46" s="6">
        <f t="shared" si="32"/>
        <v>0.69823032038009836</v>
      </c>
      <c r="L46" s="6">
        <f t="shared" si="33"/>
        <v>0.61784901470981257</v>
      </c>
    </row>
    <row r="47" spans="1:24" x14ac:dyDescent="0.25">
      <c r="A47" s="2">
        <v>9</v>
      </c>
      <c r="B47" s="36" t="s">
        <v>6</v>
      </c>
      <c r="C47" s="46" t="s">
        <v>59</v>
      </c>
      <c r="D47" s="6">
        <f t="shared" si="25"/>
        <v>1</v>
      </c>
      <c r="E47" s="6">
        <f t="shared" si="26"/>
        <v>0.71241525667485461</v>
      </c>
      <c r="F47" s="6">
        <f t="shared" si="27"/>
        <v>0.76915500185387986</v>
      </c>
      <c r="G47" s="6">
        <f t="shared" si="28"/>
        <v>0.82116643493465302</v>
      </c>
      <c r="H47" s="6">
        <f t="shared" si="29"/>
        <v>0.8731778680154263</v>
      </c>
      <c r="I47" s="6">
        <f t="shared" si="30"/>
        <v>0.82589474703290533</v>
      </c>
      <c r="J47" s="6">
        <f t="shared" si="31"/>
        <v>0.77861162605038414</v>
      </c>
      <c r="K47" s="6">
        <f t="shared" si="32"/>
        <v>0.69823032038009836</v>
      </c>
      <c r="L47" s="6">
        <f t="shared" si="33"/>
        <v>0.61784901470981257</v>
      </c>
    </row>
    <row r="48" spans="1:24" x14ac:dyDescent="0.25">
      <c r="A48" s="21">
        <v>10</v>
      </c>
      <c r="B48" s="36" t="s">
        <v>8</v>
      </c>
      <c r="C48" s="46" t="s">
        <v>59</v>
      </c>
      <c r="D48" s="6">
        <f t="shared" si="25"/>
        <v>1</v>
      </c>
      <c r="E48" s="6">
        <f t="shared" si="26"/>
        <v>0.71241525667485461</v>
      </c>
      <c r="F48" s="6">
        <f t="shared" si="27"/>
        <v>0.76915500185387986</v>
      </c>
      <c r="G48" s="6">
        <f t="shared" si="28"/>
        <v>0.82116643493465302</v>
      </c>
      <c r="H48" s="6">
        <f t="shared" si="29"/>
        <v>0.8731778680154263</v>
      </c>
      <c r="I48" s="6">
        <f t="shared" si="30"/>
        <v>0.82589474703290533</v>
      </c>
      <c r="J48" s="6">
        <f t="shared" si="31"/>
        <v>0.77861162605038414</v>
      </c>
      <c r="K48" s="6">
        <f t="shared" si="32"/>
        <v>0.69823032038009836</v>
      </c>
      <c r="L48" s="6">
        <f t="shared" si="33"/>
        <v>0.61784901470981257</v>
      </c>
    </row>
    <row r="49" spans="1:12" x14ac:dyDescent="0.25">
      <c r="A49" s="2">
        <v>11</v>
      </c>
      <c r="B49" s="36" t="s">
        <v>33</v>
      </c>
      <c r="C49" s="46" t="s">
        <v>59</v>
      </c>
      <c r="D49" s="6">
        <f t="shared" si="25"/>
        <v>1</v>
      </c>
      <c r="E49" s="6">
        <f t="shared" si="26"/>
        <v>0.71241525667485461</v>
      </c>
      <c r="F49" s="6">
        <f t="shared" si="27"/>
        <v>0.76915500185387986</v>
      </c>
      <c r="G49" s="6">
        <f t="shared" si="28"/>
        <v>0.82116643493465302</v>
      </c>
      <c r="H49" s="6">
        <f t="shared" si="29"/>
        <v>0.8731778680154263</v>
      </c>
      <c r="I49" s="6">
        <f t="shared" si="30"/>
        <v>0.82589474703290533</v>
      </c>
      <c r="J49" s="6">
        <f t="shared" si="31"/>
        <v>0.77861162605038414</v>
      </c>
      <c r="K49" s="6">
        <f t="shared" si="32"/>
        <v>0.69823032038009836</v>
      </c>
      <c r="L49" s="6">
        <f t="shared" si="33"/>
        <v>0.61784901470981257</v>
      </c>
    </row>
    <row r="50" spans="1:12" x14ac:dyDescent="0.25">
      <c r="A50" s="21">
        <v>12</v>
      </c>
      <c r="B50" s="36" t="s">
        <v>9</v>
      </c>
      <c r="C50" s="46" t="s">
        <v>59</v>
      </c>
      <c r="D50" s="6">
        <f t="shared" si="25"/>
        <v>1</v>
      </c>
      <c r="E50" s="6">
        <f t="shared" si="26"/>
        <v>0.71241525667485461</v>
      </c>
      <c r="F50" s="6">
        <f t="shared" si="27"/>
        <v>0.76915500185387986</v>
      </c>
      <c r="G50" s="6">
        <f t="shared" si="28"/>
        <v>0.82116643493465302</v>
      </c>
      <c r="H50" s="6">
        <f t="shared" si="29"/>
        <v>0.8731778680154263</v>
      </c>
      <c r="I50" s="6">
        <f t="shared" si="30"/>
        <v>0.82589474703290533</v>
      </c>
      <c r="J50" s="6">
        <f t="shared" si="31"/>
        <v>0.77861162605038414</v>
      </c>
      <c r="K50" s="6">
        <f t="shared" si="32"/>
        <v>0.69823032038009836</v>
      </c>
      <c r="L50" s="6">
        <f t="shared" si="33"/>
        <v>0.61784901470981257</v>
      </c>
    </row>
    <row r="51" spans="1:12" x14ac:dyDescent="0.25">
      <c r="A51" s="2">
        <v>13</v>
      </c>
      <c r="B51" s="36" t="s">
        <v>10</v>
      </c>
      <c r="C51" s="46" t="s">
        <v>59</v>
      </c>
      <c r="D51" s="6">
        <f t="shared" si="25"/>
        <v>1</v>
      </c>
      <c r="E51" s="6">
        <f t="shared" si="26"/>
        <v>0.71241525667485461</v>
      </c>
      <c r="F51" s="6">
        <f t="shared" si="27"/>
        <v>0.76915500185387986</v>
      </c>
      <c r="G51" s="6">
        <f t="shared" si="28"/>
        <v>0.82116643493465302</v>
      </c>
      <c r="H51" s="6">
        <f t="shared" si="29"/>
        <v>0.8731778680154263</v>
      </c>
      <c r="I51" s="6">
        <f t="shared" si="30"/>
        <v>0.82589474703290533</v>
      </c>
      <c r="J51" s="6">
        <f t="shared" si="31"/>
        <v>0.77861162605038414</v>
      </c>
      <c r="K51" s="6">
        <f t="shared" si="32"/>
        <v>0.69823032038009836</v>
      </c>
      <c r="L51" s="6">
        <f t="shared" si="33"/>
        <v>0.61784901470981257</v>
      </c>
    </row>
    <row r="52" spans="1:12" x14ac:dyDescent="0.25">
      <c r="A52" s="21">
        <v>14</v>
      </c>
      <c r="B52" s="36" t="s">
        <v>12</v>
      </c>
      <c r="C52" s="46" t="s">
        <v>59</v>
      </c>
      <c r="D52" s="6">
        <f t="shared" si="25"/>
        <v>1</v>
      </c>
      <c r="E52" s="6">
        <f t="shared" si="26"/>
        <v>0.71241525667485461</v>
      </c>
      <c r="F52" s="6">
        <f t="shared" si="27"/>
        <v>0.76915500185387986</v>
      </c>
      <c r="G52" s="6">
        <f t="shared" si="28"/>
        <v>0.82116643493465302</v>
      </c>
      <c r="H52" s="6">
        <f t="shared" si="29"/>
        <v>0.8731778680154263</v>
      </c>
      <c r="I52" s="6">
        <f t="shared" si="30"/>
        <v>0.82589474703290533</v>
      </c>
      <c r="J52" s="6">
        <f t="shared" si="31"/>
        <v>0.77861162605038414</v>
      </c>
      <c r="K52" s="6">
        <f t="shared" si="32"/>
        <v>0.69823032038009836</v>
      </c>
      <c r="L52" s="6">
        <f t="shared" si="33"/>
        <v>0.61784901470981257</v>
      </c>
    </row>
    <row r="53" spans="1:12" x14ac:dyDescent="0.25">
      <c r="A53" s="2">
        <v>15</v>
      </c>
      <c r="B53" s="36" t="s">
        <v>11</v>
      </c>
      <c r="C53" s="46" t="s">
        <v>59</v>
      </c>
      <c r="D53" s="6">
        <f t="shared" si="25"/>
        <v>1</v>
      </c>
      <c r="E53" s="6">
        <f t="shared" si="26"/>
        <v>0.71241525667485461</v>
      </c>
      <c r="F53" s="6">
        <f t="shared" si="27"/>
        <v>0.76915500185387986</v>
      </c>
      <c r="G53" s="6">
        <f t="shared" si="28"/>
        <v>0.82116643493465302</v>
      </c>
      <c r="H53" s="6">
        <f t="shared" si="29"/>
        <v>0.8731778680154263</v>
      </c>
      <c r="I53" s="6">
        <f t="shared" si="30"/>
        <v>0.82589474703290533</v>
      </c>
      <c r="J53" s="6">
        <f t="shared" si="31"/>
        <v>0.77861162605038414</v>
      </c>
      <c r="K53" s="6">
        <f t="shared" si="32"/>
        <v>0.69823032038009836</v>
      </c>
      <c r="L53" s="6">
        <f t="shared" si="33"/>
        <v>0.61784901470981257</v>
      </c>
    </row>
    <row r="54" spans="1:12" x14ac:dyDescent="0.25">
      <c r="A54" s="21">
        <v>16</v>
      </c>
      <c r="B54" s="36" t="s">
        <v>13</v>
      </c>
      <c r="C54" s="46" t="s">
        <v>59</v>
      </c>
      <c r="D54" s="6">
        <f t="shared" si="25"/>
        <v>1</v>
      </c>
      <c r="E54" s="6">
        <f t="shared" si="26"/>
        <v>0.71241525667485461</v>
      </c>
      <c r="F54" s="6">
        <f t="shared" si="27"/>
        <v>0.76915500185387986</v>
      </c>
      <c r="G54" s="6">
        <f t="shared" si="28"/>
        <v>0.82116643493465302</v>
      </c>
      <c r="H54" s="6">
        <f t="shared" si="29"/>
        <v>0.8731778680154263</v>
      </c>
      <c r="I54" s="6">
        <f t="shared" si="30"/>
        <v>0.82589474703290533</v>
      </c>
      <c r="J54" s="6">
        <f t="shared" si="31"/>
        <v>0.77861162605038414</v>
      </c>
      <c r="K54" s="6">
        <f t="shared" si="32"/>
        <v>0.69823032038009836</v>
      </c>
      <c r="L54" s="6">
        <f t="shared" si="33"/>
        <v>0.61784901470981257</v>
      </c>
    </row>
    <row r="55" spans="1:12" x14ac:dyDescent="0.25">
      <c r="A55" s="2">
        <v>17</v>
      </c>
      <c r="B55" s="36" t="s">
        <v>57</v>
      </c>
      <c r="C55" s="46" t="s">
        <v>59</v>
      </c>
      <c r="D55" s="6">
        <f t="shared" si="25"/>
        <v>1</v>
      </c>
      <c r="E55" s="6">
        <f t="shared" si="26"/>
        <v>0.71241525667485461</v>
      </c>
      <c r="F55" s="6">
        <f t="shared" si="27"/>
        <v>0.76915500185387986</v>
      </c>
      <c r="G55" s="6">
        <f t="shared" si="28"/>
        <v>0.82116643493465302</v>
      </c>
      <c r="H55" s="6">
        <f t="shared" si="29"/>
        <v>0.8731778680154263</v>
      </c>
      <c r="I55" s="6">
        <f t="shared" si="30"/>
        <v>0.82589474703290533</v>
      </c>
      <c r="J55" s="6">
        <f t="shared" si="31"/>
        <v>0.77861162605038414</v>
      </c>
      <c r="K55" s="6">
        <f t="shared" si="32"/>
        <v>0.69823032038009836</v>
      </c>
      <c r="L55" s="6">
        <f t="shared" si="33"/>
        <v>0.61784901470981257</v>
      </c>
    </row>
    <row r="56" spans="1:12" x14ac:dyDescent="0.25">
      <c r="A56" s="2">
        <v>18</v>
      </c>
      <c r="B56" s="36" t="s">
        <v>21</v>
      </c>
      <c r="C56" s="46" t="s">
        <v>59</v>
      </c>
      <c r="D56" s="6">
        <f t="shared" si="25"/>
        <v>1</v>
      </c>
      <c r="E56" s="6">
        <f t="shared" si="26"/>
        <v>0.71241525667485461</v>
      </c>
      <c r="F56" s="6">
        <f t="shared" si="27"/>
        <v>0.76915500185387986</v>
      </c>
      <c r="G56" s="6">
        <f t="shared" si="28"/>
        <v>0.82116643493465302</v>
      </c>
      <c r="H56" s="6">
        <f t="shared" si="29"/>
        <v>0.8731778680154263</v>
      </c>
      <c r="I56" s="6">
        <f t="shared" si="30"/>
        <v>0.82589474703290533</v>
      </c>
      <c r="J56" s="6">
        <f t="shared" si="31"/>
        <v>0.77861162605038414</v>
      </c>
      <c r="K56" s="6">
        <f t="shared" si="32"/>
        <v>0.69823032038009836</v>
      </c>
      <c r="L56" s="6">
        <f t="shared" si="33"/>
        <v>0.61784901470981257</v>
      </c>
    </row>
  </sheetData>
  <mergeCells count="2">
    <mergeCell ref="Q30:X30"/>
    <mergeCell ref="Q25:Y25"/>
  </mergeCells>
  <conditionalFormatting sqref="C3:L20">
    <cfRule type="cellIs" dxfId="8" priority="1" operator="equal">
      <formula>0</formula>
    </cfRule>
  </conditionalFormatting>
  <hyperlinks>
    <hyperlink ref="Q23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workbookViewId="0">
      <selection activeCell="B3" sqref="B3"/>
    </sheetView>
  </sheetViews>
  <sheetFormatPr baseColWidth="10" defaultRowHeight="15" x14ac:dyDescent="0.25"/>
  <cols>
    <col min="2" max="2" width="15.85546875" bestFit="1" customWidth="1"/>
    <col min="3" max="3" width="7.140625" bestFit="1" customWidth="1"/>
    <col min="4" max="4" width="30" bestFit="1" customWidth="1"/>
  </cols>
  <sheetData>
    <row r="1" spans="1:24" x14ac:dyDescent="0.25">
      <c r="F1" s="63" t="s">
        <v>61</v>
      </c>
      <c r="G1" s="63"/>
      <c r="H1" s="63"/>
      <c r="I1" s="47"/>
    </row>
    <row r="2" spans="1:24" x14ac:dyDescent="0.25">
      <c r="A2" s="48" t="s">
        <v>62</v>
      </c>
      <c r="B2" s="48" t="s">
        <v>63</v>
      </c>
      <c r="C2" s="48" t="s">
        <v>64</v>
      </c>
      <c r="D2" s="48" t="s">
        <v>65</v>
      </c>
      <c r="E2" s="48" t="s">
        <v>66</v>
      </c>
      <c r="F2" s="49">
        <v>2005</v>
      </c>
      <c r="G2" s="49">
        <v>2010</v>
      </c>
      <c r="H2" s="49">
        <v>2015</v>
      </c>
      <c r="I2" s="50">
        <v>2020</v>
      </c>
      <c r="J2" s="48">
        <v>2025</v>
      </c>
      <c r="K2" s="48">
        <v>2030</v>
      </c>
      <c r="L2" s="48">
        <v>2035</v>
      </c>
      <c r="M2" s="48">
        <v>2040</v>
      </c>
      <c r="N2" s="48">
        <v>2045</v>
      </c>
      <c r="O2" s="48">
        <v>2050</v>
      </c>
      <c r="P2" s="48">
        <v>2055</v>
      </c>
      <c r="Q2" s="48">
        <v>2060</v>
      </c>
      <c r="R2" s="48">
        <v>2070</v>
      </c>
      <c r="S2" s="48">
        <v>2080</v>
      </c>
      <c r="T2" s="48">
        <v>2090</v>
      </c>
      <c r="U2" s="48">
        <v>2100</v>
      </c>
      <c r="V2" s="48"/>
      <c r="W2" s="48"/>
      <c r="X2" s="48"/>
    </row>
    <row r="3" spans="1:24" x14ac:dyDescent="0.25">
      <c r="A3" t="s">
        <v>67</v>
      </c>
      <c r="B3" t="s">
        <v>68</v>
      </c>
      <c r="C3" t="s">
        <v>69</v>
      </c>
      <c r="D3" t="s">
        <v>70</v>
      </c>
      <c r="E3" t="s">
        <v>71</v>
      </c>
      <c r="F3" s="51">
        <v>1</v>
      </c>
      <c r="G3" s="51">
        <v>1</v>
      </c>
      <c r="H3" s="51">
        <v>1</v>
      </c>
      <c r="I3" s="52">
        <v>3.1363517999999999</v>
      </c>
      <c r="J3" s="52">
        <v>5.0864183000000001</v>
      </c>
      <c r="K3" s="52">
        <v>1.1511944000000001</v>
      </c>
      <c r="L3" s="52">
        <v>4.8117910000000004</v>
      </c>
      <c r="M3" s="52">
        <v>1</v>
      </c>
      <c r="N3" s="52">
        <v>6.8703173</v>
      </c>
      <c r="O3" s="52">
        <v>8.5182245000000005</v>
      </c>
      <c r="P3" s="52">
        <v>1</v>
      </c>
      <c r="Q3" s="52">
        <v>8.3803280999999998</v>
      </c>
      <c r="R3" s="52">
        <v>7.9697171999999998</v>
      </c>
      <c r="S3" s="52">
        <v>11.5514577</v>
      </c>
      <c r="T3" s="52">
        <v>9.0601844000000007</v>
      </c>
      <c r="U3" s="52">
        <v>14.178108</v>
      </c>
      <c r="V3" s="52">
        <v>11.7878454</v>
      </c>
      <c r="W3" s="52">
        <v>20.574238000000001</v>
      </c>
      <c r="X3" s="52">
        <v>22.002147399999998</v>
      </c>
    </row>
    <row r="4" spans="1:24" x14ac:dyDescent="0.25">
      <c r="A4" t="s">
        <v>67</v>
      </c>
      <c r="B4" t="s">
        <v>68</v>
      </c>
      <c r="C4" t="s">
        <v>72</v>
      </c>
      <c r="D4" t="s">
        <v>70</v>
      </c>
      <c r="E4" t="s">
        <v>71</v>
      </c>
      <c r="F4" s="51">
        <v>1</v>
      </c>
      <c r="G4" s="51">
        <v>1</v>
      </c>
      <c r="H4" s="51">
        <v>1</v>
      </c>
      <c r="I4" s="52">
        <v>3.8650015</v>
      </c>
      <c r="J4" s="52">
        <v>6.8279731000000004</v>
      </c>
      <c r="K4" s="52">
        <v>1.7142491</v>
      </c>
      <c r="L4" s="52">
        <v>5.8475438000000004</v>
      </c>
      <c r="M4" s="52">
        <v>3.8481803999999999</v>
      </c>
      <c r="N4" s="52">
        <v>6.0675686999999998</v>
      </c>
      <c r="O4" s="52">
        <v>6.8907366999999997</v>
      </c>
      <c r="P4" s="52">
        <v>7.2658426</v>
      </c>
      <c r="Q4" s="52">
        <v>9.0015482999999996</v>
      </c>
      <c r="R4" s="52">
        <v>8.0382133000000007</v>
      </c>
      <c r="S4" s="52">
        <v>9.0977792999999991</v>
      </c>
      <c r="T4" s="52">
        <v>10.4673795</v>
      </c>
      <c r="U4" s="52">
        <v>16.684129899999999</v>
      </c>
      <c r="V4" s="52">
        <v>13.6284502</v>
      </c>
      <c r="W4" s="52">
        <v>20.337689900000001</v>
      </c>
      <c r="X4" s="52">
        <v>22.495163300000002</v>
      </c>
    </row>
    <row r="5" spans="1:24" x14ac:dyDescent="0.25">
      <c r="A5" t="s">
        <v>67</v>
      </c>
      <c r="B5" t="s">
        <v>68</v>
      </c>
      <c r="C5" t="s">
        <v>73</v>
      </c>
      <c r="D5" t="s">
        <v>70</v>
      </c>
      <c r="E5" t="s">
        <v>71</v>
      </c>
      <c r="F5" s="51">
        <v>1</v>
      </c>
      <c r="G5" s="51">
        <v>1.5527031</v>
      </c>
      <c r="H5" s="51">
        <v>3.5895275</v>
      </c>
      <c r="I5" s="52">
        <v>7.7673588999999996</v>
      </c>
      <c r="J5" s="52">
        <v>8.9902685000000009</v>
      </c>
      <c r="K5" s="52">
        <v>9.0740534999999998</v>
      </c>
      <c r="L5" s="52">
        <v>9.7080348999999995</v>
      </c>
      <c r="M5" s="52">
        <v>9.6868824</v>
      </c>
      <c r="N5" s="52">
        <v>8.6779170000000008</v>
      </c>
      <c r="O5" s="52">
        <v>5.9625054000000004</v>
      </c>
      <c r="P5" s="52">
        <v>6.7799734999999997</v>
      </c>
      <c r="Q5" s="52">
        <v>8.7377223999999991</v>
      </c>
      <c r="R5" s="52">
        <v>7.9057098999999997</v>
      </c>
      <c r="S5" s="52">
        <v>11.3707519</v>
      </c>
      <c r="T5" s="52">
        <v>10.1862288</v>
      </c>
      <c r="U5" s="52">
        <v>17.872417599999999</v>
      </c>
      <c r="V5" s="52">
        <v>14.9497152</v>
      </c>
      <c r="W5" s="52">
        <v>22.786891600000001</v>
      </c>
      <c r="X5" s="52">
        <v>21.9805663</v>
      </c>
    </row>
    <row r="6" spans="1:24" x14ac:dyDescent="0.25">
      <c r="A6" t="s">
        <v>67</v>
      </c>
      <c r="B6" t="s">
        <v>68</v>
      </c>
      <c r="C6" t="s">
        <v>11</v>
      </c>
      <c r="D6" t="s">
        <v>70</v>
      </c>
      <c r="E6" t="s">
        <v>71</v>
      </c>
      <c r="F6" s="51">
        <v>1</v>
      </c>
      <c r="G6" s="51">
        <v>1</v>
      </c>
      <c r="H6" s="51">
        <v>2.4126989000000001</v>
      </c>
      <c r="I6" s="52">
        <v>7.5404779</v>
      </c>
      <c r="J6" s="52">
        <v>2.3315961000000001</v>
      </c>
      <c r="K6" s="52">
        <v>1</v>
      </c>
      <c r="L6" s="52">
        <v>2.7619158000000001</v>
      </c>
      <c r="M6" s="52">
        <v>4.1748364999999996</v>
      </c>
      <c r="N6" s="52">
        <v>2.4956282999999999</v>
      </c>
      <c r="O6" s="52">
        <v>5.8720257</v>
      </c>
      <c r="P6" s="52">
        <v>2.1783845999999998</v>
      </c>
      <c r="Q6" s="52">
        <v>8.6679929999999992</v>
      </c>
      <c r="R6" s="52">
        <v>5.0748291999999999</v>
      </c>
      <c r="S6" s="52">
        <v>10.7738154</v>
      </c>
      <c r="T6" s="52">
        <v>6.4429787000000003</v>
      </c>
      <c r="U6" s="52">
        <v>18.418282000000001</v>
      </c>
      <c r="V6" s="52">
        <v>9.2616244000000005</v>
      </c>
      <c r="W6" s="52">
        <v>17.874687699999999</v>
      </c>
      <c r="X6" s="52">
        <v>18.736965699999999</v>
      </c>
    </row>
    <row r="7" spans="1:24" x14ac:dyDescent="0.25">
      <c r="A7" t="s">
        <v>67</v>
      </c>
      <c r="B7" t="s">
        <v>68</v>
      </c>
      <c r="C7" t="s">
        <v>74</v>
      </c>
      <c r="D7" t="s">
        <v>70</v>
      </c>
      <c r="E7" t="s">
        <v>71</v>
      </c>
      <c r="F7" s="51">
        <v>0</v>
      </c>
      <c r="G7" s="51">
        <v>0</v>
      </c>
      <c r="H7" s="51">
        <v>3.5895093999999999</v>
      </c>
      <c r="I7" s="52">
        <v>7.7672191000000002</v>
      </c>
      <c r="J7" s="52">
        <v>8.8851885999999993</v>
      </c>
      <c r="K7" s="52">
        <v>9.0743375999999998</v>
      </c>
      <c r="L7" s="52">
        <v>9.7090648999999996</v>
      </c>
      <c r="M7" s="52">
        <v>9.687856</v>
      </c>
      <c r="N7" s="52">
        <v>8.6781257000000007</v>
      </c>
      <c r="O7" s="52">
        <v>8.8314751000000005</v>
      </c>
      <c r="P7" s="52">
        <v>7.0541387000000002</v>
      </c>
      <c r="Q7" s="52">
        <v>8.7377462000000001</v>
      </c>
      <c r="R7" s="52">
        <v>14.2420689</v>
      </c>
      <c r="S7" s="52">
        <v>14.9686626</v>
      </c>
      <c r="T7" s="52">
        <v>14.583207099999999</v>
      </c>
      <c r="U7" s="52">
        <v>17.872017100000001</v>
      </c>
      <c r="V7" s="52">
        <v>18.0701064</v>
      </c>
      <c r="W7" s="52">
        <v>23.048596400000001</v>
      </c>
      <c r="X7" s="52">
        <v>25.658411099999999</v>
      </c>
    </row>
    <row r="8" spans="1:24" x14ac:dyDescent="0.25">
      <c r="A8" t="s">
        <v>67</v>
      </c>
      <c r="B8" t="s">
        <v>68</v>
      </c>
      <c r="C8" t="s">
        <v>75</v>
      </c>
      <c r="D8" t="s">
        <v>70</v>
      </c>
      <c r="E8" t="s">
        <v>71</v>
      </c>
      <c r="F8" s="51">
        <v>1</v>
      </c>
      <c r="G8" s="51">
        <v>1</v>
      </c>
      <c r="H8" s="51">
        <v>3.4890276</v>
      </c>
      <c r="I8" s="52">
        <v>4.4252605000000003</v>
      </c>
      <c r="J8" s="52">
        <v>4.7777734000000001</v>
      </c>
      <c r="K8" s="52">
        <v>4.8286122999999996</v>
      </c>
      <c r="L8" s="52">
        <v>5.4263561999999999</v>
      </c>
      <c r="M8" s="52">
        <v>6.1287035000000003</v>
      </c>
      <c r="N8" s="52">
        <v>3.1873562</v>
      </c>
      <c r="O8" s="52">
        <v>7.7020925</v>
      </c>
      <c r="P8" s="52">
        <v>6.9091820000000004</v>
      </c>
      <c r="Q8" s="52">
        <v>8.1921903999999994</v>
      </c>
      <c r="R8" s="52">
        <v>7.6525021999999998</v>
      </c>
      <c r="S8" s="52">
        <v>9.3712031000000007</v>
      </c>
      <c r="T8" s="52">
        <v>11.2461045</v>
      </c>
      <c r="U8" s="52">
        <v>12.091137399999999</v>
      </c>
      <c r="V8" s="52">
        <v>15.7368393</v>
      </c>
      <c r="W8" s="52">
        <v>19.649447200000001</v>
      </c>
      <c r="X8" s="52">
        <v>22.8343971</v>
      </c>
    </row>
    <row r="9" spans="1:24" x14ac:dyDescent="0.25">
      <c r="A9" t="s">
        <v>67</v>
      </c>
      <c r="B9" t="s">
        <v>68</v>
      </c>
      <c r="C9" t="s">
        <v>15</v>
      </c>
      <c r="D9" t="s">
        <v>70</v>
      </c>
      <c r="E9" t="s">
        <v>71</v>
      </c>
      <c r="F9" s="51">
        <v>1</v>
      </c>
      <c r="G9" s="51">
        <v>1</v>
      </c>
      <c r="H9" s="51">
        <v>1</v>
      </c>
      <c r="I9" s="52">
        <v>1</v>
      </c>
      <c r="J9" s="52">
        <v>3.7462867000000002</v>
      </c>
      <c r="K9" s="52">
        <v>1.6695901</v>
      </c>
      <c r="L9" s="52">
        <v>4.4829977999999997</v>
      </c>
      <c r="M9" s="52">
        <v>3.2147399000000001</v>
      </c>
      <c r="N9" s="52">
        <v>5.3588604000000002</v>
      </c>
      <c r="O9" s="52">
        <v>5.2629896</v>
      </c>
      <c r="P9" s="52">
        <v>5.9861652999999997</v>
      </c>
      <c r="Q9" s="52">
        <v>8.7376424000000004</v>
      </c>
      <c r="R9" s="52">
        <v>10.190894699999999</v>
      </c>
      <c r="S9" s="52">
        <v>12.854670799999999</v>
      </c>
      <c r="T9" s="52">
        <v>9.3984904</v>
      </c>
      <c r="U9" s="52">
        <v>16.019110600000001</v>
      </c>
      <c r="V9" s="52">
        <v>11.776508</v>
      </c>
      <c r="W9" s="52">
        <v>21.0807471</v>
      </c>
      <c r="X9" s="52">
        <v>21.822752399999999</v>
      </c>
    </row>
    <row r="10" spans="1:24" x14ac:dyDescent="0.25">
      <c r="A10" t="s">
        <v>67</v>
      </c>
      <c r="B10" t="s">
        <v>68</v>
      </c>
      <c r="C10" t="s">
        <v>76</v>
      </c>
      <c r="D10" t="s">
        <v>70</v>
      </c>
      <c r="E10" t="s">
        <v>71</v>
      </c>
      <c r="F10" s="51">
        <v>1</v>
      </c>
      <c r="G10" s="51">
        <v>1</v>
      </c>
      <c r="H10" s="51">
        <v>3.4881394999999999</v>
      </c>
      <c r="I10" s="52">
        <v>7.5406671999999997</v>
      </c>
      <c r="J10" s="52">
        <v>8.9077353000000006</v>
      </c>
      <c r="K10" s="52">
        <v>9.3504836000000005</v>
      </c>
      <c r="L10" s="52">
        <v>10.001894500000001</v>
      </c>
      <c r="M10" s="52">
        <v>9.9799784999999996</v>
      </c>
      <c r="N10" s="52">
        <v>8.9396780000000007</v>
      </c>
      <c r="O10" s="52">
        <v>9.0980264999999996</v>
      </c>
      <c r="P10" s="52">
        <v>7.2657651999999997</v>
      </c>
      <c r="Q10" s="52">
        <v>6.6912830999999997</v>
      </c>
      <c r="R10" s="52">
        <v>9.8638276999999999</v>
      </c>
      <c r="S10" s="52">
        <v>11.551744899999999</v>
      </c>
      <c r="T10" s="52">
        <v>13.4311007</v>
      </c>
      <c r="U10" s="52">
        <v>13.6591723</v>
      </c>
      <c r="V10" s="52">
        <v>18.302762300000001</v>
      </c>
      <c r="W10" s="52">
        <v>20.402298500000001</v>
      </c>
      <c r="X10" s="52">
        <v>25.956724099999999</v>
      </c>
    </row>
    <row r="11" spans="1:24" x14ac:dyDescent="0.25">
      <c r="A11" t="s">
        <v>67</v>
      </c>
      <c r="B11" t="s">
        <v>68</v>
      </c>
      <c r="C11" t="s">
        <v>21</v>
      </c>
      <c r="D11" t="s">
        <v>70</v>
      </c>
      <c r="E11" t="s">
        <v>71</v>
      </c>
      <c r="F11" s="51">
        <v>1</v>
      </c>
      <c r="G11" s="51">
        <v>1</v>
      </c>
      <c r="H11" s="51">
        <v>3.5895754000000002</v>
      </c>
      <c r="I11" s="52">
        <v>4.8833693</v>
      </c>
      <c r="J11" s="52">
        <v>2.6700580999999999</v>
      </c>
      <c r="K11" s="52">
        <v>7.3761504999999996</v>
      </c>
      <c r="L11" s="52">
        <v>4.8894909000000002</v>
      </c>
      <c r="M11" s="52">
        <v>7.0027011000000003</v>
      </c>
      <c r="N11" s="52">
        <v>3.3072992999999999</v>
      </c>
      <c r="O11" s="52">
        <v>6.1820173</v>
      </c>
      <c r="P11" s="52">
        <v>2.6912341</v>
      </c>
      <c r="Q11" s="52">
        <v>7.7373367000000002</v>
      </c>
      <c r="R11" s="52">
        <v>6.1939114000000002</v>
      </c>
      <c r="S11" s="52">
        <v>11.0383102</v>
      </c>
      <c r="T11" s="52">
        <v>8.6663008000000001</v>
      </c>
      <c r="U11" s="52">
        <v>17.872062</v>
      </c>
      <c r="V11" s="52">
        <v>10.386988000000001</v>
      </c>
      <c r="W11" s="52">
        <v>21.209553799999998</v>
      </c>
      <c r="X11" s="52">
        <v>20.1120603</v>
      </c>
    </row>
    <row r="12" spans="1:24" x14ac:dyDescent="0.25">
      <c r="A12" t="s">
        <v>67</v>
      </c>
      <c r="B12" t="s">
        <v>68</v>
      </c>
      <c r="C12" t="s">
        <v>10</v>
      </c>
      <c r="D12" t="s">
        <v>70</v>
      </c>
      <c r="E12" t="s">
        <v>71</v>
      </c>
      <c r="F12" s="51">
        <v>1</v>
      </c>
      <c r="G12" s="51">
        <v>1</v>
      </c>
      <c r="H12" s="51">
        <v>1</v>
      </c>
      <c r="I12" s="52">
        <v>1</v>
      </c>
      <c r="J12" s="52">
        <v>3.4870624000000001</v>
      </c>
      <c r="K12" s="52">
        <v>3.0115286999999999</v>
      </c>
      <c r="L12" s="52">
        <v>3.3921117000000001</v>
      </c>
      <c r="M12" s="52">
        <v>3.5161397999999999</v>
      </c>
      <c r="N12" s="52">
        <v>4.2722727000000003</v>
      </c>
      <c r="O12" s="52">
        <v>3.5158980999999998</v>
      </c>
      <c r="P12" s="52">
        <v>7.0541264000000004</v>
      </c>
      <c r="Q12" s="52">
        <v>3.7199073</v>
      </c>
      <c r="R12" s="52">
        <v>4.5086735999999998</v>
      </c>
      <c r="S12" s="52">
        <v>6.6772150000000003</v>
      </c>
      <c r="T12" s="52">
        <v>9.0745996000000009</v>
      </c>
      <c r="U12" s="52">
        <v>12.1867315</v>
      </c>
      <c r="V12" s="52">
        <v>13.915373600000001</v>
      </c>
      <c r="W12" s="52">
        <v>18.810730800000002</v>
      </c>
      <c r="X12" s="52">
        <v>21.309626999999999</v>
      </c>
    </row>
    <row r="13" spans="1:24" x14ac:dyDescent="0.25">
      <c r="A13" t="s">
        <v>67</v>
      </c>
      <c r="B13" t="s">
        <v>68</v>
      </c>
      <c r="C13" t="s">
        <v>8</v>
      </c>
      <c r="D13" t="s">
        <v>70</v>
      </c>
      <c r="E13" t="s">
        <v>71</v>
      </c>
      <c r="F13" s="51">
        <v>1</v>
      </c>
      <c r="G13" s="51">
        <v>1</v>
      </c>
      <c r="H13" s="51">
        <v>3.5895429999999999</v>
      </c>
      <c r="I13" s="52">
        <v>4.6892227999999996</v>
      </c>
      <c r="J13" s="52">
        <v>5.3551729999999997</v>
      </c>
      <c r="K13" s="52">
        <v>5.4296198000000002</v>
      </c>
      <c r="L13" s="52">
        <v>4.2442868999999996</v>
      </c>
      <c r="M13" s="52">
        <v>5.6265178000000002</v>
      </c>
      <c r="N13" s="52">
        <v>5.7221028</v>
      </c>
      <c r="O13" s="52">
        <v>7.9473937000000001</v>
      </c>
      <c r="P13" s="52">
        <v>7.0541505000000004</v>
      </c>
      <c r="Q13" s="52">
        <v>8.7377879000000007</v>
      </c>
      <c r="R13" s="52">
        <v>9.6557575999999994</v>
      </c>
      <c r="S13" s="52">
        <v>11.529715700000001</v>
      </c>
      <c r="T13" s="52">
        <v>10.178791</v>
      </c>
      <c r="U13" s="52">
        <v>17.8720058</v>
      </c>
      <c r="V13" s="52">
        <v>9.8516572</v>
      </c>
      <c r="W13" s="52">
        <v>21.415607000000001</v>
      </c>
      <c r="X13" s="52">
        <v>19.831765900000001</v>
      </c>
    </row>
    <row r="14" spans="1:24" x14ac:dyDescent="0.25">
      <c r="A14" t="s">
        <v>67</v>
      </c>
      <c r="B14" t="s">
        <v>68</v>
      </c>
      <c r="C14" t="s">
        <v>77</v>
      </c>
      <c r="D14" t="s">
        <v>70</v>
      </c>
      <c r="E14" t="s">
        <v>71</v>
      </c>
      <c r="F14" s="51">
        <v>0.99488109999999996</v>
      </c>
      <c r="G14" s="51">
        <v>1.0435869</v>
      </c>
      <c r="H14" s="51">
        <v>2.3981561999999998</v>
      </c>
      <c r="I14" s="52">
        <v>5.2456754999999999</v>
      </c>
      <c r="J14" s="52">
        <v>5.7986994999999997</v>
      </c>
      <c r="K14" s="52">
        <v>4.5067651</v>
      </c>
      <c r="L14" s="52">
        <v>5.776484</v>
      </c>
      <c r="M14" s="52">
        <v>5.4240960999999999</v>
      </c>
      <c r="N14" s="52">
        <v>5.3927145999999997</v>
      </c>
      <c r="O14" s="52">
        <v>6.9657631000000002</v>
      </c>
      <c r="P14" s="52">
        <v>5.0084235000000001</v>
      </c>
      <c r="Q14" s="52">
        <v>8.4124911999999998</v>
      </c>
      <c r="R14" s="52">
        <v>7.4381157</v>
      </c>
      <c r="S14" s="52">
        <v>10.712082499999999</v>
      </c>
      <c r="T14" s="52">
        <v>9.1683991999999996</v>
      </c>
      <c r="U14" s="52">
        <v>16.4568552</v>
      </c>
      <c r="V14" s="52">
        <v>11.924850599999999</v>
      </c>
      <c r="W14" s="52">
        <v>19.995620800000001</v>
      </c>
      <c r="X14" s="52">
        <v>21.073591199999999</v>
      </c>
    </row>
    <row r="15" spans="1:24" x14ac:dyDescent="0.25">
      <c r="A15" t="s">
        <v>67</v>
      </c>
      <c r="B15" t="s">
        <v>68</v>
      </c>
      <c r="C15" t="s">
        <v>69</v>
      </c>
      <c r="D15" t="s">
        <v>78</v>
      </c>
      <c r="E15" t="s">
        <v>71</v>
      </c>
      <c r="F15" s="51">
        <v>0.61118450000000002</v>
      </c>
      <c r="G15" s="51">
        <v>2.2197843000000002</v>
      </c>
      <c r="H15" s="51">
        <v>2.0012987999999998</v>
      </c>
      <c r="I15" s="52">
        <v>2.4324365000000001</v>
      </c>
      <c r="J15" s="52">
        <v>2.5670853</v>
      </c>
      <c r="K15" s="52">
        <v>2.7143104999999998</v>
      </c>
      <c r="L15" s="52">
        <v>2.9004268</v>
      </c>
      <c r="M15" s="52">
        <v>3.0554665999999999</v>
      </c>
      <c r="N15" s="52">
        <v>3.3123062999999999</v>
      </c>
      <c r="O15" s="52">
        <v>3.5179095999999999</v>
      </c>
      <c r="P15" s="52">
        <v>3.4982663000000001</v>
      </c>
      <c r="Q15" s="52">
        <v>4.3223694000000004</v>
      </c>
      <c r="R15" s="52">
        <v>5.0168039999999996</v>
      </c>
      <c r="S15" s="52">
        <v>5.5836617999999998</v>
      </c>
      <c r="T15" s="52">
        <v>5.9465301000000004</v>
      </c>
      <c r="U15" s="52">
        <v>6.0745402000000004</v>
      </c>
      <c r="V15" s="52">
        <v>7.2764120999999999</v>
      </c>
      <c r="W15" s="52">
        <v>7.8065433999999998</v>
      </c>
      <c r="X15" s="52">
        <v>8.9862172999999999</v>
      </c>
    </row>
    <row r="16" spans="1:24" x14ac:dyDescent="0.25">
      <c r="A16" t="s">
        <v>67</v>
      </c>
      <c r="B16" t="s">
        <v>68</v>
      </c>
      <c r="C16" t="s">
        <v>72</v>
      </c>
      <c r="D16" t="s">
        <v>78</v>
      </c>
      <c r="E16" t="s">
        <v>71</v>
      </c>
      <c r="F16" s="51">
        <v>1.3050533</v>
      </c>
      <c r="G16" s="51">
        <v>2.1500431999999998</v>
      </c>
      <c r="H16" s="51">
        <v>1.9378012</v>
      </c>
      <c r="I16" s="52">
        <v>2.3700888</v>
      </c>
      <c r="J16" s="52">
        <v>2.5604759000000001</v>
      </c>
      <c r="K16" s="52">
        <v>2.7124993000000002</v>
      </c>
      <c r="L16" s="52">
        <v>2.9042176999999998</v>
      </c>
      <c r="M16" s="52">
        <v>3.0638005000000001</v>
      </c>
      <c r="N16" s="52">
        <v>3.3283578999999999</v>
      </c>
      <c r="O16" s="52">
        <v>3.5399794</v>
      </c>
      <c r="P16" s="52">
        <v>3.5192847999999999</v>
      </c>
      <c r="Q16" s="52">
        <v>4.1657541</v>
      </c>
      <c r="R16" s="52">
        <v>4.9535450000000001</v>
      </c>
      <c r="S16" s="52">
        <v>5.5202305999999997</v>
      </c>
      <c r="T16" s="52">
        <v>5.7439594999999999</v>
      </c>
      <c r="U16" s="52">
        <v>5.3935991999999997</v>
      </c>
      <c r="V16" s="52">
        <v>7.2129912000000003</v>
      </c>
      <c r="W16" s="52">
        <v>7.7430957999999999</v>
      </c>
      <c r="X16" s="52">
        <v>8.9227471000000005</v>
      </c>
    </row>
    <row r="17" spans="1:24" x14ac:dyDescent="0.25">
      <c r="A17" t="s">
        <v>67</v>
      </c>
      <c r="B17" t="s">
        <v>68</v>
      </c>
      <c r="C17" t="s">
        <v>73</v>
      </c>
      <c r="D17" t="s">
        <v>78</v>
      </c>
      <c r="E17" t="s">
        <v>71</v>
      </c>
      <c r="F17" s="51">
        <v>1.6269545999999999</v>
      </c>
      <c r="G17" s="51">
        <v>2.1640684000000001</v>
      </c>
      <c r="H17" s="51">
        <v>1.9435952999999999</v>
      </c>
      <c r="I17" s="52">
        <v>2.3889014999999998</v>
      </c>
      <c r="J17" s="52">
        <v>2.5005681000000002</v>
      </c>
      <c r="K17" s="52">
        <v>2.5027084999999998</v>
      </c>
      <c r="L17" s="52">
        <v>2.6730174</v>
      </c>
      <c r="M17" s="52">
        <v>2.8032384000000001</v>
      </c>
      <c r="N17" s="52">
        <v>2.9583754999999998</v>
      </c>
      <c r="O17" s="52">
        <v>3.1054265999999999</v>
      </c>
      <c r="P17" s="52">
        <v>3.0280157999999999</v>
      </c>
      <c r="Q17" s="52">
        <v>3.4241526000000002</v>
      </c>
      <c r="R17" s="52">
        <v>4.0973819999999996</v>
      </c>
      <c r="S17" s="52">
        <v>4.6471448000000004</v>
      </c>
      <c r="T17" s="52">
        <v>4.9991469000000004</v>
      </c>
      <c r="U17" s="52">
        <v>5.1233906999999999</v>
      </c>
      <c r="V17" s="52">
        <v>6.2892011999999999</v>
      </c>
      <c r="W17" s="52">
        <v>6.8034074999999996</v>
      </c>
      <c r="X17" s="52">
        <v>7.9476041000000004</v>
      </c>
    </row>
    <row r="18" spans="1:24" x14ac:dyDescent="0.25">
      <c r="A18" t="s">
        <v>67</v>
      </c>
      <c r="B18" t="s">
        <v>68</v>
      </c>
      <c r="C18" t="s">
        <v>11</v>
      </c>
      <c r="D18" t="s">
        <v>78</v>
      </c>
      <c r="E18" t="s">
        <v>71</v>
      </c>
      <c r="F18" s="51">
        <v>0.93691389999999997</v>
      </c>
      <c r="G18" s="51">
        <v>1.8513681</v>
      </c>
      <c r="H18" s="51">
        <v>1.950321</v>
      </c>
      <c r="I18" s="52">
        <v>2.1460827999999998</v>
      </c>
      <c r="J18" s="52">
        <v>2.4109721999999998</v>
      </c>
      <c r="K18" s="52">
        <v>2.7512392000000001</v>
      </c>
      <c r="L18" s="52">
        <v>3.0847000000000002</v>
      </c>
      <c r="M18" s="52">
        <v>3.2857145000000001</v>
      </c>
      <c r="N18" s="52">
        <v>3.5502596</v>
      </c>
      <c r="O18" s="52">
        <v>3.7619120000000001</v>
      </c>
      <c r="P18" s="52">
        <v>3.7412915</v>
      </c>
      <c r="Q18" s="52">
        <v>4.4814739000000001</v>
      </c>
      <c r="R18" s="52">
        <v>5.1755554999999998</v>
      </c>
      <c r="S18" s="52">
        <v>5.7422129000000002</v>
      </c>
      <c r="T18" s="52">
        <v>6.1050399000000004</v>
      </c>
      <c r="U18" s="52">
        <v>6.2330626999999996</v>
      </c>
      <c r="V18" s="52">
        <v>7.4349451999999996</v>
      </c>
      <c r="W18" s="52">
        <v>7.9650373999999999</v>
      </c>
      <c r="X18" s="52">
        <v>9.1446977999999994</v>
      </c>
    </row>
    <row r="19" spans="1:24" x14ac:dyDescent="0.25">
      <c r="A19" t="s">
        <v>67</v>
      </c>
      <c r="B19" t="s">
        <v>68</v>
      </c>
      <c r="C19" t="s">
        <v>74</v>
      </c>
      <c r="D19" t="s">
        <v>78</v>
      </c>
      <c r="E19" t="s">
        <v>71</v>
      </c>
      <c r="F19" s="51">
        <v>1.4287578999999999</v>
      </c>
      <c r="G19" s="51">
        <v>2.0064367000000001</v>
      </c>
      <c r="H19" s="51">
        <v>1.7850457</v>
      </c>
      <c r="I19" s="52">
        <v>2.2304586</v>
      </c>
      <c r="J19" s="52">
        <v>2.3483917999999999</v>
      </c>
      <c r="K19" s="52">
        <v>2.4628651000000001</v>
      </c>
      <c r="L19" s="52">
        <v>2.6488613999999999</v>
      </c>
      <c r="M19" s="52">
        <v>2.803674</v>
      </c>
      <c r="N19" s="52">
        <v>3.0603391000000002</v>
      </c>
      <c r="O19" s="52">
        <v>3.2656299999999998</v>
      </c>
      <c r="P19" s="52">
        <v>3.2455398999999998</v>
      </c>
      <c r="Q19" s="52">
        <v>3.9634608</v>
      </c>
      <c r="R19" s="52">
        <v>4.4959126999999999</v>
      </c>
      <c r="S19" s="52">
        <v>5.1850427000000003</v>
      </c>
      <c r="T19" s="52">
        <v>5.5382340000000001</v>
      </c>
      <c r="U19" s="52">
        <v>5.6622066999999996</v>
      </c>
      <c r="V19" s="52">
        <v>6.8283167999999996</v>
      </c>
      <c r="W19" s="52">
        <v>7.3423993000000003</v>
      </c>
      <c r="X19" s="52">
        <v>8.4866626000000007</v>
      </c>
    </row>
    <row r="20" spans="1:24" x14ac:dyDescent="0.25">
      <c r="A20" t="s">
        <v>67</v>
      </c>
      <c r="B20" t="s">
        <v>68</v>
      </c>
      <c r="C20" t="s">
        <v>75</v>
      </c>
      <c r="D20" t="s">
        <v>78</v>
      </c>
      <c r="E20" t="s">
        <v>71</v>
      </c>
      <c r="F20" s="51">
        <v>0.94430570000000003</v>
      </c>
      <c r="G20" s="51">
        <v>1.4222406999999999</v>
      </c>
      <c r="H20" s="51">
        <v>1.3507271999999999</v>
      </c>
      <c r="I20" s="52">
        <v>1.6731744</v>
      </c>
      <c r="J20" s="52">
        <v>1.8499152999999999</v>
      </c>
      <c r="K20" s="52">
        <v>2.0463499000000001</v>
      </c>
      <c r="L20" s="52">
        <v>2.3022219000000002</v>
      </c>
      <c r="M20" s="52">
        <v>2.5411535000000001</v>
      </c>
      <c r="N20" s="52">
        <v>2.8175374</v>
      </c>
      <c r="O20" s="52">
        <v>3.1446735000000001</v>
      </c>
      <c r="P20" s="52">
        <v>3.2811778999999999</v>
      </c>
      <c r="Q20" s="52">
        <v>4.1642704999999998</v>
      </c>
      <c r="R20" s="52">
        <v>4.8584053999999997</v>
      </c>
      <c r="S20" s="52">
        <v>5.4251081000000001</v>
      </c>
      <c r="T20" s="52">
        <v>5.7879608999999999</v>
      </c>
      <c r="U20" s="52">
        <v>5.9159902999999998</v>
      </c>
      <c r="V20" s="52">
        <v>7.1178847999999997</v>
      </c>
      <c r="W20" s="52">
        <v>7.648028</v>
      </c>
      <c r="X20" s="52">
        <v>8.8276687000000003</v>
      </c>
    </row>
    <row r="21" spans="1:24" x14ac:dyDescent="0.25">
      <c r="A21" t="s">
        <v>67</v>
      </c>
      <c r="B21" t="s">
        <v>68</v>
      </c>
      <c r="C21" t="s">
        <v>15</v>
      </c>
      <c r="D21" t="s">
        <v>78</v>
      </c>
      <c r="E21" t="s">
        <v>71</v>
      </c>
      <c r="F21" s="51">
        <v>0.60271079999999999</v>
      </c>
      <c r="G21" s="51">
        <v>1.4209228</v>
      </c>
      <c r="H21" s="51">
        <v>1.2089799999999999</v>
      </c>
      <c r="I21" s="52">
        <v>1.6411397000000001</v>
      </c>
      <c r="J21" s="52">
        <v>1.7766797999999999</v>
      </c>
      <c r="K21" s="52">
        <v>1.9239626000000001</v>
      </c>
      <c r="L21" s="52">
        <v>2.1096951000000002</v>
      </c>
      <c r="M21" s="52">
        <v>2.2643266999999998</v>
      </c>
      <c r="N21" s="52">
        <v>2.5755412</v>
      </c>
      <c r="O21" s="52">
        <v>3.037458</v>
      </c>
      <c r="P21" s="52">
        <v>3.2592158000000002</v>
      </c>
      <c r="Q21" s="52">
        <v>3.9926729999999999</v>
      </c>
      <c r="R21" s="52">
        <v>5.2974832999999997</v>
      </c>
      <c r="S21" s="52">
        <v>5.6763332999999996</v>
      </c>
      <c r="T21" s="52">
        <v>5.7043609000000002</v>
      </c>
      <c r="U21" s="52">
        <v>5.435746</v>
      </c>
      <c r="V21" s="52">
        <v>7.0364832000000002</v>
      </c>
      <c r="W21" s="52">
        <v>7.4122640999999998</v>
      </c>
      <c r="X21" s="52">
        <v>8.2919312000000005</v>
      </c>
    </row>
    <row r="22" spans="1:24" x14ac:dyDescent="0.25">
      <c r="A22" t="s">
        <v>67</v>
      </c>
      <c r="B22" t="s">
        <v>68</v>
      </c>
      <c r="C22" t="s">
        <v>76</v>
      </c>
      <c r="D22" t="s">
        <v>78</v>
      </c>
      <c r="E22" t="s">
        <v>71</v>
      </c>
      <c r="F22" s="51">
        <v>1.9470854</v>
      </c>
      <c r="G22" s="51">
        <v>2.1824107000000001</v>
      </c>
      <c r="H22" s="51">
        <v>1.9695885</v>
      </c>
      <c r="I22" s="52">
        <v>2.4014750999999999</v>
      </c>
      <c r="J22" s="52">
        <v>2.57463</v>
      </c>
      <c r="K22" s="52">
        <v>2.7438094</v>
      </c>
      <c r="L22" s="52">
        <v>2.9355228000000002</v>
      </c>
      <c r="M22" s="52">
        <v>3.0951222999999999</v>
      </c>
      <c r="N22" s="52">
        <v>3.3596993999999998</v>
      </c>
      <c r="O22" s="52">
        <v>3.5714025999999999</v>
      </c>
      <c r="P22" s="52">
        <v>3.5508359</v>
      </c>
      <c r="Q22" s="52">
        <v>4.2910674000000002</v>
      </c>
      <c r="R22" s="52">
        <v>4.9851929999999998</v>
      </c>
      <c r="S22" s="52">
        <v>5.5518787999999999</v>
      </c>
      <c r="T22" s="52">
        <v>5.9146941000000002</v>
      </c>
      <c r="U22" s="52">
        <v>6.0427055999999997</v>
      </c>
      <c r="V22" s="52">
        <v>7.2445643000000004</v>
      </c>
      <c r="W22" s="52">
        <v>7.7747013999999997</v>
      </c>
      <c r="X22" s="52">
        <v>8.9544473999999994</v>
      </c>
    </row>
    <row r="23" spans="1:24" x14ac:dyDescent="0.25">
      <c r="A23" t="s">
        <v>67</v>
      </c>
      <c r="B23" t="s">
        <v>68</v>
      </c>
      <c r="C23" t="s">
        <v>21</v>
      </c>
      <c r="D23" t="s">
        <v>78</v>
      </c>
      <c r="E23" t="s">
        <v>71</v>
      </c>
      <c r="F23" s="51">
        <v>0.87048979999999998</v>
      </c>
      <c r="G23" s="51">
        <v>1.3985607</v>
      </c>
      <c r="H23" s="51">
        <v>1.4213582</v>
      </c>
      <c r="I23" s="52">
        <v>1.5314885</v>
      </c>
      <c r="J23" s="52">
        <v>1.6921231999999999</v>
      </c>
      <c r="K23" s="52">
        <v>1.8414226</v>
      </c>
      <c r="L23" s="52">
        <v>2.0061323999999998</v>
      </c>
      <c r="M23" s="52">
        <v>2.1753697999999999</v>
      </c>
      <c r="N23" s="52">
        <v>2.3912882999999998</v>
      </c>
      <c r="O23" s="52">
        <v>2.6039132</v>
      </c>
      <c r="P23" s="52">
        <v>2.6772366999999999</v>
      </c>
      <c r="Q23" s="52">
        <v>3.1229013999999999</v>
      </c>
      <c r="R23" s="52">
        <v>3.9916602999999999</v>
      </c>
      <c r="S23" s="52">
        <v>4.5468115999999998</v>
      </c>
      <c r="T23" s="52">
        <v>4.9128238</v>
      </c>
      <c r="U23" s="52">
        <v>5.0603271000000003</v>
      </c>
      <c r="V23" s="52">
        <v>6.1965351999999996</v>
      </c>
      <c r="W23" s="52">
        <v>6.7398739000000001</v>
      </c>
      <c r="X23" s="52">
        <v>7.8773650000000002</v>
      </c>
    </row>
    <row r="24" spans="1:24" x14ac:dyDescent="0.25">
      <c r="A24" t="s">
        <v>67</v>
      </c>
      <c r="B24" t="s">
        <v>68</v>
      </c>
      <c r="C24" t="s">
        <v>10</v>
      </c>
      <c r="D24" t="s">
        <v>78</v>
      </c>
      <c r="E24" t="s">
        <v>71</v>
      </c>
      <c r="F24" s="51">
        <v>0.61018620000000001</v>
      </c>
      <c r="G24" s="51">
        <v>1.1253892999999999</v>
      </c>
      <c r="H24" s="51">
        <v>1.5379307</v>
      </c>
      <c r="I24" s="52">
        <v>1.1642199</v>
      </c>
      <c r="J24" s="52">
        <v>1.2559530999999999</v>
      </c>
      <c r="K24" s="52">
        <v>1.3746495000000001</v>
      </c>
      <c r="L24" s="52">
        <v>1.524553</v>
      </c>
      <c r="M24" s="52">
        <v>1.6705094</v>
      </c>
      <c r="N24" s="52">
        <v>1.8335707000000001</v>
      </c>
      <c r="O24" s="52">
        <v>2.0011043000000002</v>
      </c>
      <c r="P24" s="52">
        <v>2.1226934000000002</v>
      </c>
      <c r="Q24" s="52">
        <v>2.1721520000000001</v>
      </c>
      <c r="R24" s="52">
        <v>3.1000611</v>
      </c>
      <c r="S24" s="52">
        <v>3.6962424999999999</v>
      </c>
      <c r="T24" s="52">
        <v>4.1936359999999997</v>
      </c>
      <c r="U24" s="52">
        <v>4.4951331000000003</v>
      </c>
      <c r="V24" s="52">
        <v>5.6213962000000004</v>
      </c>
      <c r="W24" s="52">
        <v>6.3387101000000001</v>
      </c>
      <c r="X24" s="52">
        <v>7.4394587000000003</v>
      </c>
    </row>
    <row r="25" spans="1:24" x14ac:dyDescent="0.25">
      <c r="A25" t="s">
        <v>67</v>
      </c>
      <c r="B25" t="s">
        <v>68</v>
      </c>
      <c r="C25" t="s">
        <v>8</v>
      </c>
      <c r="D25" t="s">
        <v>78</v>
      </c>
      <c r="E25" t="s">
        <v>71</v>
      </c>
      <c r="F25" s="51">
        <v>0.94030809999999998</v>
      </c>
      <c r="G25" s="51">
        <v>1.3764238</v>
      </c>
      <c r="H25" s="51">
        <v>1.5618368</v>
      </c>
      <c r="I25" s="52">
        <v>1.4669224999999999</v>
      </c>
      <c r="J25" s="52">
        <v>1.5835345000000001</v>
      </c>
      <c r="K25" s="52">
        <v>1.5698095000000001</v>
      </c>
      <c r="L25" s="52">
        <v>1.7650622</v>
      </c>
      <c r="M25" s="52">
        <v>1.9375849000000001</v>
      </c>
      <c r="N25" s="52">
        <v>2.1331034999999998</v>
      </c>
      <c r="O25" s="52">
        <v>2.3314859999999999</v>
      </c>
      <c r="P25" s="52">
        <v>2.4696482999999998</v>
      </c>
      <c r="Q25" s="52">
        <v>2.5969205</v>
      </c>
      <c r="R25" s="52">
        <v>3.7356720000000001</v>
      </c>
      <c r="S25" s="52">
        <v>4.3155416000000004</v>
      </c>
      <c r="T25" s="52">
        <v>4.7184029000000001</v>
      </c>
      <c r="U25" s="52">
        <v>4.9224281000000003</v>
      </c>
      <c r="V25" s="52">
        <v>5.9684952999999998</v>
      </c>
      <c r="W25" s="52">
        <v>6.5986189</v>
      </c>
      <c r="X25" s="52">
        <v>7.7232108999999998</v>
      </c>
    </row>
    <row r="26" spans="1:24" x14ac:dyDescent="0.25">
      <c r="A26" t="s">
        <v>67</v>
      </c>
      <c r="B26" t="s">
        <v>68</v>
      </c>
      <c r="C26" t="s">
        <v>77</v>
      </c>
      <c r="D26" t="s">
        <v>78</v>
      </c>
      <c r="E26" t="s">
        <v>71</v>
      </c>
      <c r="F26" s="51">
        <v>1.2104481</v>
      </c>
      <c r="G26" s="51">
        <v>1.9053698999999999</v>
      </c>
      <c r="H26" s="51">
        <v>1.8387792999999999</v>
      </c>
      <c r="I26" s="52">
        <v>2.1738512000000001</v>
      </c>
      <c r="J26" s="52">
        <v>2.3913158999999999</v>
      </c>
      <c r="K26" s="52">
        <v>2.5972506000000002</v>
      </c>
      <c r="L26" s="52">
        <v>2.8132383999999999</v>
      </c>
      <c r="M26" s="52">
        <v>2.9713265999999998</v>
      </c>
      <c r="N26" s="52">
        <v>3.2195102000000002</v>
      </c>
      <c r="O26" s="52">
        <v>3.4349973999999999</v>
      </c>
      <c r="P26" s="52">
        <v>3.4429102999999999</v>
      </c>
      <c r="Q26" s="52">
        <v>4.1320499000000002</v>
      </c>
      <c r="R26" s="52">
        <v>4.928776</v>
      </c>
      <c r="S26" s="52">
        <v>5.4986325999999996</v>
      </c>
      <c r="T26" s="52">
        <v>5.8286338999999998</v>
      </c>
      <c r="U26" s="52">
        <v>5.8683816999999996</v>
      </c>
      <c r="V26" s="52">
        <v>7.1523335000000001</v>
      </c>
      <c r="W26" s="52">
        <v>7.6919335000000002</v>
      </c>
      <c r="X26" s="52">
        <v>8.8838937999999992</v>
      </c>
    </row>
    <row r="27" spans="1:24" x14ac:dyDescent="0.25">
      <c r="A27" t="s">
        <v>67</v>
      </c>
      <c r="B27" t="s">
        <v>68</v>
      </c>
      <c r="C27" t="s">
        <v>69</v>
      </c>
      <c r="D27" t="s">
        <v>79</v>
      </c>
      <c r="E27" t="s">
        <v>71</v>
      </c>
      <c r="F27" s="51">
        <v>5.0514526000000002</v>
      </c>
      <c r="G27" s="51">
        <v>8.2555718999999996</v>
      </c>
      <c r="H27" s="51">
        <v>8.4966249999999999</v>
      </c>
      <c r="I27" s="52">
        <v>9.7606069000000009</v>
      </c>
      <c r="J27" s="52">
        <v>10.8800691</v>
      </c>
      <c r="K27" s="52">
        <v>12.191728599999999</v>
      </c>
      <c r="L27" s="52">
        <v>14.2845187</v>
      </c>
      <c r="M27" s="52">
        <v>14.208013100000001</v>
      </c>
      <c r="N27" s="52">
        <v>15.733292199999999</v>
      </c>
      <c r="O27" s="52">
        <v>17.4690762</v>
      </c>
      <c r="P27" s="52">
        <v>18.551086699999999</v>
      </c>
      <c r="Q27" s="52">
        <v>22.154756800000001</v>
      </c>
      <c r="R27" s="52">
        <v>23.960725199999999</v>
      </c>
      <c r="S27" s="52">
        <v>25.2522059</v>
      </c>
      <c r="T27" s="52">
        <v>28.000344200000001</v>
      </c>
      <c r="U27" s="52">
        <v>29.201684499999999</v>
      </c>
      <c r="V27" s="52">
        <v>33.189384199999999</v>
      </c>
      <c r="W27" s="52">
        <v>37.481311499999997</v>
      </c>
      <c r="X27" s="52">
        <v>43.807704299999997</v>
      </c>
    </row>
    <row r="28" spans="1:24" x14ac:dyDescent="0.25">
      <c r="A28" t="s">
        <v>67</v>
      </c>
      <c r="B28" t="s">
        <v>68</v>
      </c>
      <c r="C28" t="s">
        <v>72</v>
      </c>
      <c r="D28" t="s">
        <v>79</v>
      </c>
      <c r="E28" t="s">
        <v>71</v>
      </c>
      <c r="F28" s="51">
        <v>7.8746394999999998</v>
      </c>
      <c r="G28" s="51">
        <v>9.1232670000000002</v>
      </c>
      <c r="H28" s="51">
        <v>9.3632232000000002</v>
      </c>
      <c r="I28" s="52">
        <v>10.665417700000001</v>
      </c>
      <c r="J28" s="52">
        <v>12.1600661</v>
      </c>
      <c r="K28" s="52">
        <v>13.549031100000001</v>
      </c>
      <c r="L28" s="52">
        <v>15.767622899999999</v>
      </c>
      <c r="M28" s="52">
        <v>15.374769000000001</v>
      </c>
      <c r="N28" s="52">
        <v>16.9835177</v>
      </c>
      <c r="O28" s="52">
        <v>18.815331100000002</v>
      </c>
      <c r="P28" s="52">
        <v>19.9576943</v>
      </c>
      <c r="Q28" s="52">
        <v>23.0667376</v>
      </c>
      <c r="R28" s="52">
        <v>24.915416</v>
      </c>
      <c r="S28" s="52">
        <v>26.599528599999999</v>
      </c>
      <c r="T28" s="52">
        <v>29.056087900000001</v>
      </c>
      <c r="U28" s="52">
        <v>30.284544700000001</v>
      </c>
      <c r="V28" s="52">
        <v>34.366289500000001</v>
      </c>
      <c r="W28" s="52">
        <v>38.760179299999997</v>
      </c>
      <c r="X28" s="52">
        <v>45.236475599999999</v>
      </c>
    </row>
    <row r="29" spans="1:24" x14ac:dyDescent="0.25">
      <c r="A29" t="s">
        <v>67</v>
      </c>
      <c r="B29" t="s">
        <v>68</v>
      </c>
      <c r="C29" t="s">
        <v>73</v>
      </c>
      <c r="D29" t="s">
        <v>79</v>
      </c>
      <c r="E29" t="s">
        <v>71</v>
      </c>
      <c r="F29" s="51">
        <v>8.6109586</v>
      </c>
      <c r="G29" s="51">
        <v>9.5979931999999994</v>
      </c>
      <c r="H29" s="51">
        <v>9.8496439000000002</v>
      </c>
      <c r="I29" s="52">
        <v>11.215517</v>
      </c>
      <c r="J29" s="52">
        <v>12.42258</v>
      </c>
      <c r="K29" s="52">
        <v>13.4428635</v>
      </c>
      <c r="L29" s="52">
        <v>15.6355322</v>
      </c>
      <c r="M29" s="52">
        <v>15.2472598</v>
      </c>
      <c r="N29" s="52">
        <v>16.837165500000001</v>
      </c>
      <c r="O29" s="52">
        <v>18.647550200000001</v>
      </c>
      <c r="P29" s="52">
        <v>19.776593099999999</v>
      </c>
      <c r="Q29" s="52">
        <v>22.849345799999998</v>
      </c>
      <c r="R29" s="52">
        <v>24.676339599999999</v>
      </c>
      <c r="S29" s="52">
        <v>26.340535200000001</v>
      </c>
      <c r="T29" s="52">
        <v>28.768357699999999</v>
      </c>
      <c r="U29" s="52">
        <v>29.982469900000002</v>
      </c>
      <c r="V29" s="52">
        <v>34.016504900000001</v>
      </c>
      <c r="W29" s="52">
        <v>38.358949299999999</v>
      </c>
      <c r="X29" s="52">
        <v>44.759502400000002</v>
      </c>
    </row>
    <row r="30" spans="1:24" x14ac:dyDescent="0.25">
      <c r="A30" t="s">
        <v>67</v>
      </c>
      <c r="B30" t="s">
        <v>68</v>
      </c>
      <c r="C30" t="s">
        <v>11</v>
      </c>
      <c r="D30" t="s">
        <v>79</v>
      </c>
      <c r="E30" t="s">
        <v>71</v>
      </c>
      <c r="F30" s="51">
        <v>6.7348606000000002</v>
      </c>
      <c r="G30" s="51">
        <v>8.8008472999999992</v>
      </c>
      <c r="H30" s="51">
        <v>9.0335294000000008</v>
      </c>
      <c r="I30" s="52">
        <v>10.3192641</v>
      </c>
      <c r="J30" s="52">
        <v>11.4557021</v>
      </c>
      <c r="K30" s="52">
        <v>12.788013400000001</v>
      </c>
      <c r="L30" s="52">
        <v>15.0797376</v>
      </c>
      <c r="M30" s="52">
        <v>14.9764114</v>
      </c>
      <c r="N30" s="52">
        <v>16.567104799999999</v>
      </c>
      <c r="O30" s="52">
        <v>18.3784609</v>
      </c>
      <c r="P30" s="52">
        <v>19.508091799999999</v>
      </c>
      <c r="Q30" s="52">
        <v>22.582366499999999</v>
      </c>
      <c r="R30" s="52">
        <v>24.4100283</v>
      </c>
      <c r="S30" s="52">
        <v>26.076098399999999</v>
      </c>
      <c r="T30" s="52">
        <v>28.505285600000001</v>
      </c>
      <c r="U30" s="52">
        <v>29.719866400000001</v>
      </c>
      <c r="V30" s="52">
        <v>33.756060900000001</v>
      </c>
      <c r="W30" s="52">
        <v>38.100706000000002</v>
      </c>
      <c r="X30" s="52">
        <v>44.504563599999997</v>
      </c>
    </row>
    <row r="31" spans="1:24" x14ac:dyDescent="0.25">
      <c r="A31" t="s">
        <v>67</v>
      </c>
      <c r="B31" t="s">
        <v>68</v>
      </c>
      <c r="C31" t="s">
        <v>74</v>
      </c>
      <c r="D31" t="s">
        <v>79</v>
      </c>
      <c r="E31" t="s">
        <v>71</v>
      </c>
      <c r="F31" s="51">
        <v>-1.9653316000000001</v>
      </c>
      <c r="G31" s="51">
        <v>8.9205729999999992</v>
      </c>
      <c r="H31" s="51">
        <v>9.1570055999999997</v>
      </c>
      <c r="I31" s="52">
        <v>10.4665312</v>
      </c>
      <c r="J31" s="52">
        <v>11.489124</v>
      </c>
      <c r="K31" s="52">
        <v>12.6020804</v>
      </c>
      <c r="L31" s="52">
        <v>14.704414</v>
      </c>
      <c r="M31" s="52">
        <v>14.332186500000001</v>
      </c>
      <c r="N31" s="52">
        <v>15.856594899999999</v>
      </c>
      <c r="O31" s="52">
        <v>17.592383999999999</v>
      </c>
      <c r="P31" s="52">
        <v>18.6748884</v>
      </c>
      <c r="Q31" s="52">
        <v>21.6210035</v>
      </c>
      <c r="R31" s="52">
        <v>23.372785700000001</v>
      </c>
      <c r="S31" s="52">
        <v>24.968363</v>
      </c>
      <c r="T31" s="52">
        <v>27.296096200000001</v>
      </c>
      <c r="U31" s="52">
        <v>28.460210100000001</v>
      </c>
      <c r="V31" s="52">
        <v>32.327989500000001</v>
      </c>
      <c r="W31" s="52">
        <v>36.4914688</v>
      </c>
      <c r="X31" s="52">
        <v>42.628298700000002</v>
      </c>
    </row>
    <row r="32" spans="1:24" x14ac:dyDescent="0.25">
      <c r="A32" t="s">
        <v>67</v>
      </c>
      <c r="B32" t="s">
        <v>68</v>
      </c>
      <c r="C32" t="s">
        <v>75</v>
      </c>
      <c r="D32" t="s">
        <v>79</v>
      </c>
      <c r="E32" t="s">
        <v>71</v>
      </c>
      <c r="F32" s="51">
        <v>5.3357745999999997</v>
      </c>
      <c r="G32" s="51">
        <v>8.2719906999999999</v>
      </c>
      <c r="H32" s="51">
        <v>8.5002729000000006</v>
      </c>
      <c r="I32" s="52">
        <v>9.7639659999999999</v>
      </c>
      <c r="J32" s="52">
        <v>10.952287999999999</v>
      </c>
      <c r="K32" s="52">
        <v>12.6656177</v>
      </c>
      <c r="L32" s="52">
        <v>14.767890599999999</v>
      </c>
      <c r="M32" s="52">
        <v>14.4883176</v>
      </c>
      <c r="N32" s="52">
        <v>16.183107100000001</v>
      </c>
      <c r="O32" s="52">
        <v>18.097465400000001</v>
      </c>
      <c r="P32" s="52">
        <v>19.305319999999998</v>
      </c>
      <c r="Q32" s="52">
        <v>21.8186334</v>
      </c>
      <c r="R32" s="52">
        <v>23.615461</v>
      </c>
      <c r="S32" s="52">
        <v>25.7575158</v>
      </c>
      <c r="T32" s="52">
        <v>27.7529331</v>
      </c>
      <c r="U32" s="52">
        <v>28.834105300000001</v>
      </c>
      <c r="V32" s="52">
        <v>32.801610799999999</v>
      </c>
      <c r="W32" s="52">
        <v>37.072439299999999</v>
      </c>
      <c r="X32" s="52">
        <v>43.367371499999997</v>
      </c>
    </row>
    <row r="33" spans="1:24" x14ac:dyDescent="0.25">
      <c r="A33" t="s">
        <v>67</v>
      </c>
      <c r="B33" t="s">
        <v>68</v>
      </c>
      <c r="C33" t="s">
        <v>15</v>
      </c>
      <c r="D33" t="s">
        <v>79</v>
      </c>
      <c r="E33" t="s">
        <v>71</v>
      </c>
      <c r="F33" s="51">
        <v>3.6624240000000001</v>
      </c>
      <c r="G33" s="51">
        <v>5.0299253999999998</v>
      </c>
      <c r="H33" s="51">
        <v>5.5131753999999997</v>
      </c>
      <c r="I33" s="52">
        <v>6.6271155999999998</v>
      </c>
      <c r="J33" s="52">
        <v>7.8751752000000002</v>
      </c>
      <c r="K33" s="52">
        <v>9.3658780999999998</v>
      </c>
      <c r="L33" s="52">
        <v>10.857465899999999</v>
      </c>
      <c r="M33" s="52">
        <v>13.3884407</v>
      </c>
      <c r="N33" s="52">
        <v>15.1038611</v>
      </c>
      <c r="O33" s="52">
        <v>16.893425799999999</v>
      </c>
      <c r="P33" s="52">
        <v>18.1269177</v>
      </c>
      <c r="Q33" s="52">
        <v>20.9193876</v>
      </c>
      <c r="R33" s="52">
        <v>23.0113178</v>
      </c>
      <c r="S33" s="52">
        <v>25.130903700000001</v>
      </c>
      <c r="T33" s="52">
        <v>27.4946275</v>
      </c>
      <c r="U33" s="52">
        <v>28.755750200000001</v>
      </c>
      <c r="V33" s="52">
        <v>32.617246799999997</v>
      </c>
      <c r="W33" s="52">
        <v>36.926079600000001</v>
      </c>
      <c r="X33" s="52">
        <v>43.220684900000002</v>
      </c>
    </row>
    <row r="34" spans="1:24" x14ac:dyDescent="0.25">
      <c r="A34" t="s">
        <v>67</v>
      </c>
      <c r="B34" t="s">
        <v>68</v>
      </c>
      <c r="C34" t="s">
        <v>76</v>
      </c>
      <c r="D34" t="s">
        <v>79</v>
      </c>
      <c r="E34" t="s">
        <v>71</v>
      </c>
      <c r="F34" s="51">
        <v>6.3438061000000001</v>
      </c>
      <c r="G34" s="51">
        <v>8.6297444999999993</v>
      </c>
      <c r="H34" s="51">
        <v>8.8608715999999994</v>
      </c>
      <c r="I34" s="52">
        <v>10.131382</v>
      </c>
      <c r="J34" s="52">
        <v>11.486204499999999</v>
      </c>
      <c r="K34" s="52">
        <v>12.949200599999999</v>
      </c>
      <c r="L34" s="52">
        <v>15.116574399999999</v>
      </c>
      <c r="M34" s="52">
        <v>14.732830099999999</v>
      </c>
      <c r="N34" s="52">
        <v>16.304402799999998</v>
      </c>
      <c r="O34" s="52">
        <v>18.093887899999999</v>
      </c>
      <c r="P34" s="52">
        <v>19.209905299999999</v>
      </c>
      <c r="Q34" s="52">
        <v>22.2471897</v>
      </c>
      <c r="R34" s="52">
        <v>24.053342300000001</v>
      </c>
      <c r="S34" s="52">
        <v>25.6987278</v>
      </c>
      <c r="T34" s="52">
        <v>28.098663299999998</v>
      </c>
      <c r="U34" s="52">
        <v>29.298445900000001</v>
      </c>
      <c r="V34" s="52">
        <v>33.285652499999998</v>
      </c>
      <c r="W34" s="52">
        <v>37.577583199999999</v>
      </c>
      <c r="X34" s="52">
        <v>43.904063299999997</v>
      </c>
    </row>
    <row r="35" spans="1:24" x14ac:dyDescent="0.25">
      <c r="A35" t="s">
        <v>67</v>
      </c>
      <c r="B35" t="s">
        <v>68</v>
      </c>
      <c r="C35" t="s">
        <v>21</v>
      </c>
      <c r="D35" t="s">
        <v>79</v>
      </c>
      <c r="E35" t="s">
        <v>71</v>
      </c>
      <c r="F35" s="51">
        <v>5.8395181999999997</v>
      </c>
      <c r="G35" s="51">
        <v>8.5309297999999991</v>
      </c>
      <c r="H35" s="51">
        <v>8.76328</v>
      </c>
      <c r="I35" s="52">
        <v>10.066332600000001</v>
      </c>
      <c r="J35" s="52">
        <v>11.217484499999999</v>
      </c>
      <c r="K35" s="52">
        <v>12.457337799999999</v>
      </c>
      <c r="L35" s="52">
        <v>14.380997000000001</v>
      </c>
      <c r="M35" s="52">
        <v>13.977744</v>
      </c>
      <c r="N35" s="52">
        <v>15.428251299999999</v>
      </c>
      <c r="O35" s="52">
        <v>17.1553605</v>
      </c>
      <c r="P35" s="52">
        <v>18.2325154</v>
      </c>
      <c r="Q35" s="52">
        <v>21.163969900000001</v>
      </c>
      <c r="R35" s="52">
        <v>22.9069787</v>
      </c>
      <c r="S35" s="52">
        <v>24.494688100000001</v>
      </c>
      <c r="T35" s="52">
        <v>26.810845100000002</v>
      </c>
      <c r="U35" s="52">
        <v>27.969117300000001</v>
      </c>
      <c r="V35" s="52">
        <v>31.8175667</v>
      </c>
      <c r="W35" s="52">
        <v>35.960205600000002</v>
      </c>
      <c r="X35" s="52">
        <v>42.066280399999997</v>
      </c>
    </row>
    <row r="36" spans="1:24" x14ac:dyDescent="0.25">
      <c r="A36" t="s">
        <v>67</v>
      </c>
      <c r="B36" t="s">
        <v>68</v>
      </c>
      <c r="C36" t="s">
        <v>10</v>
      </c>
      <c r="D36" t="s">
        <v>79</v>
      </c>
      <c r="E36" t="s">
        <v>71</v>
      </c>
      <c r="F36" s="51">
        <v>4.4959189000000004</v>
      </c>
      <c r="G36" s="51">
        <v>7.5782606000000001</v>
      </c>
      <c r="H36" s="51">
        <v>8.9510655000000003</v>
      </c>
      <c r="I36" s="52">
        <v>9.2467682999999994</v>
      </c>
      <c r="J36" s="52">
        <v>10.400268199999999</v>
      </c>
      <c r="K36" s="52">
        <v>11.6857126</v>
      </c>
      <c r="L36" s="52">
        <v>13.479961899999999</v>
      </c>
      <c r="M36" s="52">
        <v>13.7922122</v>
      </c>
      <c r="N36" s="52">
        <v>15.2286553</v>
      </c>
      <c r="O36" s="52">
        <v>16.697539200000001</v>
      </c>
      <c r="P36" s="52">
        <v>17.822026399999999</v>
      </c>
      <c r="Q36" s="52">
        <v>20.1097903</v>
      </c>
      <c r="R36" s="52">
        <v>22.5518289</v>
      </c>
      <c r="S36" s="52">
        <v>24.172920000000001</v>
      </c>
      <c r="T36" s="52">
        <v>26.462858499999999</v>
      </c>
      <c r="U36" s="52">
        <v>27.662883900000001</v>
      </c>
      <c r="V36" s="52">
        <v>31.3579419</v>
      </c>
      <c r="W36" s="52">
        <v>35.652118199999997</v>
      </c>
      <c r="X36" s="52">
        <v>41.743898999999999</v>
      </c>
    </row>
    <row r="37" spans="1:24" x14ac:dyDescent="0.25">
      <c r="A37" t="s">
        <v>67</v>
      </c>
      <c r="B37" t="s">
        <v>68</v>
      </c>
      <c r="C37" t="s">
        <v>8</v>
      </c>
      <c r="D37" t="s">
        <v>79</v>
      </c>
      <c r="E37" t="s">
        <v>71</v>
      </c>
      <c r="F37" s="51">
        <v>5.1016298000000004</v>
      </c>
      <c r="G37" s="51">
        <v>9.4840716</v>
      </c>
      <c r="H37" s="51">
        <v>9.7275650000000002</v>
      </c>
      <c r="I37" s="52">
        <v>11.076284899999999</v>
      </c>
      <c r="J37" s="52">
        <v>12.2683103</v>
      </c>
      <c r="K37" s="52">
        <v>13.643319099999999</v>
      </c>
      <c r="L37" s="52">
        <v>14.688750799999999</v>
      </c>
      <c r="M37" s="52">
        <v>15.0578269</v>
      </c>
      <c r="N37" s="52">
        <v>16.628005600000002</v>
      </c>
      <c r="O37" s="52">
        <v>17.512906399999999</v>
      </c>
      <c r="P37" s="52">
        <v>17.879414400000002</v>
      </c>
      <c r="Q37" s="52">
        <v>20.354301700000001</v>
      </c>
      <c r="R37" s="52">
        <v>22.8483673</v>
      </c>
      <c r="S37" s="52">
        <v>24.5064581</v>
      </c>
      <c r="T37" s="52">
        <v>26.629813299999999</v>
      </c>
      <c r="U37" s="52">
        <v>27.663492999999999</v>
      </c>
      <c r="V37" s="52">
        <v>31.532382299999998</v>
      </c>
      <c r="W37" s="52">
        <v>35.809921799999998</v>
      </c>
      <c r="X37" s="52">
        <v>41.914477499999997</v>
      </c>
    </row>
    <row r="38" spans="1:24" x14ac:dyDescent="0.25">
      <c r="A38" t="s">
        <v>67</v>
      </c>
      <c r="B38" t="s">
        <v>68</v>
      </c>
      <c r="C38" t="s">
        <v>77</v>
      </c>
      <c r="D38" t="s">
        <v>79</v>
      </c>
      <c r="E38" t="s">
        <v>71</v>
      </c>
      <c r="F38" s="51">
        <v>5.6085181000000004</v>
      </c>
      <c r="G38" s="51">
        <v>8.6104903999999998</v>
      </c>
      <c r="H38" s="51">
        <v>8.8170984000000008</v>
      </c>
      <c r="I38" s="52">
        <v>9.9893865000000002</v>
      </c>
      <c r="J38" s="52">
        <v>11.205734</v>
      </c>
      <c r="K38" s="52">
        <v>12.564165900000001</v>
      </c>
      <c r="L38" s="52">
        <v>14.476798199999999</v>
      </c>
      <c r="M38" s="52">
        <v>14.616901199999999</v>
      </c>
      <c r="N38" s="52">
        <v>16.1968107</v>
      </c>
      <c r="O38" s="52">
        <v>17.8795483</v>
      </c>
      <c r="P38" s="52">
        <v>18.913012599999998</v>
      </c>
      <c r="Q38" s="52">
        <v>21.7562587</v>
      </c>
      <c r="R38" s="52">
        <v>23.601505299999999</v>
      </c>
      <c r="S38" s="52">
        <v>25.320534599999998</v>
      </c>
      <c r="T38" s="52">
        <v>27.608264800000001</v>
      </c>
      <c r="U38" s="52">
        <v>28.821580099999998</v>
      </c>
      <c r="V38" s="52">
        <v>32.794707199999998</v>
      </c>
      <c r="W38" s="52">
        <v>37.117038299999997</v>
      </c>
      <c r="X38" s="52">
        <v>43.3999673</v>
      </c>
    </row>
    <row r="39" spans="1:24" x14ac:dyDescent="0.25">
      <c r="A39" t="s">
        <v>67</v>
      </c>
      <c r="B39" t="s">
        <v>68</v>
      </c>
      <c r="C39" t="s">
        <v>69</v>
      </c>
      <c r="D39" t="s">
        <v>80</v>
      </c>
      <c r="E39" t="s">
        <v>71</v>
      </c>
      <c r="F39" s="51">
        <v>1.6795453</v>
      </c>
      <c r="G39" s="51">
        <v>2.9538715</v>
      </c>
      <c r="H39" s="51">
        <v>3.1298604000000001</v>
      </c>
      <c r="I39" s="52">
        <v>4.3493672999999999</v>
      </c>
      <c r="J39" s="52">
        <v>4.7850608000000001</v>
      </c>
      <c r="K39" s="52">
        <v>5.3115370999999998</v>
      </c>
      <c r="L39" s="52">
        <v>5.9769743999999996</v>
      </c>
      <c r="M39" s="52">
        <v>6.6870174999999996</v>
      </c>
      <c r="N39" s="52">
        <v>7.4344777999999998</v>
      </c>
      <c r="O39" s="52">
        <v>8.2072787999999992</v>
      </c>
      <c r="P39" s="52">
        <v>8.6272835000000008</v>
      </c>
      <c r="Q39" s="52">
        <v>10.267881900000001</v>
      </c>
      <c r="R39" s="52">
        <v>11.949313800000001</v>
      </c>
      <c r="S39" s="52">
        <v>13.486369399999999</v>
      </c>
      <c r="T39" s="52">
        <v>14.5020218</v>
      </c>
      <c r="U39" s="52">
        <v>15.6820317</v>
      </c>
      <c r="V39" s="52">
        <v>18.153190200000001</v>
      </c>
      <c r="W39" s="52">
        <v>20.0216648</v>
      </c>
      <c r="X39" s="52">
        <v>23.780490799999999</v>
      </c>
    </row>
    <row r="40" spans="1:24" x14ac:dyDescent="0.25">
      <c r="A40" t="s">
        <v>67</v>
      </c>
      <c r="B40" t="s">
        <v>68</v>
      </c>
      <c r="C40" t="s">
        <v>72</v>
      </c>
      <c r="D40" t="s">
        <v>80</v>
      </c>
      <c r="E40" t="s">
        <v>71</v>
      </c>
      <c r="F40" s="51">
        <v>1.2405235999999999</v>
      </c>
      <c r="G40" s="51">
        <v>5.2086313999999998</v>
      </c>
      <c r="H40" s="51">
        <v>5.4896595000000001</v>
      </c>
      <c r="I40" s="52">
        <v>6.8701685000000001</v>
      </c>
      <c r="J40" s="52">
        <v>7.2502301999999998</v>
      </c>
      <c r="K40" s="52">
        <v>7.6942811999999998</v>
      </c>
      <c r="L40" s="52">
        <v>8.4314792000000001</v>
      </c>
      <c r="M40" s="52">
        <v>9.0442678999999995</v>
      </c>
      <c r="N40" s="52">
        <v>9.3779296999999993</v>
      </c>
      <c r="O40" s="52">
        <v>9.8754998000000001</v>
      </c>
      <c r="P40" s="52">
        <v>9.8885003000000005</v>
      </c>
      <c r="Q40" s="52">
        <v>11.4756497</v>
      </c>
      <c r="R40" s="52">
        <v>12.192503200000001</v>
      </c>
      <c r="S40" s="52">
        <v>13.6829196</v>
      </c>
      <c r="T40" s="52">
        <v>14.6677918</v>
      </c>
      <c r="U40" s="52">
        <v>15.812007599999999</v>
      </c>
      <c r="V40" s="52">
        <v>18.2081929</v>
      </c>
      <c r="W40" s="52">
        <v>20.019965299999999</v>
      </c>
      <c r="X40" s="52">
        <v>23.664737800000001</v>
      </c>
    </row>
    <row r="41" spans="1:24" x14ac:dyDescent="0.25">
      <c r="A41" t="s">
        <v>67</v>
      </c>
      <c r="B41" t="s">
        <v>68</v>
      </c>
      <c r="C41" t="s">
        <v>73</v>
      </c>
      <c r="D41" t="s">
        <v>80</v>
      </c>
      <c r="E41" t="s">
        <v>71</v>
      </c>
      <c r="F41" s="51">
        <v>3.0263855</v>
      </c>
      <c r="G41" s="51">
        <v>5.3529153000000003</v>
      </c>
      <c r="H41" s="51">
        <v>4.8612830000000002</v>
      </c>
      <c r="I41" s="52">
        <v>6.2805171</v>
      </c>
      <c r="J41" s="52">
        <v>6.5229122000000004</v>
      </c>
      <c r="K41" s="52">
        <v>6.8082751999999997</v>
      </c>
      <c r="L41" s="52">
        <v>7.5216557999999996</v>
      </c>
      <c r="M41" s="52">
        <v>8.1147072999999992</v>
      </c>
      <c r="N41" s="52">
        <v>8.4376660000000001</v>
      </c>
      <c r="O41" s="52">
        <v>8.919257</v>
      </c>
      <c r="P41" s="52">
        <v>8.9318583999999994</v>
      </c>
      <c r="Q41" s="52">
        <v>10.4679354</v>
      </c>
      <c r="R41" s="52">
        <v>11.1617333</v>
      </c>
      <c r="S41" s="52">
        <v>12.604202900000001</v>
      </c>
      <c r="T41" s="52">
        <v>13.5573564</v>
      </c>
      <c r="U41" s="52">
        <v>14.664726699999999</v>
      </c>
      <c r="V41" s="52">
        <v>16.024338199999999</v>
      </c>
      <c r="W41" s="52">
        <v>17.491516000000001</v>
      </c>
      <c r="X41" s="52">
        <v>20.880915699999999</v>
      </c>
    </row>
    <row r="42" spans="1:24" x14ac:dyDescent="0.25">
      <c r="A42" t="s">
        <v>67</v>
      </c>
      <c r="B42" t="s">
        <v>68</v>
      </c>
      <c r="C42" t="s">
        <v>11</v>
      </c>
      <c r="D42" t="s">
        <v>80</v>
      </c>
      <c r="E42" t="s">
        <v>71</v>
      </c>
      <c r="F42" s="51">
        <v>2.2596913000000001</v>
      </c>
      <c r="G42" s="51">
        <v>5.8712301</v>
      </c>
      <c r="H42" s="51">
        <v>5.3796075999999999</v>
      </c>
      <c r="I42" s="52">
        <v>6.7959811999999999</v>
      </c>
      <c r="J42" s="52">
        <v>7.0379182</v>
      </c>
      <c r="K42" s="52">
        <v>7.4801053</v>
      </c>
      <c r="L42" s="52">
        <v>8.2816627</v>
      </c>
      <c r="M42" s="52">
        <v>9.0281587000000005</v>
      </c>
      <c r="N42" s="52">
        <v>9.3706562000000009</v>
      </c>
      <c r="O42" s="52">
        <v>9.8814016000000002</v>
      </c>
      <c r="P42" s="52">
        <v>9.8947531000000009</v>
      </c>
      <c r="Q42" s="52">
        <v>11.524024799999999</v>
      </c>
      <c r="R42" s="52">
        <v>12.259923000000001</v>
      </c>
      <c r="S42" s="52">
        <v>13.7898899</v>
      </c>
      <c r="T42" s="52">
        <v>14.800865399999999</v>
      </c>
      <c r="U42" s="52">
        <v>15.975424200000001</v>
      </c>
      <c r="V42" s="52">
        <v>18.435176599999998</v>
      </c>
      <c r="W42" s="52">
        <v>20.295048099999999</v>
      </c>
      <c r="X42" s="52">
        <v>24.036532099999999</v>
      </c>
    </row>
    <row r="43" spans="1:24" x14ac:dyDescent="0.25">
      <c r="A43" t="s">
        <v>67</v>
      </c>
      <c r="B43" t="s">
        <v>68</v>
      </c>
      <c r="C43" t="s">
        <v>74</v>
      </c>
      <c r="D43" t="s">
        <v>80</v>
      </c>
      <c r="E43" t="s">
        <v>71</v>
      </c>
      <c r="F43" s="51">
        <v>3.0038478</v>
      </c>
      <c r="G43" s="51">
        <v>5.5205510000000002</v>
      </c>
      <c r="H43" s="51">
        <v>5.0129970999999998</v>
      </c>
      <c r="I43" s="52">
        <v>6.4763307000000001</v>
      </c>
      <c r="J43" s="52">
        <v>6.6667246000000002</v>
      </c>
      <c r="K43" s="52">
        <v>7.0201742999999999</v>
      </c>
      <c r="L43" s="52">
        <v>7.7557888999999998</v>
      </c>
      <c r="M43" s="52">
        <v>8.3673009999999994</v>
      </c>
      <c r="N43" s="52">
        <v>8.7004169999999998</v>
      </c>
      <c r="O43" s="52">
        <v>9.1971282999999993</v>
      </c>
      <c r="P43" s="52">
        <v>9.2102269999999997</v>
      </c>
      <c r="Q43" s="52">
        <v>10.794399200000001</v>
      </c>
      <c r="R43" s="52">
        <v>11.5101215</v>
      </c>
      <c r="S43" s="52">
        <v>12.9976524</v>
      </c>
      <c r="T43" s="52">
        <v>13.980526899999999</v>
      </c>
      <c r="U43" s="52">
        <v>15.1225001</v>
      </c>
      <c r="V43" s="52">
        <v>17.513971300000001</v>
      </c>
      <c r="W43" s="52">
        <v>19.3221977</v>
      </c>
      <c r="X43" s="52">
        <v>22.959644600000001</v>
      </c>
    </row>
    <row r="44" spans="1:24" x14ac:dyDescent="0.25">
      <c r="A44" t="s">
        <v>67</v>
      </c>
      <c r="B44" t="s">
        <v>68</v>
      </c>
      <c r="C44" t="s">
        <v>75</v>
      </c>
      <c r="D44" t="s">
        <v>80</v>
      </c>
      <c r="E44" t="s">
        <v>71</v>
      </c>
      <c r="F44" s="51">
        <v>1.9617731</v>
      </c>
      <c r="G44" s="51">
        <v>4.1520264999999998</v>
      </c>
      <c r="H44" s="51">
        <v>4.5607860999999996</v>
      </c>
      <c r="I44" s="52">
        <v>4.9985119999999998</v>
      </c>
      <c r="J44" s="52">
        <v>5.5365997</v>
      </c>
      <c r="K44" s="52">
        <v>6.1557624000000004</v>
      </c>
      <c r="L44" s="52">
        <v>6.8752249000000001</v>
      </c>
      <c r="M44" s="52">
        <v>7.4893231</v>
      </c>
      <c r="N44" s="52">
        <v>8.0377946999999992</v>
      </c>
      <c r="O44" s="52">
        <v>8.7494712000000003</v>
      </c>
      <c r="P44" s="52">
        <v>9.1853250000000006</v>
      </c>
      <c r="Q44" s="52">
        <v>10.7608616</v>
      </c>
      <c r="R44" s="52">
        <v>12.4836527</v>
      </c>
      <c r="S44" s="52">
        <v>14.0369112</v>
      </c>
      <c r="T44" s="52">
        <v>15.0632906</v>
      </c>
      <c r="U44" s="52">
        <v>16.255722899999999</v>
      </c>
      <c r="V44" s="52">
        <v>18.7529374</v>
      </c>
      <c r="W44" s="52">
        <v>20.641105</v>
      </c>
      <c r="X44" s="52">
        <v>24.439522199999999</v>
      </c>
    </row>
    <row r="45" spans="1:24" x14ac:dyDescent="0.25">
      <c r="A45" t="s">
        <v>67</v>
      </c>
      <c r="B45" t="s">
        <v>68</v>
      </c>
      <c r="C45" t="s">
        <v>15</v>
      </c>
      <c r="D45" t="s">
        <v>80</v>
      </c>
      <c r="E45" t="s">
        <v>71</v>
      </c>
      <c r="F45" s="51">
        <v>1.0671775999999999</v>
      </c>
      <c r="G45" s="51">
        <v>2.5161541999999999</v>
      </c>
      <c r="H45" s="51">
        <v>3.0773323000000001</v>
      </c>
      <c r="I45" s="52">
        <v>3.1491304000000002</v>
      </c>
      <c r="J45" s="52">
        <v>3.4803936000000002</v>
      </c>
      <c r="K45" s="52">
        <v>3.8732492000000001</v>
      </c>
      <c r="L45" s="52">
        <v>4.3597697000000002</v>
      </c>
      <c r="M45" s="52">
        <v>4.8362381000000001</v>
      </c>
      <c r="N45" s="52">
        <v>5.2426171999999998</v>
      </c>
      <c r="O45" s="52">
        <v>5.6964538999999998</v>
      </c>
      <c r="P45" s="52">
        <v>5.9745020000000002</v>
      </c>
      <c r="Q45" s="52">
        <v>6.8792340000000003</v>
      </c>
      <c r="R45" s="52">
        <v>7.9756288</v>
      </c>
      <c r="S45" s="52">
        <v>9.4291464999999999</v>
      </c>
      <c r="T45" s="52">
        <v>10.3582649</v>
      </c>
      <c r="U45" s="52">
        <v>11.3822204</v>
      </c>
      <c r="V45" s="52">
        <v>13.4680462</v>
      </c>
      <c r="W45" s="52">
        <v>15.1557797</v>
      </c>
      <c r="X45" s="52">
        <v>18.3780976</v>
      </c>
    </row>
    <row r="46" spans="1:24" x14ac:dyDescent="0.25">
      <c r="A46" t="s">
        <v>67</v>
      </c>
      <c r="B46" t="s">
        <v>68</v>
      </c>
      <c r="C46" t="s">
        <v>76</v>
      </c>
      <c r="D46" t="s">
        <v>80</v>
      </c>
      <c r="E46" t="s">
        <v>71</v>
      </c>
      <c r="F46" s="51">
        <v>2.2067977999999999</v>
      </c>
      <c r="G46" s="51">
        <v>4.4360932999999996</v>
      </c>
      <c r="H46" s="51">
        <v>5.0527853</v>
      </c>
      <c r="I46" s="52">
        <v>5.6330027999999999</v>
      </c>
      <c r="J46" s="52">
        <v>6.2054853999999997</v>
      </c>
      <c r="K46" s="52">
        <v>6.8243524000000004</v>
      </c>
      <c r="L46" s="52">
        <v>7.5135686000000002</v>
      </c>
      <c r="M46" s="52">
        <v>8.1014391000000003</v>
      </c>
      <c r="N46" s="52">
        <v>8.6388324999999995</v>
      </c>
      <c r="O46" s="52">
        <v>9.4100643999999996</v>
      </c>
      <c r="P46" s="52">
        <v>9.7172538999999993</v>
      </c>
      <c r="Q46" s="52">
        <v>11.3597319</v>
      </c>
      <c r="R46" s="52">
        <v>12.101616099999999</v>
      </c>
      <c r="S46" s="52">
        <v>13.6440225</v>
      </c>
      <c r="T46" s="52">
        <v>14.6632178</v>
      </c>
      <c r="U46" s="52">
        <v>15.8473405</v>
      </c>
      <c r="V46" s="52">
        <v>18.327112100000001</v>
      </c>
      <c r="W46" s="52">
        <v>20.202106300000001</v>
      </c>
      <c r="X46" s="52">
        <v>23.9740422</v>
      </c>
    </row>
    <row r="47" spans="1:24" x14ac:dyDescent="0.25">
      <c r="A47" t="s">
        <v>67</v>
      </c>
      <c r="B47" t="s">
        <v>68</v>
      </c>
      <c r="C47" t="s">
        <v>21</v>
      </c>
      <c r="D47" t="s">
        <v>80</v>
      </c>
      <c r="E47" t="s">
        <v>71</v>
      </c>
      <c r="F47" s="51">
        <v>2.1814474000000001</v>
      </c>
      <c r="G47" s="51">
        <v>3.7557833</v>
      </c>
      <c r="H47" s="51">
        <v>4.1549069999999997</v>
      </c>
      <c r="I47" s="52">
        <v>4.4611691000000002</v>
      </c>
      <c r="J47" s="52">
        <v>4.7982908000000002</v>
      </c>
      <c r="K47" s="52">
        <v>5.1358024999999996</v>
      </c>
      <c r="L47" s="52">
        <v>5.5328534999999999</v>
      </c>
      <c r="M47" s="52">
        <v>5.7843872999999997</v>
      </c>
      <c r="N47" s="52">
        <v>6.0770955000000004</v>
      </c>
      <c r="O47" s="52">
        <v>6.4560538000000003</v>
      </c>
      <c r="P47" s="52">
        <v>6.5679848999999999</v>
      </c>
      <c r="Q47" s="52">
        <v>7.3485616</v>
      </c>
      <c r="R47" s="52">
        <v>8.0440120000000004</v>
      </c>
      <c r="S47" s="52">
        <v>8.948366</v>
      </c>
      <c r="T47" s="52">
        <v>9.3617516999999992</v>
      </c>
      <c r="U47" s="52">
        <v>10.321514000000001</v>
      </c>
      <c r="V47" s="52">
        <v>12.2466913</v>
      </c>
      <c r="W47" s="52">
        <v>14.231101300000001</v>
      </c>
      <c r="X47" s="52">
        <v>17.358129600000002</v>
      </c>
    </row>
    <row r="48" spans="1:24" x14ac:dyDescent="0.25">
      <c r="A48" t="s">
        <v>67</v>
      </c>
      <c r="B48" t="s">
        <v>68</v>
      </c>
      <c r="C48" t="s">
        <v>10</v>
      </c>
      <c r="D48" t="s">
        <v>80</v>
      </c>
      <c r="E48" t="s">
        <v>71</v>
      </c>
      <c r="F48" s="51">
        <v>1.1640858999999999</v>
      </c>
      <c r="G48" s="51">
        <v>2.3461972000000002</v>
      </c>
      <c r="H48" s="51">
        <v>2.3941609000000001</v>
      </c>
      <c r="I48" s="52">
        <v>2.6730526000000001</v>
      </c>
      <c r="J48" s="52">
        <v>2.8665432000000002</v>
      </c>
      <c r="K48" s="52">
        <v>3.0851229999999998</v>
      </c>
      <c r="L48" s="52">
        <v>3.3429625000000001</v>
      </c>
      <c r="M48" s="52">
        <v>3.6138808</v>
      </c>
      <c r="N48" s="52">
        <v>3.9066765999999999</v>
      </c>
      <c r="O48" s="52">
        <v>4.2235667000000001</v>
      </c>
      <c r="P48" s="52">
        <v>4.5024895000000003</v>
      </c>
      <c r="Q48" s="52">
        <v>4.7482186000000004</v>
      </c>
      <c r="R48" s="52">
        <v>6.2219468000000004</v>
      </c>
      <c r="S48" s="52">
        <v>7.5739784999999999</v>
      </c>
      <c r="T48" s="52">
        <v>8.6800239999999995</v>
      </c>
      <c r="U48" s="52">
        <v>9.8087511999999997</v>
      </c>
      <c r="V48" s="52">
        <v>11.7557008</v>
      </c>
      <c r="W48" s="52">
        <v>13.6530731</v>
      </c>
      <c r="X48" s="52">
        <v>16.7592991</v>
      </c>
    </row>
    <row r="49" spans="1:24" x14ac:dyDescent="0.25">
      <c r="A49" t="s">
        <v>67</v>
      </c>
      <c r="B49" t="s">
        <v>68</v>
      </c>
      <c r="C49" t="s">
        <v>8</v>
      </c>
      <c r="D49" t="s">
        <v>80</v>
      </c>
      <c r="E49" t="s">
        <v>71</v>
      </c>
      <c r="F49" s="51">
        <v>2.3384355999999999</v>
      </c>
      <c r="G49" s="51">
        <v>5.6108053</v>
      </c>
      <c r="H49" s="51">
        <v>5.3729069000000003</v>
      </c>
      <c r="I49" s="52">
        <v>6.1130737999999996</v>
      </c>
      <c r="J49" s="52">
        <v>6.4286478000000002</v>
      </c>
      <c r="K49" s="52">
        <v>6.527412</v>
      </c>
      <c r="L49" s="52">
        <v>6.7235294000000003</v>
      </c>
      <c r="M49" s="52">
        <v>6.9846146999999998</v>
      </c>
      <c r="N49" s="52">
        <v>7.2359875999999996</v>
      </c>
      <c r="O49" s="52">
        <v>7.4969722000000001</v>
      </c>
      <c r="P49" s="52">
        <v>7.2697859999999999</v>
      </c>
      <c r="Q49" s="52">
        <v>7.8593999999999999</v>
      </c>
      <c r="R49" s="52">
        <v>8.3605807999999993</v>
      </c>
      <c r="S49" s="52">
        <v>9.3167947000000009</v>
      </c>
      <c r="T49" s="52">
        <v>9.4855706000000009</v>
      </c>
      <c r="U49" s="52">
        <v>10.0803695</v>
      </c>
      <c r="V49" s="52">
        <v>11.3947173</v>
      </c>
      <c r="W49" s="52">
        <v>13.5542514</v>
      </c>
      <c r="X49" s="52">
        <v>16.7408304</v>
      </c>
    </row>
    <row r="50" spans="1:24" x14ac:dyDescent="0.25">
      <c r="A50" t="s">
        <v>67</v>
      </c>
      <c r="B50" t="s">
        <v>68</v>
      </c>
      <c r="C50" t="s">
        <v>77</v>
      </c>
      <c r="D50" t="s">
        <v>80</v>
      </c>
      <c r="E50" t="s">
        <v>71</v>
      </c>
      <c r="F50" s="51">
        <v>2.0834736999999999</v>
      </c>
      <c r="G50" s="51">
        <v>4.2374900000000002</v>
      </c>
      <c r="H50" s="51">
        <v>4.3550345000000004</v>
      </c>
      <c r="I50" s="52">
        <v>5.1825280999999999</v>
      </c>
      <c r="J50" s="52">
        <v>5.5558715000000003</v>
      </c>
      <c r="K50" s="52">
        <v>5.9587154</v>
      </c>
      <c r="L50" s="52">
        <v>6.5966111999999999</v>
      </c>
      <c r="M50" s="52">
        <v>7.1872052000000002</v>
      </c>
      <c r="N50" s="52">
        <v>7.5969173000000003</v>
      </c>
      <c r="O50" s="52">
        <v>8.1257798999999995</v>
      </c>
      <c r="P50" s="52">
        <v>8.2935884000000009</v>
      </c>
      <c r="Q50" s="52">
        <v>9.6297356000000001</v>
      </c>
      <c r="R50" s="52">
        <v>10.742960500000001</v>
      </c>
      <c r="S50" s="52">
        <v>12.3480265</v>
      </c>
      <c r="T50" s="52">
        <v>13.390153099999999</v>
      </c>
      <c r="U50" s="52">
        <v>14.556932400000001</v>
      </c>
      <c r="V50" s="52">
        <v>16.815646699999999</v>
      </c>
      <c r="W50" s="52">
        <v>18.771399899999999</v>
      </c>
      <c r="X50" s="52">
        <v>22.524514400000001</v>
      </c>
    </row>
    <row r="51" spans="1:24" x14ac:dyDescent="0.25">
      <c r="A51" t="s">
        <v>67</v>
      </c>
      <c r="B51" t="s">
        <v>68</v>
      </c>
      <c r="C51" t="s">
        <v>69</v>
      </c>
      <c r="D51" t="s">
        <v>81</v>
      </c>
      <c r="E51" t="s">
        <v>71</v>
      </c>
      <c r="F51" s="51">
        <v>1.1017885000000001</v>
      </c>
      <c r="G51" s="51">
        <v>1.1704969999999999</v>
      </c>
      <c r="H51" s="51">
        <v>1.4062024</v>
      </c>
      <c r="I51" s="52">
        <v>1.5977695000000001</v>
      </c>
      <c r="J51" s="52">
        <v>1.8421539</v>
      </c>
      <c r="K51" s="52">
        <v>2.1632723</v>
      </c>
      <c r="L51" s="52">
        <v>2.5518925000000001</v>
      </c>
      <c r="M51" s="52">
        <v>2.9926065999999998</v>
      </c>
      <c r="N51" s="52">
        <v>3.5114081000000001</v>
      </c>
      <c r="O51" s="52">
        <v>4.1209195999999997</v>
      </c>
      <c r="P51" s="52">
        <v>4.8498609000000004</v>
      </c>
      <c r="Q51" s="52">
        <v>6.3802731000000001</v>
      </c>
      <c r="R51" s="52">
        <v>8.1700795999999993</v>
      </c>
      <c r="S51" s="52">
        <v>10.3143525</v>
      </c>
      <c r="T51" s="52">
        <v>12.1986597</v>
      </c>
      <c r="U51" s="52">
        <v>14.101536299999999</v>
      </c>
      <c r="V51" s="52">
        <v>16.790801099999999</v>
      </c>
      <c r="W51" s="52">
        <v>19.338244</v>
      </c>
      <c r="X51" s="52">
        <v>21.413312099999999</v>
      </c>
    </row>
    <row r="52" spans="1:24" x14ac:dyDescent="0.25">
      <c r="A52" t="s">
        <v>67</v>
      </c>
      <c r="B52" t="s">
        <v>68</v>
      </c>
      <c r="C52" t="s">
        <v>72</v>
      </c>
      <c r="D52" t="s">
        <v>81</v>
      </c>
      <c r="E52" t="s">
        <v>71</v>
      </c>
      <c r="F52" s="51">
        <v>1.114093</v>
      </c>
      <c r="G52" s="51">
        <v>1.1785151</v>
      </c>
      <c r="H52" s="51">
        <v>1.423047</v>
      </c>
      <c r="I52" s="52">
        <v>1.6093332</v>
      </c>
      <c r="J52" s="52">
        <v>1.9050260999999999</v>
      </c>
      <c r="K52" s="52">
        <v>2.2313554</v>
      </c>
      <c r="L52" s="52">
        <v>2.6269513999999998</v>
      </c>
      <c r="M52" s="52">
        <v>3.0805457999999999</v>
      </c>
      <c r="N52" s="52">
        <v>3.6175231999999999</v>
      </c>
      <c r="O52" s="52">
        <v>4.2477128000000004</v>
      </c>
      <c r="P52" s="52">
        <v>4.9999590999999999</v>
      </c>
      <c r="Q52" s="52">
        <v>6.3805176000000001</v>
      </c>
      <c r="R52" s="52">
        <v>8.1701867999999997</v>
      </c>
      <c r="S52" s="52">
        <v>10.314400300000001</v>
      </c>
      <c r="T52" s="52">
        <v>12.198717800000001</v>
      </c>
      <c r="U52" s="52">
        <v>14.1015949</v>
      </c>
      <c r="V52" s="52">
        <v>16.790871800000001</v>
      </c>
      <c r="W52" s="52">
        <v>19.338227499999999</v>
      </c>
      <c r="X52" s="52">
        <v>21.413298399999999</v>
      </c>
    </row>
    <row r="53" spans="1:24" x14ac:dyDescent="0.25">
      <c r="A53" t="s">
        <v>67</v>
      </c>
      <c r="B53" t="s">
        <v>68</v>
      </c>
      <c r="C53" t="s">
        <v>73</v>
      </c>
      <c r="D53" t="s">
        <v>81</v>
      </c>
      <c r="E53" t="s">
        <v>71</v>
      </c>
      <c r="F53" s="51">
        <v>1.1681501000000001</v>
      </c>
      <c r="G53" s="51">
        <v>1.2239026</v>
      </c>
      <c r="H53" s="51">
        <v>1.4652757999999999</v>
      </c>
      <c r="I53" s="52">
        <v>1.6560594</v>
      </c>
      <c r="J53" s="52">
        <v>1.9036156</v>
      </c>
      <c r="K53" s="52">
        <v>2.1626414</v>
      </c>
      <c r="L53" s="52">
        <v>2.5473211999999998</v>
      </c>
      <c r="M53" s="52">
        <v>2.9877454000000001</v>
      </c>
      <c r="N53" s="52">
        <v>3.5087679999999999</v>
      </c>
      <c r="O53" s="52">
        <v>4.1200824000000003</v>
      </c>
      <c r="P53" s="52">
        <v>4.8498397999999998</v>
      </c>
      <c r="Q53" s="52">
        <v>6.1891062999999997</v>
      </c>
      <c r="R53" s="52">
        <v>7.9251370999999997</v>
      </c>
      <c r="S53" s="52">
        <v>10.004962300000001</v>
      </c>
      <c r="T53" s="52">
        <v>11.832641499999999</v>
      </c>
      <c r="U53" s="52">
        <v>13.678466500000001</v>
      </c>
      <c r="V53" s="52">
        <v>16.2870037</v>
      </c>
      <c r="W53" s="52">
        <v>18.758087700000001</v>
      </c>
      <c r="X53" s="52">
        <v>20.770940199999998</v>
      </c>
    </row>
    <row r="54" spans="1:24" x14ac:dyDescent="0.25">
      <c r="A54" t="s">
        <v>67</v>
      </c>
      <c r="B54" t="s">
        <v>68</v>
      </c>
      <c r="C54" t="s">
        <v>11</v>
      </c>
      <c r="D54" t="s">
        <v>81</v>
      </c>
      <c r="E54" t="s">
        <v>71</v>
      </c>
      <c r="F54" s="51">
        <v>1.1121908</v>
      </c>
      <c r="G54" s="51">
        <v>1.1765026000000001</v>
      </c>
      <c r="H54" s="51">
        <v>1.419324</v>
      </c>
      <c r="I54" s="52">
        <v>1.6106434999999999</v>
      </c>
      <c r="J54" s="52">
        <v>1.850525</v>
      </c>
      <c r="K54" s="52">
        <v>2.1644703000000001</v>
      </c>
      <c r="L54" s="52">
        <v>2.5768697999999999</v>
      </c>
      <c r="M54" s="52">
        <v>3.0808106</v>
      </c>
      <c r="N54" s="52">
        <v>3.6174073</v>
      </c>
      <c r="O54" s="52">
        <v>4.2474989000000001</v>
      </c>
      <c r="P54" s="52">
        <v>4.9997930999999998</v>
      </c>
      <c r="Q54" s="52">
        <v>6.3804302000000002</v>
      </c>
      <c r="R54" s="52">
        <v>8.1701675999999992</v>
      </c>
      <c r="S54" s="52">
        <v>10.3143996</v>
      </c>
      <c r="T54" s="52">
        <v>12.1987085</v>
      </c>
      <c r="U54" s="52">
        <v>14.101577300000001</v>
      </c>
      <c r="V54" s="52">
        <v>16.790827100000001</v>
      </c>
      <c r="W54" s="52">
        <v>19.338254200000002</v>
      </c>
      <c r="X54" s="52">
        <v>21.413232199999999</v>
      </c>
    </row>
    <row r="55" spans="1:24" x14ac:dyDescent="0.25">
      <c r="A55" t="s">
        <v>67</v>
      </c>
      <c r="B55" t="s">
        <v>68</v>
      </c>
      <c r="C55" t="s">
        <v>74</v>
      </c>
      <c r="D55" t="s">
        <v>81</v>
      </c>
      <c r="E55" t="s">
        <v>71</v>
      </c>
      <c r="F55" s="51">
        <v>1.1770574</v>
      </c>
      <c r="G55" s="51">
        <v>1.2363778000000001</v>
      </c>
      <c r="H55" s="51">
        <v>1.4662721999999999</v>
      </c>
      <c r="I55" s="52">
        <v>1.6557029999999999</v>
      </c>
      <c r="J55" s="52">
        <v>1.8828393999999999</v>
      </c>
      <c r="K55" s="52">
        <v>2.1647159</v>
      </c>
      <c r="L55" s="52">
        <v>2.5483927999999998</v>
      </c>
      <c r="M55" s="52">
        <v>2.9883457999999998</v>
      </c>
      <c r="N55" s="52">
        <v>3.5093011000000001</v>
      </c>
      <c r="O55" s="52">
        <v>4.1205914999999997</v>
      </c>
      <c r="P55" s="52">
        <v>4.8502289000000003</v>
      </c>
      <c r="Q55" s="52">
        <v>6.1893143000000004</v>
      </c>
      <c r="R55" s="52">
        <v>7.9251832999999996</v>
      </c>
      <c r="S55" s="52">
        <v>10.004976299999999</v>
      </c>
      <c r="T55" s="52">
        <v>11.832707900000001</v>
      </c>
      <c r="U55" s="52">
        <v>13.6784762</v>
      </c>
      <c r="V55" s="52">
        <v>16.287044399999999</v>
      </c>
      <c r="W55" s="52">
        <v>18.758057000000001</v>
      </c>
      <c r="X55" s="52">
        <v>20.770792199999999</v>
      </c>
    </row>
    <row r="56" spans="1:24" x14ac:dyDescent="0.25">
      <c r="A56" t="s">
        <v>67</v>
      </c>
      <c r="B56" t="s">
        <v>68</v>
      </c>
      <c r="C56" t="s">
        <v>75</v>
      </c>
      <c r="D56" t="s">
        <v>81</v>
      </c>
      <c r="E56" t="s">
        <v>71</v>
      </c>
      <c r="F56" s="51">
        <v>1.1203647999999999</v>
      </c>
      <c r="G56" s="51">
        <v>1.1827188</v>
      </c>
      <c r="H56" s="51">
        <v>1.4211488999999999</v>
      </c>
      <c r="I56" s="52">
        <v>1.6105037</v>
      </c>
      <c r="J56" s="52">
        <v>1.8549594</v>
      </c>
      <c r="K56" s="52">
        <v>2.1651246999999998</v>
      </c>
      <c r="L56" s="52">
        <v>2.548181</v>
      </c>
      <c r="M56" s="52">
        <v>3.0079657000000002</v>
      </c>
      <c r="N56" s="52">
        <v>3.5679810000000001</v>
      </c>
      <c r="O56" s="52">
        <v>4.2252390000000002</v>
      </c>
      <c r="P56" s="52">
        <v>4.9995114000000003</v>
      </c>
      <c r="Q56" s="52">
        <v>6.3802159999999999</v>
      </c>
      <c r="R56" s="52">
        <v>8.1700362999999996</v>
      </c>
      <c r="S56" s="52">
        <v>10.3143215</v>
      </c>
      <c r="T56" s="52">
        <v>12.198634200000001</v>
      </c>
      <c r="U56" s="52">
        <v>14.101500700000001</v>
      </c>
      <c r="V56" s="52">
        <v>16.790777200000001</v>
      </c>
      <c r="W56" s="52">
        <v>19.338223500000002</v>
      </c>
      <c r="X56" s="52">
        <v>21.413286599999999</v>
      </c>
    </row>
    <row r="57" spans="1:24" x14ac:dyDescent="0.25">
      <c r="A57" t="s">
        <v>67</v>
      </c>
      <c r="B57" t="s">
        <v>68</v>
      </c>
      <c r="C57" t="s">
        <v>15</v>
      </c>
      <c r="D57" t="s">
        <v>81</v>
      </c>
      <c r="E57" t="s">
        <v>71</v>
      </c>
      <c r="F57" s="51">
        <v>1.1035025999999999</v>
      </c>
      <c r="G57" s="51">
        <v>1.1709069999999999</v>
      </c>
      <c r="H57" s="51">
        <v>1.406817</v>
      </c>
      <c r="I57" s="52">
        <v>1.6015454</v>
      </c>
      <c r="J57" s="52">
        <v>1.8481909000000001</v>
      </c>
      <c r="K57" s="52">
        <v>2.1660803</v>
      </c>
      <c r="L57" s="52">
        <v>2.5507936</v>
      </c>
      <c r="M57" s="52">
        <v>2.9902823999999999</v>
      </c>
      <c r="N57" s="52">
        <v>3.5098457999999999</v>
      </c>
      <c r="O57" s="52">
        <v>4.1203075</v>
      </c>
      <c r="P57" s="52">
        <v>4.8497057999999997</v>
      </c>
      <c r="Q57" s="52">
        <v>6.1888392999999997</v>
      </c>
      <c r="R57" s="52">
        <v>7.9973326</v>
      </c>
      <c r="S57" s="52">
        <v>10.314322499999999</v>
      </c>
      <c r="T57" s="52">
        <v>12.198634</v>
      </c>
      <c r="U57" s="52">
        <v>14.101509200000001</v>
      </c>
      <c r="V57" s="52">
        <v>16.790776000000001</v>
      </c>
      <c r="W57" s="52">
        <v>19.338220100000001</v>
      </c>
      <c r="X57" s="52">
        <v>21.413284699999998</v>
      </c>
    </row>
    <row r="58" spans="1:24" x14ac:dyDescent="0.25">
      <c r="A58" t="s">
        <v>67</v>
      </c>
      <c r="B58" t="s">
        <v>68</v>
      </c>
      <c r="C58" t="s">
        <v>76</v>
      </c>
      <c r="D58" t="s">
        <v>81</v>
      </c>
      <c r="E58" t="s">
        <v>71</v>
      </c>
      <c r="F58" s="51">
        <v>1.1320611</v>
      </c>
      <c r="G58" s="51">
        <v>1.1883646000000001</v>
      </c>
      <c r="H58" s="51">
        <v>1.4278945999999999</v>
      </c>
      <c r="I58" s="52">
        <v>1.6129857000000001</v>
      </c>
      <c r="J58" s="52">
        <v>1.8865711999999999</v>
      </c>
      <c r="K58" s="52">
        <v>2.2296357000000002</v>
      </c>
      <c r="L58" s="52">
        <v>2.6269414000000002</v>
      </c>
      <c r="M58" s="52">
        <v>3.0809479</v>
      </c>
      <c r="N58" s="52">
        <v>3.6176609000000002</v>
      </c>
      <c r="O58" s="52">
        <v>4.2478293000000003</v>
      </c>
      <c r="P58" s="52">
        <v>5.0001126999999999</v>
      </c>
      <c r="Q58" s="52">
        <v>6.3807017999999998</v>
      </c>
      <c r="R58" s="52">
        <v>8.1703609999999998</v>
      </c>
      <c r="S58" s="52">
        <v>10.3145259</v>
      </c>
      <c r="T58" s="52">
        <v>12.198812800000001</v>
      </c>
      <c r="U58" s="52">
        <v>14.101679600000001</v>
      </c>
      <c r="V58" s="52">
        <v>16.790953099999999</v>
      </c>
      <c r="W58" s="52">
        <v>19.338395200000001</v>
      </c>
      <c r="X58" s="52">
        <v>21.413295099999999</v>
      </c>
    </row>
    <row r="59" spans="1:24" x14ac:dyDescent="0.25">
      <c r="A59" t="s">
        <v>67</v>
      </c>
      <c r="B59" t="s">
        <v>68</v>
      </c>
      <c r="C59" t="s">
        <v>21</v>
      </c>
      <c r="D59" t="s">
        <v>81</v>
      </c>
      <c r="E59" t="s">
        <v>71</v>
      </c>
      <c r="F59" s="51">
        <v>1.1315078000000001</v>
      </c>
      <c r="G59" s="51">
        <v>1.2164565000000001</v>
      </c>
      <c r="H59" s="51">
        <v>1.4660498</v>
      </c>
      <c r="I59" s="52">
        <v>1.6605810999999999</v>
      </c>
      <c r="J59" s="52">
        <v>1.9068172999999999</v>
      </c>
      <c r="K59" s="52">
        <v>2.2119586999999998</v>
      </c>
      <c r="L59" s="52">
        <v>2.5661195000000001</v>
      </c>
      <c r="M59" s="52">
        <v>3.0019326999999998</v>
      </c>
      <c r="N59" s="52">
        <v>3.5081476</v>
      </c>
      <c r="O59" s="52">
        <v>4.119472</v>
      </c>
      <c r="P59" s="52">
        <v>4.8493357000000001</v>
      </c>
      <c r="Q59" s="52">
        <v>6.1887194000000001</v>
      </c>
      <c r="R59" s="52">
        <v>7.9249052000000004</v>
      </c>
      <c r="S59" s="52">
        <v>10.0048852</v>
      </c>
      <c r="T59" s="52">
        <v>11.832674300000001</v>
      </c>
      <c r="U59" s="52">
        <v>13.6784623</v>
      </c>
      <c r="V59" s="52">
        <v>16.287051200000001</v>
      </c>
      <c r="W59" s="52">
        <v>18.758074400000002</v>
      </c>
      <c r="X59" s="52">
        <v>20.770888500000002</v>
      </c>
    </row>
    <row r="60" spans="1:24" x14ac:dyDescent="0.25">
      <c r="A60" t="s">
        <v>67</v>
      </c>
      <c r="B60" t="s">
        <v>68</v>
      </c>
      <c r="C60" t="s">
        <v>10</v>
      </c>
      <c r="D60" t="s">
        <v>81</v>
      </c>
      <c r="E60" t="s">
        <v>71</v>
      </c>
      <c r="F60" s="51">
        <v>1.1245719999999999</v>
      </c>
      <c r="G60" s="51">
        <v>1.1868335999999999</v>
      </c>
      <c r="H60" s="51">
        <v>1.4264479999999999</v>
      </c>
      <c r="I60" s="52">
        <v>1.6139219</v>
      </c>
      <c r="J60" s="52">
        <v>1.8510583</v>
      </c>
      <c r="K60" s="52">
        <v>2.1631054000000001</v>
      </c>
      <c r="L60" s="52">
        <v>2.5458023999999999</v>
      </c>
      <c r="M60" s="52">
        <v>3.0031110999999999</v>
      </c>
      <c r="N60" s="52">
        <v>3.5387442</v>
      </c>
      <c r="O60" s="52">
        <v>4.1196305000000004</v>
      </c>
      <c r="P60" s="52">
        <v>4.8494090999999999</v>
      </c>
      <c r="Q60" s="52">
        <v>6.1886966000000001</v>
      </c>
      <c r="R60" s="52">
        <v>7.9248703000000003</v>
      </c>
      <c r="S60" s="52">
        <v>10.0048701</v>
      </c>
      <c r="T60" s="52">
        <v>11.8326595</v>
      </c>
      <c r="U60" s="52">
        <v>13.6784879</v>
      </c>
      <c r="V60" s="52">
        <v>16.287066299999999</v>
      </c>
      <c r="W60" s="52">
        <v>18.758082600000002</v>
      </c>
      <c r="X60" s="52">
        <v>20.770894800000001</v>
      </c>
    </row>
    <row r="61" spans="1:24" x14ac:dyDescent="0.25">
      <c r="A61" t="s">
        <v>67</v>
      </c>
      <c r="B61" t="s">
        <v>68</v>
      </c>
      <c r="C61" t="s">
        <v>8</v>
      </c>
      <c r="D61" t="s">
        <v>81</v>
      </c>
      <c r="E61" t="s">
        <v>71</v>
      </c>
      <c r="F61" s="51">
        <v>1.1703912999999999</v>
      </c>
      <c r="G61" s="51">
        <v>1.2287957</v>
      </c>
      <c r="H61" s="51">
        <v>1.4723303000000001</v>
      </c>
      <c r="I61" s="52">
        <v>1.660015</v>
      </c>
      <c r="J61" s="52">
        <v>1.9037879</v>
      </c>
      <c r="K61" s="52">
        <v>2.2273483999999999</v>
      </c>
      <c r="L61" s="52">
        <v>2.5580153000000001</v>
      </c>
      <c r="M61" s="52">
        <v>2.9868728</v>
      </c>
      <c r="N61" s="52">
        <v>3.5080838000000001</v>
      </c>
      <c r="O61" s="52">
        <v>4.1194544000000004</v>
      </c>
      <c r="P61" s="52">
        <v>4.8492474999999997</v>
      </c>
      <c r="Q61" s="52">
        <v>6.1886744</v>
      </c>
      <c r="R61" s="52">
        <v>7.9249035000000001</v>
      </c>
      <c r="S61" s="52">
        <v>10.0048847</v>
      </c>
      <c r="T61" s="52">
        <v>11.8326694</v>
      </c>
      <c r="U61" s="52">
        <v>13.6784131</v>
      </c>
      <c r="V61" s="52">
        <v>16.287020500000001</v>
      </c>
      <c r="W61" s="52">
        <v>18.758066700000001</v>
      </c>
      <c r="X61" s="52">
        <v>20.7708826</v>
      </c>
    </row>
    <row r="62" spans="1:24" x14ac:dyDescent="0.25">
      <c r="A62" t="s">
        <v>67</v>
      </c>
      <c r="B62" t="s">
        <v>68</v>
      </c>
      <c r="C62" t="s">
        <v>77</v>
      </c>
      <c r="D62" t="s">
        <v>81</v>
      </c>
      <c r="E62" t="s">
        <v>71</v>
      </c>
      <c r="F62" s="51">
        <v>0</v>
      </c>
      <c r="G62" s="51">
        <v>0</v>
      </c>
      <c r="H62" s="51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</row>
    <row r="65" spans="1:1" x14ac:dyDescent="0.25">
      <c r="A65" t="s">
        <v>82</v>
      </c>
    </row>
  </sheetData>
  <mergeCells count="1">
    <mergeCell ref="F1:H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tabSelected="1" topLeftCell="A28" workbookViewId="0">
      <selection activeCell="D42" sqref="D42:E49"/>
    </sheetView>
  </sheetViews>
  <sheetFormatPr baseColWidth="10" defaultRowHeight="15" x14ac:dyDescent="0.25"/>
  <cols>
    <col min="14" max="14" width="30" bestFit="1" customWidth="1"/>
  </cols>
  <sheetData>
    <row r="1" spans="1:24" ht="15.75" thickBot="1" x14ac:dyDescent="0.3">
      <c r="A1" s="29" t="s">
        <v>83</v>
      </c>
      <c r="B1" s="29"/>
      <c r="C1" s="31"/>
      <c r="D1" s="30"/>
      <c r="E1" s="23"/>
      <c r="F1" s="23"/>
      <c r="G1" s="23"/>
      <c r="H1" s="23"/>
      <c r="I1" s="23"/>
      <c r="J1" s="23"/>
      <c r="K1" s="23"/>
      <c r="L1" s="23"/>
      <c r="P1" s="63" t="s">
        <v>61</v>
      </c>
      <c r="Q1" s="63"/>
      <c r="R1" s="54"/>
    </row>
    <row r="2" spans="1:24" ht="15.75" thickBot="1" x14ac:dyDescent="0.3">
      <c r="A2" s="23"/>
      <c r="B2" s="23"/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48" t="s">
        <v>64</v>
      </c>
      <c r="N2" s="48" t="s">
        <v>65</v>
      </c>
      <c r="O2" s="48" t="s">
        <v>66</v>
      </c>
      <c r="P2" s="49">
        <v>2011</v>
      </c>
      <c r="Q2" s="49">
        <v>2015</v>
      </c>
      <c r="R2" s="50">
        <v>2020</v>
      </c>
      <c r="S2" s="48">
        <v>2025</v>
      </c>
      <c r="T2" s="48">
        <v>2030</v>
      </c>
      <c r="U2" s="48">
        <v>2035</v>
      </c>
      <c r="V2" s="48">
        <v>2040</v>
      </c>
      <c r="W2" s="48">
        <v>2045</v>
      </c>
      <c r="X2" s="48">
        <v>2050</v>
      </c>
    </row>
    <row r="3" spans="1:24" x14ac:dyDescent="0.25">
      <c r="A3" s="2">
        <v>1</v>
      </c>
      <c r="B3" s="36" t="s">
        <v>1</v>
      </c>
      <c r="C3" s="38" t="s">
        <v>49</v>
      </c>
      <c r="D3" s="22">
        <f t="shared" ref="D3:L3" si="0">P3/$P3</f>
        <v>1</v>
      </c>
      <c r="E3" s="22">
        <f t="shared" si="0"/>
        <v>1.0262190954667483</v>
      </c>
      <c r="F3" s="22">
        <f t="shared" si="0"/>
        <v>1.1685272917259413</v>
      </c>
      <c r="G3" s="22">
        <f t="shared" si="0"/>
        <v>1.2942893103945936</v>
      </c>
      <c r="H3" s="22">
        <f t="shared" si="0"/>
        <v>1.4005910631401572</v>
      </c>
      <c r="I3" s="22">
        <f t="shared" si="0"/>
        <v>1.6290418084480409</v>
      </c>
      <c r="J3" s="22">
        <f t="shared" si="0"/>
        <v>1.588588310314702</v>
      </c>
      <c r="K3" s="22">
        <f t="shared" si="0"/>
        <v>1.7542381151093127</v>
      </c>
      <c r="L3" s="22">
        <f t="shared" si="0"/>
        <v>1.9428592843762382</v>
      </c>
      <c r="M3" t="s">
        <v>73</v>
      </c>
      <c r="N3" s="2" t="s">
        <v>49</v>
      </c>
      <c r="O3" t="s">
        <v>71</v>
      </c>
      <c r="P3" s="51">
        <f>[3]Sheet1!F22</f>
        <v>58.739718384</v>
      </c>
      <c r="Q3" s="51">
        <f>[3]Sheet1!G22</f>
        <v>60.279820667999999</v>
      </c>
      <c r="R3" s="53">
        <f>[3]Sheet1!H22</f>
        <v>68.638964040000005</v>
      </c>
      <c r="S3" s="53">
        <f>[3]Sheet1!I22</f>
        <v>76.026189599999995</v>
      </c>
      <c r="T3" s="53">
        <f>[3]Sheet1!J22</f>
        <v>82.270324619999997</v>
      </c>
      <c r="U3" s="53">
        <f>[3]Sheet1!K22</f>
        <v>95.689457063999996</v>
      </c>
      <c r="V3" s="53">
        <f>[3]Sheet1!L22</f>
        <v>93.313229976000002</v>
      </c>
      <c r="W3" s="53">
        <f>[3]Sheet1!M22</f>
        <v>103.04345286</v>
      </c>
      <c r="X3" s="53">
        <f>[3]Sheet1!N22</f>
        <v>114.12300722400001</v>
      </c>
    </row>
    <row r="4" spans="1:24" x14ac:dyDescent="0.25">
      <c r="A4" s="21">
        <v>2</v>
      </c>
      <c r="B4" s="36" t="s">
        <v>51</v>
      </c>
      <c r="C4" s="38" t="s">
        <v>49</v>
      </c>
      <c r="D4" s="22">
        <f t="shared" ref="D4:D13" si="1">P4/$P4</f>
        <v>1</v>
      </c>
      <c r="E4" s="22">
        <f t="shared" ref="E4:E14" si="2">Q4/$P4</f>
        <v>1.0262190954667483</v>
      </c>
      <c r="F4" s="22">
        <f t="shared" ref="F4:F14" si="3">R4/$P4</f>
        <v>1.1685272917259413</v>
      </c>
      <c r="G4" s="22">
        <f t="shared" ref="G4:G14" si="4">S4/$P4</f>
        <v>1.2942893103945936</v>
      </c>
      <c r="H4" s="22">
        <f t="shared" ref="H4:H14" si="5">T4/$P4</f>
        <v>1.4005910631401572</v>
      </c>
      <c r="I4" s="22">
        <f t="shared" ref="I4:I14" si="6">U4/$P4</f>
        <v>1.6290418084480409</v>
      </c>
      <c r="J4" s="22">
        <f t="shared" ref="J4:J14" si="7">V4/$P4</f>
        <v>1.588588310314702</v>
      </c>
      <c r="K4" s="22">
        <f t="shared" ref="K4:K14" si="8">W4/$P4</f>
        <v>1.7542381151093127</v>
      </c>
      <c r="L4" s="22">
        <f t="shared" ref="L4:L14" si="9">X4/$P4</f>
        <v>1.9428592843762382</v>
      </c>
      <c r="M4" t="s">
        <v>73</v>
      </c>
      <c r="N4" s="2" t="s">
        <v>49</v>
      </c>
      <c r="O4" t="s">
        <v>71</v>
      </c>
      <c r="P4" s="51">
        <f>[3]Sheet1!F22</f>
        <v>58.739718384</v>
      </c>
      <c r="Q4" s="51">
        <f>[3]Sheet1!G22</f>
        <v>60.279820667999999</v>
      </c>
      <c r="R4" s="52">
        <f>[3]Sheet1!H22</f>
        <v>68.638964040000005</v>
      </c>
      <c r="S4" s="52">
        <f>[3]Sheet1!I22</f>
        <v>76.026189599999995</v>
      </c>
      <c r="T4" s="52">
        <f>[3]Sheet1!J22</f>
        <v>82.270324619999997</v>
      </c>
      <c r="U4" s="52">
        <f>[3]Sheet1!K22</f>
        <v>95.689457063999996</v>
      </c>
      <c r="V4" s="52">
        <f>[3]Sheet1!L22</f>
        <v>93.313229976000002</v>
      </c>
      <c r="W4" s="52">
        <f>[3]Sheet1!M22</f>
        <v>103.04345286</v>
      </c>
      <c r="X4" s="52">
        <f>[3]Sheet1!N22</f>
        <v>114.12300722400001</v>
      </c>
    </row>
    <row r="5" spans="1:24" x14ac:dyDescent="0.25">
      <c r="A5" s="2">
        <v>3</v>
      </c>
      <c r="B5" s="36" t="s">
        <v>52</v>
      </c>
      <c r="C5" s="38" t="s">
        <v>49</v>
      </c>
      <c r="D5" s="22">
        <f t="shared" si="1"/>
        <v>1</v>
      </c>
      <c r="E5" s="22">
        <f t="shared" si="2"/>
        <v>1.0262190954667483</v>
      </c>
      <c r="F5" s="22">
        <f t="shared" si="3"/>
        <v>1.1685272917259413</v>
      </c>
      <c r="G5" s="22">
        <f t="shared" si="4"/>
        <v>1.2942893103945936</v>
      </c>
      <c r="H5" s="22">
        <f t="shared" si="5"/>
        <v>1.4005910631401572</v>
      </c>
      <c r="I5" s="22">
        <f t="shared" si="6"/>
        <v>1.6290418084480409</v>
      </c>
      <c r="J5" s="22">
        <f t="shared" si="7"/>
        <v>1.588588310314702</v>
      </c>
      <c r="K5" s="22">
        <f t="shared" si="8"/>
        <v>1.7542381151093127</v>
      </c>
      <c r="L5" s="22">
        <f t="shared" si="9"/>
        <v>1.9428592843762382</v>
      </c>
      <c r="M5" t="s">
        <v>73</v>
      </c>
      <c r="N5" s="2" t="s">
        <v>49</v>
      </c>
      <c r="O5" t="s">
        <v>71</v>
      </c>
      <c r="P5" s="51">
        <f>[3]Sheet1!F22</f>
        <v>58.739718384</v>
      </c>
      <c r="Q5" s="51">
        <f>[3]Sheet1!G22</f>
        <v>60.279820667999999</v>
      </c>
      <c r="R5" s="52">
        <f>[3]Sheet1!H22</f>
        <v>68.638964040000005</v>
      </c>
      <c r="S5" s="52">
        <f>[3]Sheet1!I22</f>
        <v>76.026189599999995</v>
      </c>
      <c r="T5" s="52">
        <f>[3]Sheet1!J22</f>
        <v>82.270324619999997</v>
      </c>
      <c r="U5" s="52">
        <f>[3]Sheet1!K22</f>
        <v>95.689457063999996</v>
      </c>
      <c r="V5" s="52">
        <f>[3]Sheet1!L22</f>
        <v>93.313229976000002</v>
      </c>
      <c r="W5" s="52">
        <f>[3]Sheet1!M22</f>
        <v>103.04345286</v>
      </c>
      <c r="X5" s="52">
        <f>[3]Sheet1!N22</f>
        <v>114.12300722400001</v>
      </c>
    </row>
    <row r="6" spans="1:24" x14ac:dyDescent="0.25">
      <c r="A6" s="21">
        <v>4</v>
      </c>
      <c r="B6" s="36" t="s">
        <v>53</v>
      </c>
      <c r="C6" s="38" t="s">
        <v>49</v>
      </c>
      <c r="D6" s="22">
        <f t="shared" si="1"/>
        <v>1</v>
      </c>
      <c r="E6" s="22">
        <f t="shared" si="2"/>
        <v>1.0262190954667483</v>
      </c>
      <c r="F6" s="22">
        <f t="shared" si="3"/>
        <v>1.1685272917259413</v>
      </c>
      <c r="G6" s="22">
        <f t="shared" si="4"/>
        <v>1.2942893103945936</v>
      </c>
      <c r="H6" s="22">
        <f t="shared" si="5"/>
        <v>1.4005910631401572</v>
      </c>
      <c r="I6" s="22">
        <f t="shared" si="6"/>
        <v>1.6290418084480409</v>
      </c>
      <c r="J6" s="22">
        <f t="shared" si="7"/>
        <v>1.588588310314702</v>
      </c>
      <c r="K6" s="22">
        <f t="shared" si="8"/>
        <v>1.7542381151093127</v>
      </c>
      <c r="L6" s="22">
        <f t="shared" si="9"/>
        <v>1.9428592843762382</v>
      </c>
      <c r="M6" t="s">
        <v>73</v>
      </c>
      <c r="N6" s="2" t="s">
        <v>49</v>
      </c>
      <c r="O6" t="s">
        <v>71</v>
      </c>
      <c r="P6" s="51">
        <f>[3]Sheet1!F22</f>
        <v>58.739718384</v>
      </c>
      <c r="Q6" s="51">
        <f>[3]Sheet1!G22</f>
        <v>60.279820667999999</v>
      </c>
      <c r="R6" s="52">
        <f>[3]Sheet1!H22</f>
        <v>68.638964040000005</v>
      </c>
      <c r="S6" s="52">
        <f>[3]Sheet1!I22</f>
        <v>76.026189599999995</v>
      </c>
      <c r="T6" s="52">
        <f>[3]Sheet1!J22</f>
        <v>82.270324619999997</v>
      </c>
      <c r="U6" s="52">
        <f>[3]Sheet1!K22</f>
        <v>95.689457063999996</v>
      </c>
      <c r="V6" s="52">
        <f>[3]Sheet1!L22</f>
        <v>93.313229976000002</v>
      </c>
      <c r="W6" s="52">
        <f>[3]Sheet1!M22</f>
        <v>103.04345286</v>
      </c>
      <c r="X6" s="52">
        <f>[3]Sheet1!N22</f>
        <v>114.12300722400001</v>
      </c>
    </row>
    <row r="7" spans="1:24" x14ac:dyDescent="0.25">
      <c r="A7" s="2">
        <v>5</v>
      </c>
      <c r="B7" s="36" t="s">
        <v>54</v>
      </c>
      <c r="C7" s="38" t="s">
        <v>49</v>
      </c>
      <c r="D7" s="22">
        <f t="shared" si="1"/>
        <v>1</v>
      </c>
      <c r="E7" s="22">
        <f t="shared" si="2"/>
        <v>1.0262190954667483</v>
      </c>
      <c r="F7" s="22">
        <f t="shared" si="3"/>
        <v>1.1685272917259413</v>
      </c>
      <c r="G7" s="22">
        <f t="shared" si="4"/>
        <v>1.2942893103945936</v>
      </c>
      <c r="H7" s="22">
        <f t="shared" si="5"/>
        <v>1.4005910631401572</v>
      </c>
      <c r="I7" s="22">
        <f t="shared" si="6"/>
        <v>1.6290418084480409</v>
      </c>
      <c r="J7" s="22">
        <f t="shared" si="7"/>
        <v>1.588588310314702</v>
      </c>
      <c r="K7" s="22">
        <f t="shared" si="8"/>
        <v>1.7542381151093127</v>
      </c>
      <c r="L7" s="22">
        <f t="shared" si="9"/>
        <v>1.9428592843762382</v>
      </c>
      <c r="M7" t="s">
        <v>73</v>
      </c>
      <c r="N7" s="2" t="s">
        <v>49</v>
      </c>
      <c r="O7" t="s">
        <v>71</v>
      </c>
      <c r="P7" s="51">
        <f>[3]Sheet1!F22</f>
        <v>58.739718384</v>
      </c>
      <c r="Q7" s="51">
        <f>[3]Sheet1!G22</f>
        <v>60.279820667999999</v>
      </c>
      <c r="R7" s="52">
        <f>[3]Sheet1!H22</f>
        <v>68.638964040000005</v>
      </c>
      <c r="S7" s="52">
        <f>[3]Sheet1!I22</f>
        <v>76.026189599999995</v>
      </c>
      <c r="T7" s="52">
        <f>[3]Sheet1!J22</f>
        <v>82.270324619999997</v>
      </c>
      <c r="U7" s="52">
        <f>[3]Sheet1!K22</f>
        <v>95.689457063999996</v>
      </c>
      <c r="V7" s="52">
        <f>[3]Sheet1!L22</f>
        <v>93.313229976000002</v>
      </c>
      <c r="W7" s="52">
        <f>[3]Sheet1!M22</f>
        <v>103.04345286</v>
      </c>
      <c r="X7" s="52">
        <f>[3]Sheet1!N22</f>
        <v>114.12300722400001</v>
      </c>
    </row>
    <row r="8" spans="1:24" x14ac:dyDescent="0.25">
      <c r="A8" s="21">
        <v>6</v>
      </c>
      <c r="B8" s="36" t="s">
        <v>55</v>
      </c>
      <c r="C8" s="38" t="s">
        <v>49</v>
      </c>
      <c r="D8" s="22">
        <f t="shared" si="1"/>
        <v>1</v>
      </c>
      <c r="E8" s="22">
        <f t="shared" si="2"/>
        <v>1.0262190954667483</v>
      </c>
      <c r="F8" s="22">
        <f t="shared" si="3"/>
        <v>1.1685272917259413</v>
      </c>
      <c r="G8" s="22">
        <f t="shared" si="4"/>
        <v>1.2942893103945936</v>
      </c>
      <c r="H8" s="22">
        <f t="shared" si="5"/>
        <v>1.4005910631401572</v>
      </c>
      <c r="I8" s="22">
        <f t="shared" si="6"/>
        <v>1.6290418084480409</v>
      </c>
      <c r="J8" s="22">
        <f t="shared" si="7"/>
        <v>1.588588310314702</v>
      </c>
      <c r="K8" s="22">
        <f t="shared" si="8"/>
        <v>1.7542381151093127</v>
      </c>
      <c r="L8" s="22">
        <f t="shared" si="9"/>
        <v>1.9428592843762382</v>
      </c>
      <c r="M8" t="s">
        <v>73</v>
      </c>
      <c r="N8" s="2" t="s">
        <v>49</v>
      </c>
      <c r="O8" t="s">
        <v>71</v>
      </c>
      <c r="P8" s="51">
        <f>[3]Sheet1!F22</f>
        <v>58.739718384</v>
      </c>
      <c r="Q8" s="51">
        <f>[3]Sheet1!G22</f>
        <v>60.279820667999999</v>
      </c>
      <c r="R8" s="52">
        <f>[3]Sheet1!H22</f>
        <v>68.638964040000005</v>
      </c>
      <c r="S8" s="52">
        <f>[3]Sheet1!I22</f>
        <v>76.026189599999995</v>
      </c>
      <c r="T8" s="52">
        <f>[3]Sheet1!J22</f>
        <v>82.270324619999997</v>
      </c>
      <c r="U8" s="52">
        <f>[3]Sheet1!K22</f>
        <v>95.689457063999996</v>
      </c>
      <c r="V8" s="52">
        <f>[3]Sheet1!L22</f>
        <v>93.313229976000002</v>
      </c>
      <c r="W8" s="52">
        <f>[3]Sheet1!M22</f>
        <v>103.04345286</v>
      </c>
      <c r="X8" s="52">
        <f>[3]Sheet1!N22</f>
        <v>114.12300722400001</v>
      </c>
    </row>
    <row r="9" spans="1:24" x14ac:dyDescent="0.25">
      <c r="A9" s="2">
        <v>7</v>
      </c>
      <c r="B9" s="36" t="s">
        <v>56</v>
      </c>
      <c r="C9" s="38" t="s">
        <v>49</v>
      </c>
      <c r="D9" s="22">
        <f t="shared" si="1"/>
        <v>1</v>
      </c>
      <c r="E9" s="22">
        <f t="shared" si="2"/>
        <v>1.0262190954667483</v>
      </c>
      <c r="F9" s="22">
        <f t="shared" si="3"/>
        <v>1.1685272917259413</v>
      </c>
      <c r="G9" s="22">
        <f t="shared" si="4"/>
        <v>1.2942893103945936</v>
      </c>
      <c r="H9" s="22">
        <f t="shared" si="5"/>
        <v>1.4005910631401572</v>
      </c>
      <c r="I9" s="22">
        <f t="shared" si="6"/>
        <v>1.6290418084480409</v>
      </c>
      <c r="J9" s="22">
        <f t="shared" si="7"/>
        <v>1.588588310314702</v>
      </c>
      <c r="K9" s="22">
        <f t="shared" si="8"/>
        <v>1.7542381151093127</v>
      </c>
      <c r="L9" s="22">
        <f t="shared" si="9"/>
        <v>1.9428592843762382</v>
      </c>
      <c r="M9" t="s">
        <v>73</v>
      </c>
      <c r="N9" s="2" t="s">
        <v>49</v>
      </c>
      <c r="O9" t="s">
        <v>71</v>
      </c>
      <c r="P9" s="51">
        <f>[3]Sheet1!F22</f>
        <v>58.739718384</v>
      </c>
      <c r="Q9" s="51">
        <f>[3]Sheet1!G22</f>
        <v>60.279820667999999</v>
      </c>
      <c r="R9" s="52">
        <f>[3]Sheet1!H22</f>
        <v>68.638964040000005</v>
      </c>
      <c r="S9" s="52">
        <f>[3]Sheet1!I22</f>
        <v>76.026189599999995</v>
      </c>
      <c r="T9" s="52">
        <f>[3]Sheet1!J22</f>
        <v>82.270324619999997</v>
      </c>
      <c r="U9" s="52">
        <f>[3]Sheet1!K22</f>
        <v>95.689457063999996</v>
      </c>
      <c r="V9" s="52">
        <f>[3]Sheet1!L22</f>
        <v>93.313229976000002</v>
      </c>
      <c r="W9" s="52">
        <f>[3]Sheet1!M22</f>
        <v>103.04345286</v>
      </c>
      <c r="X9" s="52">
        <f>[3]Sheet1!N22</f>
        <v>114.12300722400001</v>
      </c>
    </row>
    <row r="10" spans="1:24" x14ac:dyDescent="0.25">
      <c r="A10" s="21">
        <v>8</v>
      </c>
      <c r="B10" s="36" t="s">
        <v>5</v>
      </c>
      <c r="C10" s="38" t="s">
        <v>49</v>
      </c>
      <c r="D10" s="22">
        <f t="shared" si="1"/>
        <v>1</v>
      </c>
      <c r="E10" s="22">
        <f t="shared" si="2"/>
        <v>1.0262190954667483</v>
      </c>
      <c r="F10" s="22">
        <f t="shared" si="3"/>
        <v>1.1685272917259413</v>
      </c>
      <c r="G10" s="22">
        <f t="shared" si="4"/>
        <v>1.2942893103945936</v>
      </c>
      <c r="H10" s="22">
        <f t="shared" si="5"/>
        <v>1.4005910631401572</v>
      </c>
      <c r="I10" s="22">
        <f t="shared" si="6"/>
        <v>1.6290418084480409</v>
      </c>
      <c r="J10" s="22">
        <f t="shared" si="7"/>
        <v>1.588588310314702</v>
      </c>
      <c r="K10" s="22">
        <f t="shared" si="8"/>
        <v>1.7542381151093127</v>
      </c>
      <c r="L10" s="22">
        <f t="shared" si="9"/>
        <v>1.9428592843762382</v>
      </c>
      <c r="M10" t="s">
        <v>73</v>
      </c>
      <c r="N10" s="2" t="s">
        <v>49</v>
      </c>
      <c r="O10" t="s">
        <v>71</v>
      </c>
      <c r="P10" s="51">
        <f>[3]Sheet1!F22</f>
        <v>58.739718384</v>
      </c>
      <c r="Q10" s="51">
        <f>[3]Sheet1!G22</f>
        <v>60.279820667999999</v>
      </c>
      <c r="R10" s="52">
        <f>[3]Sheet1!H22</f>
        <v>68.638964040000005</v>
      </c>
      <c r="S10" s="52">
        <f>[3]Sheet1!I22</f>
        <v>76.026189599999995</v>
      </c>
      <c r="T10" s="52">
        <f>[3]Sheet1!J22</f>
        <v>82.270324619999997</v>
      </c>
      <c r="U10" s="52">
        <f>[3]Sheet1!K22</f>
        <v>95.689457063999996</v>
      </c>
      <c r="V10" s="52">
        <f>[3]Sheet1!L22</f>
        <v>93.313229976000002</v>
      </c>
      <c r="W10" s="52">
        <f>[3]Sheet1!M22</f>
        <v>103.04345286</v>
      </c>
      <c r="X10" s="52">
        <f>[3]Sheet1!N22</f>
        <v>114.12300722400001</v>
      </c>
    </row>
    <row r="11" spans="1:24" x14ac:dyDescent="0.25">
      <c r="A11" s="2">
        <v>9</v>
      </c>
      <c r="B11" s="36" t="s">
        <v>6</v>
      </c>
      <c r="C11" s="38" t="s">
        <v>49</v>
      </c>
      <c r="D11" s="22">
        <f t="shared" si="1"/>
        <v>1</v>
      </c>
      <c r="E11" s="22">
        <f t="shared" si="2"/>
        <v>1.0262190954667483</v>
      </c>
      <c r="F11" s="22">
        <f t="shared" si="3"/>
        <v>1.1685272917259413</v>
      </c>
      <c r="G11" s="22">
        <f t="shared" si="4"/>
        <v>1.2942893103945936</v>
      </c>
      <c r="H11" s="22">
        <f t="shared" si="5"/>
        <v>1.4005910631401572</v>
      </c>
      <c r="I11" s="22">
        <f t="shared" si="6"/>
        <v>1.6290418084480409</v>
      </c>
      <c r="J11" s="22">
        <f t="shared" si="7"/>
        <v>1.588588310314702</v>
      </c>
      <c r="K11" s="22">
        <f t="shared" si="8"/>
        <v>1.7542381151093127</v>
      </c>
      <c r="L11" s="22">
        <f t="shared" si="9"/>
        <v>1.9428592843762382</v>
      </c>
      <c r="M11" t="s">
        <v>73</v>
      </c>
      <c r="N11" s="2" t="s">
        <v>49</v>
      </c>
      <c r="O11" t="s">
        <v>71</v>
      </c>
      <c r="P11" s="51">
        <f>[3]Sheet1!F22</f>
        <v>58.739718384</v>
      </c>
      <c r="Q11" s="51">
        <f>[3]Sheet1!G22</f>
        <v>60.279820667999999</v>
      </c>
      <c r="R11" s="52">
        <f>[3]Sheet1!H22</f>
        <v>68.638964040000005</v>
      </c>
      <c r="S11" s="52">
        <f>[3]Sheet1!I22</f>
        <v>76.026189599999995</v>
      </c>
      <c r="T11" s="52">
        <f>[3]Sheet1!J22</f>
        <v>82.270324619999997</v>
      </c>
      <c r="U11" s="52">
        <f>[3]Sheet1!K22</f>
        <v>95.689457063999996</v>
      </c>
      <c r="V11" s="52">
        <f>[3]Sheet1!L22</f>
        <v>93.313229976000002</v>
      </c>
      <c r="W11" s="52">
        <f>[3]Sheet1!M22</f>
        <v>103.04345286</v>
      </c>
      <c r="X11" s="52">
        <f>[3]Sheet1!N22</f>
        <v>114.12300722400001</v>
      </c>
    </row>
    <row r="12" spans="1:24" x14ac:dyDescent="0.25">
      <c r="A12" s="21">
        <v>10</v>
      </c>
      <c r="B12" s="36" t="s">
        <v>8</v>
      </c>
      <c r="C12" s="38" t="s">
        <v>49</v>
      </c>
      <c r="D12" s="22">
        <f t="shared" si="1"/>
        <v>1</v>
      </c>
      <c r="E12" s="22">
        <f t="shared" si="2"/>
        <v>1.0256739310150296</v>
      </c>
      <c r="F12" s="22">
        <f t="shared" si="3"/>
        <v>1.1678828848149985</v>
      </c>
      <c r="G12" s="22">
        <f t="shared" si="4"/>
        <v>1.2935699789529214</v>
      </c>
      <c r="H12" s="22">
        <f t="shared" si="5"/>
        <v>1.4385508329565964</v>
      </c>
      <c r="I12" s="22">
        <f t="shared" si="6"/>
        <v>1.5487810952418368</v>
      </c>
      <c r="J12" s="22">
        <f t="shared" si="7"/>
        <v>1.5876964593983032</v>
      </c>
      <c r="K12" s="22">
        <f t="shared" si="8"/>
        <v>1.7532560171730465</v>
      </c>
      <c r="L12" s="22">
        <f t="shared" si="9"/>
        <v>1.8465599099863395</v>
      </c>
      <c r="M12" t="s">
        <v>8</v>
      </c>
      <c r="N12" s="2" t="s">
        <v>49</v>
      </c>
      <c r="O12" t="s">
        <v>71</v>
      </c>
      <c r="P12" s="51">
        <v>9.4840716</v>
      </c>
      <c r="Q12" s="51">
        <v>9.7275650000000002</v>
      </c>
      <c r="R12" s="52">
        <v>11.076284899999999</v>
      </c>
      <c r="S12" s="52">
        <v>12.2683103</v>
      </c>
      <c r="T12" s="52">
        <v>13.643319099999999</v>
      </c>
      <c r="U12" s="52">
        <v>14.688750799999999</v>
      </c>
      <c r="V12" s="52">
        <v>15.0578269</v>
      </c>
      <c r="W12" s="52">
        <v>16.628005600000002</v>
      </c>
      <c r="X12" s="52">
        <v>17.512906399999999</v>
      </c>
    </row>
    <row r="13" spans="1:24" x14ac:dyDescent="0.25">
      <c r="A13" s="2">
        <v>11</v>
      </c>
      <c r="B13" s="36" t="s">
        <v>33</v>
      </c>
      <c r="C13" s="38" t="s">
        <v>49</v>
      </c>
      <c r="D13" s="55">
        <f t="shared" si="1"/>
        <v>1</v>
      </c>
      <c r="E13" s="55">
        <f t="shared" si="2"/>
        <v>1.0265041942933486</v>
      </c>
      <c r="F13" s="55">
        <f t="shared" si="3"/>
        <v>1.1733025669987793</v>
      </c>
      <c r="G13" s="55">
        <f t="shared" si="4"/>
        <v>1.2879356516672194</v>
      </c>
      <c r="H13" s="55">
        <f t="shared" si="5"/>
        <v>1.4126985340515683</v>
      </c>
      <c r="I13" s="55">
        <f t="shared" si="6"/>
        <v>1.6483710183191149</v>
      </c>
      <c r="J13" s="55">
        <f t="shared" si="7"/>
        <v>1.6066441583965516</v>
      </c>
      <c r="K13" s="55">
        <f t="shared" si="8"/>
        <v>1.7775309837159565</v>
      </c>
      <c r="L13" s="55">
        <f t="shared" si="9"/>
        <v>1.9721136747605787</v>
      </c>
      <c r="M13" t="s">
        <v>74</v>
      </c>
      <c r="N13" s="2" t="s">
        <v>49</v>
      </c>
      <c r="O13" t="s">
        <v>71</v>
      </c>
      <c r="P13" s="51">
        <v>8.9205729999999992</v>
      </c>
      <c r="Q13" s="51">
        <v>9.1570055999999997</v>
      </c>
      <c r="R13" s="52">
        <v>10.4665312</v>
      </c>
      <c r="S13" s="52">
        <v>11.489124</v>
      </c>
      <c r="T13" s="52">
        <v>12.6020804</v>
      </c>
      <c r="U13" s="52">
        <v>14.704414</v>
      </c>
      <c r="V13" s="52">
        <v>14.332186500000001</v>
      </c>
      <c r="W13" s="52">
        <v>15.856594899999999</v>
      </c>
      <c r="X13" s="52">
        <v>17.592383999999999</v>
      </c>
    </row>
    <row r="14" spans="1:24" x14ac:dyDescent="0.25">
      <c r="A14" s="21">
        <v>12</v>
      </c>
      <c r="B14" s="36" t="s">
        <v>9</v>
      </c>
      <c r="C14" s="38" t="s">
        <v>49</v>
      </c>
      <c r="D14" s="55">
        <f t="shared" ref="D14" si="10">P14/$P14</f>
        <v>1</v>
      </c>
      <c r="E14" s="55">
        <f t="shared" si="2"/>
        <v>1.0275970087829041</v>
      </c>
      <c r="F14" s="55">
        <f t="shared" si="3"/>
        <v>1.1803647216382871</v>
      </c>
      <c r="G14" s="55">
        <f t="shared" si="4"/>
        <v>1.3240208309228394</v>
      </c>
      <c r="H14" s="55">
        <f t="shared" si="5"/>
        <v>1.5311450604024495</v>
      </c>
      <c r="I14" s="55">
        <f t="shared" si="6"/>
        <v>1.7852885883926344</v>
      </c>
      <c r="J14" s="55">
        <f t="shared" si="7"/>
        <v>1.7514910407237281</v>
      </c>
      <c r="K14" s="55">
        <f t="shared" si="8"/>
        <v>1.9563739475674218</v>
      </c>
      <c r="L14" s="55">
        <f t="shared" si="9"/>
        <v>2.1878005012747415</v>
      </c>
      <c r="M14" t="s">
        <v>75</v>
      </c>
      <c r="N14" s="2" t="s">
        <v>49</v>
      </c>
      <c r="O14" t="s">
        <v>71</v>
      </c>
      <c r="P14" s="51">
        <v>8.2719906999999999</v>
      </c>
      <c r="Q14" s="51">
        <v>8.5002729000000006</v>
      </c>
      <c r="R14" s="52">
        <v>9.7639659999999999</v>
      </c>
      <c r="S14" s="52">
        <v>10.952287999999999</v>
      </c>
      <c r="T14" s="52">
        <v>12.6656177</v>
      </c>
      <c r="U14" s="52">
        <v>14.767890599999999</v>
      </c>
      <c r="V14" s="52">
        <v>14.4883176</v>
      </c>
      <c r="W14" s="52">
        <v>16.183107100000001</v>
      </c>
      <c r="X14" s="52">
        <v>18.097465400000001</v>
      </c>
    </row>
    <row r="15" spans="1:24" x14ac:dyDescent="0.25">
      <c r="A15" s="2">
        <v>13</v>
      </c>
      <c r="B15" s="36" t="s">
        <v>10</v>
      </c>
      <c r="C15" s="38" t="s">
        <v>49</v>
      </c>
      <c r="D15" s="22">
        <f t="shared" ref="D15:D17" si="11">P15/$P15</f>
        <v>1</v>
      </c>
      <c r="E15" s="22">
        <f t="shared" ref="E15:E17" si="12">Q15/$P15</f>
        <v>1.1811503948544604</v>
      </c>
      <c r="F15" s="22">
        <f t="shared" ref="F15:F17" si="13">R15/$P15</f>
        <v>1.2201702723181622</v>
      </c>
      <c r="G15" s="22">
        <f t="shared" ref="G15:G17" si="14">S15/$P15</f>
        <v>1.3723819684955145</v>
      </c>
      <c r="H15" s="22">
        <f t="shared" ref="H15:H17" si="15">T15/$P15</f>
        <v>1.5420045861183502</v>
      </c>
      <c r="I15" s="22">
        <f t="shared" ref="I15:I17" si="16">U15/$P15</f>
        <v>1.7787672675178259</v>
      </c>
      <c r="J15" s="22">
        <f t="shared" ref="J15:J17" si="17">V15/$P15</f>
        <v>1.8199706935388313</v>
      </c>
      <c r="K15" s="22">
        <f t="shared" ref="K15:K17" si="18">W15/$P15</f>
        <v>2.0095185562766211</v>
      </c>
      <c r="L15" s="22">
        <f t="shared" ref="L15:L17" si="19">X15/$P15</f>
        <v>2.3593208578760145</v>
      </c>
      <c r="M15" t="s">
        <v>10</v>
      </c>
      <c r="N15" s="2" t="s">
        <v>49</v>
      </c>
      <c r="O15" t="s">
        <v>71</v>
      </c>
      <c r="P15" s="51">
        <v>7.5782606000000001</v>
      </c>
      <c r="Q15" s="51">
        <v>8.9510655000000003</v>
      </c>
      <c r="R15" s="52">
        <v>9.2467682999999994</v>
      </c>
      <c r="S15" s="52">
        <v>10.400268199999999</v>
      </c>
      <c r="T15" s="52">
        <v>11.6857126</v>
      </c>
      <c r="U15" s="52">
        <v>13.479961899999999</v>
      </c>
      <c r="V15" s="52">
        <v>13.7922122</v>
      </c>
      <c r="W15" s="52">
        <v>15.2286553</v>
      </c>
      <c r="X15" s="52">
        <v>17.8795483</v>
      </c>
    </row>
    <row r="16" spans="1:24" x14ac:dyDescent="0.25">
      <c r="A16" s="21">
        <v>14</v>
      </c>
      <c r="B16" s="36" t="s">
        <v>12</v>
      </c>
      <c r="C16" s="38" t="s">
        <v>49</v>
      </c>
      <c r="D16" s="22">
        <f t="shared" si="11"/>
        <v>1</v>
      </c>
      <c r="E16" s="22">
        <f t="shared" si="12"/>
        <v>1.0263015649985909</v>
      </c>
      <c r="F16" s="22">
        <f t="shared" si="13"/>
        <v>1.1690349191797194</v>
      </c>
      <c r="G16" s="22">
        <f t="shared" si="14"/>
        <v>1.3328631180036712</v>
      </c>
      <c r="H16" s="22">
        <f t="shared" si="15"/>
        <v>1.4851073743649068</v>
      </c>
      <c r="I16" s="22">
        <f t="shared" si="16"/>
        <v>1.7282869064338464</v>
      </c>
      <c r="J16" s="22">
        <f t="shared" si="17"/>
        <v>1.6852262462558643</v>
      </c>
      <c r="K16" s="22">
        <f t="shared" si="18"/>
        <v>1.8615609627559953</v>
      </c>
      <c r="L16" s="22">
        <f t="shared" si="19"/>
        <v>2.0623457693389882</v>
      </c>
      <c r="M16" t="s">
        <v>72</v>
      </c>
      <c r="N16" s="2" t="s">
        <v>49</v>
      </c>
      <c r="O16" t="s">
        <v>71</v>
      </c>
      <c r="P16" s="51">
        <v>9.1232670000000002</v>
      </c>
      <c r="Q16" s="51">
        <v>9.3632232000000002</v>
      </c>
      <c r="R16" s="52">
        <v>10.665417700000001</v>
      </c>
      <c r="S16" s="52">
        <v>12.1600661</v>
      </c>
      <c r="T16" s="52">
        <v>13.549031100000001</v>
      </c>
      <c r="U16" s="52">
        <v>15.767622899999999</v>
      </c>
      <c r="V16" s="52">
        <v>15.374769000000001</v>
      </c>
      <c r="W16" s="52">
        <v>16.9835177</v>
      </c>
      <c r="X16" s="52">
        <v>18.815331100000002</v>
      </c>
    </row>
    <row r="17" spans="1:27" x14ac:dyDescent="0.25">
      <c r="A17" s="2">
        <v>15</v>
      </c>
      <c r="B17" s="36" t="s">
        <v>11</v>
      </c>
      <c r="C17" s="38" t="s">
        <v>49</v>
      </c>
      <c r="D17" s="22">
        <f t="shared" si="11"/>
        <v>1</v>
      </c>
      <c r="E17" s="22">
        <f t="shared" si="12"/>
        <v>1.0264386021105039</v>
      </c>
      <c r="F17" s="22">
        <f t="shared" si="13"/>
        <v>1.1725307516697854</v>
      </c>
      <c r="G17" s="22">
        <f t="shared" si="14"/>
        <v>1.3016590004919186</v>
      </c>
      <c r="H17" s="22">
        <f t="shared" si="15"/>
        <v>1.4530434359428099</v>
      </c>
      <c r="I17" s="22">
        <f t="shared" si="16"/>
        <v>1.7134415682908168</v>
      </c>
      <c r="J17" s="22">
        <f t="shared" si="17"/>
        <v>1.7017010850762064</v>
      </c>
      <c r="K17" s="22">
        <f t="shared" si="18"/>
        <v>1.8824442960168166</v>
      </c>
      <c r="L17" s="22">
        <f t="shared" si="19"/>
        <v>2.0882603996549287</v>
      </c>
      <c r="M17" t="s">
        <v>11</v>
      </c>
      <c r="N17" s="2" t="s">
        <v>49</v>
      </c>
      <c r="O17" t="s">
        <v>71</v>
      </c>
      <c r="P17" s="51">
        <v>8.8008472999999992</v>
      </c>
      <c r="Q17" s="51">
        <v>9.0335294000000008</v>
      </c>
      <c r="R17" s="52">
        <v>10.3192641</v>
      </c>
      <c r="S17" s="52">
        <v>11.4557021</v>
      </c>
      <c r="T17" s="52">
        <v>12.788013400000001</v>
      </c>
      <c r="U17" s="52">
        <v>15.0797376</v>
      </c>
      <c r="V17" s="52">
        <v>14.9764114</v>
      </c>
      <c r="W17" s="52">
        <v>16.567104799999999</v>
      </c>
      <c r="X17" s="52">
        <v>18.3784609</v>
      </c>
    </row>
    <row r="18" spans="1:27" x14ac:dyDescent="0.25">
      <c r="A18" s="21">
        <v>16</v>
      </c>
      <c r="B18" s="36" t="s">
        <v>13</v>
      </c>
      <c r="C18" s="38" t="s">
        <v>49</v>
      </c>
      <c r="D18" s="55">
        <f t="shared" ref="D18:D20" si="20">P18/$P18</f>
        <v>1</v>
      </c>
      <c r="E18" s="55">
        <f t="shared" ref="E18:E20" si="21">Q18/$P18</f>
        <v>1.0291988372119927</v>
      </c>
      <c r="F18" s="55">
        <f t="shared" ref="F18:F20" si="22">R18/$P18</f>
        <v>1.1823053591235759</v>
      </c>
      <c r="G18" s="55">
        <f t="shared" ref="G18:G20" si="23">S18/$P18</f>
        <v>1.3179061646837575</v>
      </c>
      <c r="H18" s="55">
        <f t="shared" ref="H18:H20" si="24">T18/$P18</f>
        <v>1.4767878891588357</v>
      </c>
      <c r="I18" s="55">
        <f t="shared" ref="I18:I20" si="25">U18/$P18</f>
        <v>1.7302882069260399</v>
      </c>
      <c r="J18" s="55">
        <f t="shared" ref="J18:J20" si="26">V18/$P18</f>
        <v>1.7210210597281579</v>
      </c>
      <c r="K18" s="55">
        <f t="shared" ref="K18:K20" si="27">W18/$P18</f>
        <v>1.9057785930009283</v>
      </c>
      <c r="L18" s="55">
        <f t="shared" ref="L18:L20" si="28">X18/$P18</f>
        <v>2.1160346504885994</v>
      </c>
      <c r="M18" t="s">
        <v>69</v>
      </c>
      <c r="N18" s="2" t="s">
        <v>49</v>
      </c>
      <c r="O18" t="s">
        <v>71</v>
      </c>
      <c r="P18" s="51">
        <v>8.2555718999999996</v>
      </c>
      <c r="Q18" s="51">
        <v>8.4966249999999999</v>
      </c>
      <c r="R18" s="52">
        <v>9.7606069000000009</v>
      </c>
      <c r="S18" s="52">
        <v>10.8800691</v>
      </c>
      <c r="T18" s="52">
        <v>12.191728599999999</v>
      </c>
      <c r="U18" s="52">
        <v>14.2845187</v>
      </c>
      <c r="V18" s="52">
        <v>14.208013100000001</v>
      </c>
      <c r="W18" s="52">
        <v>15.733292199999999</v>
      </c>
      <c r="X18" s="52">
        <v>17.4690762</v>
      </c>
    </row>
    <row r="19" spans="1:27" x14ac:dyDescent="0.25">
      <c r="A19" s="2">
        <v>17</v>
      </c>
      <c r="B19" s="36" t="s">
        <v>57</v>
      </c>
      <c r="C19" s="38" t="s">
        <v>49</v>
      </c>
      <c r="D19" s="55">
        <f t="shared" si="20"/>
        <v>1</v>
      </c>
      <c r="E19" s="55">
        <f t="shared" si="21"/>
        <v>1.0960749835375292</v>
      </c>
      <c r="F19" s="55">
        <f t="shared" si="22"/>
        <v>1.3175375523462038</v>
      </c>
      <c r="G19" s="55">
        <f t="shared" si="23"/>
        <v>1.5656644132336437</v>
      </c>
      <c r="H19" s="55">
        <f t="shared" si="24"/>
        <v>1.8620312142203939</v>
      </c>
      <c r="I19" s="55">
        <f t="shared" si="25"/>
        <v>2.1585739422696011</v>
      </c>
      <c r="J19" s="55">
        <f t="shared" si="26"/>
        <v>2.6617573095616889</v>
      </c>
      <c r="K19" s="55">
        <f t="shared" si="27"/>
        <v>3.00280022045655</v>
      </c>
      <c r="L19" s="55">
        <f t="shared" si="28"/>
        <v>3.3585837674650203</v>
      </c>
      <c r="M19" t="s">
        <v>15</v>
      </c>
      <c r="N19" s="2" t="s">
        <v>49</v>
      </c>
      <c r="O19" t="s">
        <v>71</v>
      </c>
      <c r="P19" s="51">
        <v>5.0299253999999998</v>
      </c>
      <c r="Q19" s="51">
        <v>5.5131753999999997</v>
      </c>
      <c r="R19" s="52">
        <v>6.6271155999999998</v>
      </c>
      <c r="S19" s="52">
        <v>7.8751752000000002</v>
      </c>
      <c r="T19" s="52">
        <v>9.3658780999999998</v>
      </c>
      <c r="U19" s="52">
        <v>10.857465899999999</v>
      </c>
      <c r="V19" s="52">
        <v>13.3884407</v>
      </c>
      <c r="W19" s="52">
        <v>15.1038611</v>
      </c>
      <c r="X19" s="52">
        <v>16.893425799999999</v>
      </c>
    </row>
    <row r="20" spans="1:27" x14ac:dyDescent="0.25">
      <c r="A20" s="2">
        <v>18</v>
      </c>
      <c r="B20" s="36" t="s">
        <v>21</v>
      </c>
      <c r="C20" s="38" t="s">
        <v>49</v>
      </c>
      <c r="D20" s="55">
        <f t="shared" si="20"/>
        <v>1</v>
      </c>
      <c r="E20" s="55">
        <f t="shared" si="21"/>
        <v>1.0272362105242034</v>
      </c>
      <c r="F20" s="55">
        <f t="shared" si="22"/>
        <v>1.1799807097228725</v>
      </c>
      <c r="G20" s="55">
        <f t="shared" si="23"/>
        <v>1.3149193303642002</v>
      </c>
      <c r="H20" s="55">
        <f t="shared" si="24"/>
        <v>1.4602555749550301</v>
      </c>
      <c r="I20" s="55">
        <f t="shared" si="25"/>
        <v>1.6857479005395171</v>
      </c>
      <c r="J20" s="55">
        <f t="shared" si="26"/>
        <v>1.638478375475555</v>
      </c>
      <c r="K20" s="55">
        <f t="shared" si="27"/>
        <v>1.8085075908138408</v>
      </c>
      <c r="L20" s="55">
        <f t="shared" si="28"/>
        <v>2.0109602238199171</v>
      </c>
      <c r="M20" t="s">
        <v>21</v>
      </c>
      <c r="N20" s="2" t="s">
        <v>49</v>
      </c>
      <c r="O20" t="s">
        <v>71</v>
      </c>
      <c r="P20" s="51">
        <v>8.5309297999999991</v>
      </c>
      <c r="Q20" s="51">
        <v>8.76328</v>
      </c>
      <c r="R20" s="52">
        <v>10.066332600000001</v>
      </c>
      <c r="S20" s="52">
        <v>11.217484499999999</v>
      </c>
      <c r="T20" s="52">
        <v>12.457337799999999</v>
      </c>
      <c r="U20" s="52">
        <v>14.380997000000001</v>
      </c>
      <c r="V20" s="52">
        <v>13.977744</v>
      </c>
      <c r="W20" s="52">
        <v>15.428251299999999</v>
      </c>
      <c r="X20" s="52">
        <v>17.1553605</v>
      </c>
    </row>
    <row r="21" spans="1:27" x14ac:dyDescent="0.25">
      <c r="A21" s="2"/>
      <c r="B21" s="36"/>
      <c r="C21" s="38"/>
      <c r="D21" s="22"/>
      <c r="E21" s="6"/>
      <c r="F21" s="6"/>
      <c r="G21" s="6"/>
      <c r="H21" s="6"/>
      <c r="I21" s="6"/>
      <c r="J21" s="6"/>
      <c r="K21" s="6"/>
      <c r="L21" s="6"/>
      <c r="M21" t="s">
        <v>76</v>
      </c>
      <c r="N21" s="2" t="s">
        <v>49</v>
      </c>
      <c r="O21" t="s">
        <v>71</v>
      </c>
      <c r="P21" s="51">
        <v>8.6297444999999993</v>
      </c>
      <c r="Q21" s="51">
        <v>8.8608715999999994</v>
      </c>
      <c r="R21" s="52">
        <v>10.131382</v>
      </c>
      <c r="S21" s="52">
        <v>11.486204499999999</v>
      </c>
      <c r="T21" s="52">
        <v>12.949200599999999</v>
      </c>
      <c r="U21" s="52">
        <v>15.116574399999999</v>
      </c>
      <c r="V21" s="52">
        <v>14.732830099999999</v>
      </c>
      <c r="W21" s="52">
        <v>16.304402799999998</v>
      </c>
      <c r="X21" s="52">
        <v>18.093887899999999</v>
      </c>
    </row>
    <row r="22" spans="1:27" x14ac:dyDescent="0.25">
      <c r="A22" s="2">
        <v>1</v>
      </c>
      <c r="B22" s="36" t="s">
        <v>1</v>
      </c>
      <c r="C22" s="46" t="s">
        <v>58</v>
      </c>
      <c r="D22" s="22">
        <f t="shared" ref="D22:D31" si="29">P22/$P22</f>
        <v>1</v>
      </c>
      <c r="E22" s="22">
        <f t="shared" ref="E22:E39" si="30">Q22/$P22</f>
        <v>0.92531693366919054</v>
      </c>
      <c r="F22" s="22">
        <f t="shared" ref="F22:F39" si="31">R22/$P22</f>
        <v>1.1409104868780553</v>
      </c>
      <c r="G22" s="22">
        <f t="shared" ref="G22:G39" si="32">S22/$P22</f>
        <v>1.1777323338794894</v>
      </c>
      <c r="H22" s="22">
        <f t="shared" ref="H22:H39" si="33">T22/$P22</f>
        <v>1.2210813649691041</v>
      </c>
      <c r="I22" s="22">
        <f t="shared" ref="I22:I39" si="34">U22/$P22</f>
        <v>1.3294498563577142</v>
      </c>
      <c r="J22" s="22">
        <f t="shared" ref="J22:J39" si="35">V22/$P22</f>
        <v>1.4195393490783634</v>
      </c>
      <c r="K22" s="22">
        <f t="shared" ref="K22:K39" si="36">W22/$P22</f>
        <v>1.4685994820562251</v>
      </c>
      <c r="L22" s="22">
        <f t="shared" ref="L22:L39" si="37">X22/$P22</f>
        <v>1.5417571907692631</v>
      </c>
      <c r="M22" t="s">
        <v>73</v>
      </c>
      <c r="N22" s="2" t="s">
        <v>58</v>
      </c>
      <c r="O22" t="s">
        <v>71</v>
      </c>
      <c r="P22" s="51">
        <f>[3]Sheet1!F26</f>
        <v>6.9449756415000001</v>
      </c>
      <c r="Q22" s="51">
        <f>[3]Sheet1!G26</f>
        <v>6.4263035649999996</v>
      </c>
      <c r="R22" s="52">
        <f>[3]Sheet1!H26</f>
        <v>7.9235955404999991</v>
      </c>
      <c r="S22" s="52">
        <f>[3]Sheet1!I26</f>
        <v>8.1793223709999996</v>
      </c>
      <c r="T22" s="52">
        <f>[3]Sheet1!J26</f>
        <v>8.4803803359999996</v>
      </c>
      <c r="U22" s="52">
        <f>[3]Sheet1!K26</f>
        <v>9.2329968689999991</v>
      </c>
      <c r="V22" s="52">
        <f>[3]Sheet1!L26</f>
        <v>9.8586662015000002</v>
      </c>
      <c r="W22" s="52">
        <f>[3]Sheet1!M26</f>
        <v>10.19938763</v>
      </c>
      <c r="X22" s="52">
        <f>[3]Sheet1!N26</f>
        <v>10.707466135000001</v>
      </c>
    </row>
    <row r="23" spans="1:27" x14ac:dyDescent="0.25">
      <c r="A23" s="21">
        <v>2</v>
      </c>
      <c r="B23" s="36" t="s">
        <v>51</v>
      </c>
      <c r="C23" s="46" t="s">
        <v>58</v>
      </c>
      <c r="D23" s="22">
        <f t="shared" si="29"/>
        <v>1</v>
      </c>
      <c r="E23" s="22">
        <f t="shared" si="30"/>
        <v>0.92531693366919054</v>
      </c>
      <c r="F23" s="22">
        <f t="shared" si="31"/>
        <v>1.1409104868780553</v>
      </c>
      <c r="G23" s="22">
        <f t="shared" si="32"/>
        <v>1.1777323338794894</v>
      </c>
      <c r="H23" s="22">
        <f t="shared" si="33"/>
        <v>1.2210813649691041</v>
      </c>
      <c r="I23" s="22">
        <f t="shared" si="34"/>
        <v>1.3294498563577142</v>
      </c>
      <c r="J23" s="22">
        <f t="shared" si="35"/>
        <v>1.4195393490783634</v>
      </c>
      <c r="K23" s="22">
        <f t="shared" si="36"/>
        <v>1.4685994820562251</v>
      </c>
      <c r="L23" s="22">
        <f t="shared" si="37"/>
        <v>1.5417571907692631</v>
      </c>
      <c r="M23" t="s">
        <v>73</v>
      </c>
      <c r="N23" s="2" t="s">
        <v>58</v>
      </c>
      <c r="O23" t="s">
        <v>71</v>
      </c>
      <c r="P23" s="51">
        <f>[3]Sheet1!F26</f>
        <v>6.9449756415000001</v>
      </c>
      <c r="Q23" s="51">
        <f>[3]Sheet1!G26</f>
        <v>6.4263035649999996</v>
      </c>
      <c r="R23" s="52">
        <f>[3]Sheet1!H26</f>
        <v>7.9235955404999991</v>
      </c>
      <c r="S23" s="52">
        <f>[3]Sheet1!I26</f>
        <v>8.1793223709999996</v>
      </c>
      <c r="T23" s="52">
        <f>[3]Sheet1!J26</f>
        <v>8.4803803359999996</v>
      </c>
      <c r="U23" s="52">
        <f>[3]Sheet1!K26</f>
        <v>9.2329968689999991</v>
      </c>
      <c r="V23" s="52">
        <f>[3]Sheet1!L26</f>
        <v>9.8586662015000002</v>
      </c>
      <c r="W23" s="52">
        <f>[3]Sheet1!M26</f>
        <v>10.19938763</v>
      </c>
      <c r="X23" s="52">
        <f>[3]Sheet1!N26</f>
        <v>10.707466135000001</v>
      </c>
      <c r="AA23">
        <v>0.95</v>
      </c>
    </row>
    <row r="24" spans="1:27" x14ac:dyDescent="0.25">
      <c r="A24" s="2">
        <v>3</v>
      </c>
      <c r="B24" s="36" t="s">
        <v>52</v>
      </c>
      <c r="C24" s="46" t="s">
        <v>58</v>
      </c>
      <c r="D24" s="22">
        <f t="shared" si="29"/>
        <v>1</v>
      </c>
      <c r="E24" s="22">
        <f t="shared" si="30"/>
        <v>0.92531693366919054</v>
      </c>
      <c r="F24" s="22">
        <f t="shared" si="31"/>
        <v>1.1409104868780553</v>
      </c>
      <c r="G24" s="22">
        <f t="shared" si="32"/>
        <v>1.1777323338794894</v>
      </c>
      <c r="H24" s="22">
        <f t="shared" si="33"/>
        <v>1.2210813649691041</v>
      </c>
      <c r="I24" s="22">
        <f t="shared" si="34"/>
        <v>1.3294498563577142</v>
      </c>
      <c r="J24" s="22">
        <f t="shared" si="35"/>
        <v>1.4195393490783634</v>
      </c>
      <c r="K24" s="22">
        <f t="shared" si="36"/>
        <v>1.4685994820562251</v>
      </c>
      <c r="L24" s="22">
        <f t="shared" si="37"/>
        <v>1.5417571907692631</v>
      </c>
      <c r="M24" t="s">
        <v>73</v>
      </c>
      <c r="N24" s="2" t="s">
        <v>58</v>
      </c>
      <c r="O24" t="s">
        <v>71</v>
      </c>
      <c r="P24" s="51">
        <f>[3]Sheet1!F26</f>
        <v>6.9449756415000001</v>
      </c>
      <c r="Q24" s="51">
        <f>[3]Sheet1!G26</f>
        <v>6.4263035649999996</v>
      </c>
      <c r="R24" s="52">
        <f>[3]Sheet1!H26</f>
        <v>7.9235955404999991</v>
      </c>
      <c r="S24" s="52">
        <f>[3]Sheet1!I26</f>
        <v>8.1793223709999996</v>
      </c>
      <c r="T24" s="52">
        <f>[3]Sheet1!J26</f>
        <v>8.4803803359999996</v>
      </c>
      <c r="U24" s="52">
        <f>[3]Sheet1!K26</f>
        <v>9.2329968689999991</v>
      </c>
      <c r="V24" s="52">
        <f>[3]Sheet1!L26</f>
        <v>9.8586662015000002</v>
      </c>
      <c r="W24" s="52">
        <f>[3]Sheet1!M26</f>
        <v>10.19938763</v>
      </c>
      <c r="X24" s="52">
        <f>[3]Sheet1!N26</f>
        <v>10.707466135000001</v>
      </c>
      <c r="AA24">
        <v>0.99</v>
      </c>
    </row>
    <row r="25" spans="1:27" x14ac:dyDescent="0.25">
      <c r="A25" s="21">
        <v>4</v>
      </c>
      <c r="B25" s="36" t="s">
        <v>53</v>
      </c>
      <c r="C25" s="46" t="s">
        <v>58</v>
      </c>
      <c r="D25" s="22">
        <f t="shared" si="29"/>
        <v>1</v>
      </c>
      <c r="E25" s="22">
        <f t="shared" si="30"/>
        <v>0.92531693366919054</v>
      </c>
      <c r="F25" s="22">
        <f t="shared" si="31"/>
        <v>1.1409104868780553</v>
      </c>
      <c r="G25" s="22">
        <f t="shared" si="32"/>
        <v>1.1777323338794894</v>
      </c>
      <c r="H25" s="22">
        <f t="shared" si="33"/>
        <v>1.2210813649691041</v>
      </c>
      <c r="I25" s="22">
        <f t="shared" si="34"/>
        <v>1.3294498563577142</v>
      </c>
      <c r="J25" s="22">
        <f t="shared" si="35"/>
        <v>1.4195393490783634</v>
      </c>
      <c r="K25" s="22">
        <f t="shared" si="36"/>
        <v>1.4685994820562251</v>
      </c>
      <c r="L25" s="22">
        <f t="shared" si="37"/>
        <v>1.5417571907692631</v>
      </c>
      <c r="M25" t="s">
        <v>73</v>
      </c>
      <c r="N25" s="2" t="s">
        <v>58</v>
      </c>
      <c r="O25" t="s">
        <v>71</v>
      </c>
      <c r="P25" s="51">
        <f>[3]Sheet1!F26</f>
        <v>6.9449756415000001</v>
      </c>
      <c r="Q25" s="51">
        <f>[3]Sheet1!G26</f>
        <v>6.4263035649999996</v>
      </c>
      <c r="R25" s="52">
        <f>[3]Sheet1!H26</f>
        <v>7.9235955404999991</v>
      </c>
      <c r="S25" s="52">
        <f>[3]Sheet1!I26</f>
        <v>8.1793223709999996</v>
      </c>
      <c r="T25" s="52">
        <f>[3]Sheet1!J26</f>
        <v>8.4803803359999996</v>
      </c>
      <c r="U25" s="52">
        <f>[3]Sheet1!K26</f>
        <v>9.2329968689999991</v>
      </c>
      <c r="V25" s="52">
        <f>[3]Sheet1!L26</f>
        <v>9.8586662015000002</v>
      </c>
      <c r="W25" s="52">
        <f>[3]Sheet1!M26</f>
        <v>10.19938763</v>
      </c>
      <c r="X25" s="52">
        <f>[3]Sheet1!N26</f>
        <v>10.707466135000001</v>
      </c>
      <c r="AA25">
        <v>1</v>
      </c>
    </row>
    <row r="26" spans="1:27" x14ac:dyDescent="0.25">
      <c r="B26" s="36" t="s">
        <v>54</v>
      </c>
      <c r="C26" s="46" t="s">
        <v>58</v>
      </c>
      <c r="D26" s="22">
        <f t="shared" si="29"/>
        <v>1</v>
      </c>
      <c r="E26" s="58">
        <v>0.98</v>
      </c>
      <c r="F26" s="22">
        <f t="shared" si="31"/>
        <v>1.1409104868780553</v>
      </c>
      <c r="G26" s="22">
        <f t="shared" si="32"/>
        <v>1.1777323338794894</v>
      </c>
      <c r="H26" s="22">
        <f t="shared" si="33"/>
        <v>1.2210813649691041</v>
      </c>
      <c r="I26" s="22">
        <f t="shared" si="34"/>
        <v>1.3294498563577142</v>
      </c>
      <c r="J26" s="22">
        <f t="shared" si="35"/>
        <v>1.4195393490783634</v>
      </c>
      <c r="K26" s="22">
        <f t="shared" si="36"/>
        <v>1.4685994820562251</v>
      </c>
      <c r="L26" s="22">
        <f t="shared" si="37"/>
        <v>1.5417571907692631</v>
      </c>
      <c r="M26" t="s">
        <v>73</v>
      </c>
      <c r="N26" s="2" t="s">
        <v>58</v>
      </c>
      <c r="O26" t="s">
        <v>71</v>
      </c>
      <c r="P26" s="51">
        <f>[3]Sheet1!F26</f>
        <v>6.9449756415000001</v>
      </c>
      <c r="Q26" s="51">
        <f>[3]Sheet1!G26</f>
        <v>6.4263035649999996</v>
      </c>
      <c r="R26" s="52">
        <f>[3]Sheet1!H26</f>
        <v>7.9235955404999991</v>
      </c>
      <c r="S26" s="52">
        <f>[3]Sheet1!I26</f>
        <v>8.1793223709999996</v>
      </c>
      <c r="T26" s="52">
        <f>[3]Sheet1!J26</f>
        <v>8.4803803359999996</v>
      </c>
      <c r="U26" s="52">
        <f>[3]Sheet1!K26</f>
        <v>9.2329968689999991</v>
      </c>
      <c r="V26" s="52">
        <f>[3]Sheet1!L26</f>
        <v>9.8586662015000002</v>
      </c>
      <c r="W26" s="52">
        <f>[3]Sheet1!M26</f>
        <v>10.19938763</v>
      </c>
      <c r="X26" s="52">
        <f>[3]Sheet1!N26</f>
        <v>10.707466135000001</v>
      </c>
    </row>
    <row r="27" spans="1:27" x14ac:dyDescent="0.25">
      <c r="B27" s="36" t="s">
        <v>55</v>
      </c>
      <c r="C27" s="46" t="s">
        <v>58</v>
      </c>
      <c r="D27" s="22">
        <f t="shared" si="29"/>
        <v>1</v>
      </c>
      <c r="E27" s="22">
        <f t="shared" si="30"/>
        <v>0.92531693366919054</v>
      </c>
      <c r="F27" s="22">
        <f t="shared" si="31"/>
        <v>1.1409104868780553</v>
      </c>
      <c r="G27" s="22">
        <f t="shared" si="32"/>
        <v>1.1777323338794894</v>
      </c>
      <c r="H27" s="22">
        <f t="shared" si="33"/>
        <v>1.2210813649691041</v>
      </c>
      <c r="I27" s="22">
        <f t="shared" si="34"/>
        <v>1.3294498563577142</v>
      </c>
      <c r="J27" s="22">
        <f t="shared" si="35"/>
        <v>1.4195393490783634</v>
      </c>
      <c r="K27" s="22">
        <f t="shared" si="36"/>
        <v>1.4685994820562251</v>
      </c>
      <c r="L27" s="22">
        <f t="shared" si="37"/>
        <v>1.5417571907692631</v>
      </c>
      <c r="M27" t="s">
        <v>73</v>
      </c>
      <c r="N27" s="2" t="s">
        <v>58</v>
      </c>
      <c r="O27" t="s">
        <v>71</v>
      </c>
      <c r="P27" s="51">
        <f>[3]Sheet1!F26</f>
        <v>6.9449756415000001</v>
      </c>
      <c r="Q27" s="51">
        <f>[3]Sheet1!G26</f>
        <v>6.4263035649999996</v>
      </c>
      <c r="R27" s="52">
        <f>[3]Sheet1!H26</f>
        <v>7.9235955404999991</v>
      </c>
      <c r="S27" s="52">
        <f>[3]Sheet1!I26</f>
        <v>8.1793223709999996</v>
      </c>
      <c r="T27" s="52">
        <f>[3]Sheet1!J26</f>
        <v>8.4803803359999996</v>
      </c>
      <c r="U27" s="52">
        <f>[3]Sheet1!K26</f>
        <v>9.2329968689999991</v>
      </c>
      <c r="V27" s="52">
        <f>[3]Sheet1!L26</f>
        <v>9.8586662015000002</v>
      </c>
      <c r="W27" s="52">
        <f>[3]Sheet1!M26</f>
        <v>10.19938763</v>
      </c>
      <c r="X27" s="52">
        <f>[3]Sheet1!N26</f>
        <v>10.707466135000001</v>
      </c>
    </row>
    <row r="28" spans="1:27" x14ac:dyDescent="0.25">
      <c r="B28" s="36" t="s">
        <v>56</v>
      </c>
      <c r="C28" s="46" t="s">
        <v>58</v>
      </c>
      <c r="D28" s="22">
        <f t="shared" si="29"/>
        <v>1</v>
      </c>
      <c r="E28" s="22">
        <f t="shared" si="30"/>
        <v>0.92531693366919054</v>
      </c>
      <c r="F28" s="22">
        <f t="shared" si="31"/>
        <v>1.1409104868780553</v>
      </c>
      <c r="G28" s="22">
        <f t="shared" si="32"/>
        <v>1.1777323338794894</v>
      </c>
      <c r="H28" s="22">
        <f t="shared" si="33"/>
        <v>1.2210813649691041</v>
      </c>
      <c r="I28" s="22">
        <f t="shared" si="34"/>
        <v>1.3294498563577142</v>
      </c>
      <c r="J28" s="22">
        <f t="shared" si="35"/>
        <v>1.4195393490783634</v>
      </c>
      <c r="K28" s="22">
        <f t="shared" si="36"/>
        <v>1.4685994820562251</v>
      </c>
      <c r="L28" s="22">
        <f t="shared" si="37"/>
        <v>1.5417571907692631</v>
      </c>
      <c r="M28" t="s">
        <v>73</v>
      </c>
      <c r="N28" s="2" t="s">
        <v>58</v>
      </c>
      <c r="O28" t="s">
        <v>71</v>
      </c>
      <c r="P28" s="51">
        <f>[3]Sheet1!F26</f>
        <v>6.9449756415000001</v>
      </c>
      <c r="Q28" s="51">
        <f>[3]Sheet1!G26</f>
        <v>6.4263035649999996</v>
      </c>
      <c r="R28" s="52">
        <f>[3]Sheet1!H26</f>
        <v>7.9235955404999991</v>
      </c>
      <c r="S28" s="52">
        <f>[3]Sheet1!I26</f>
        <v>8.1793223709999996</v>
      </c>
      <c r="T28" s="52">
        <f>[3]Sheet1!J26</f>
        <v>8.4803803359999996</v>
      </c>
      <c r="U28" s="52">
        <f>[3]Sheet1!K26</f>
        <v>9.2329968689999991</v>
      </c>
      <c r="V28" s="52">
        <f>[3]Sheet1!L26</f>
        <v>9.8586662015000002</v>
      </c>
      <c r="W28" s="52">
        <f>[3]Sheet1!M26</f>
        <v>10.19938763</v>
      </c>
      <c r="X28" s="52">
        <f>[3]Sheet1!N26</f>
        <v>10.707466135000001</v>
      </c>
    </row>
    <row r="29" spans="1:27" x14ac:dyDescent="0.25">
      <c r="A29" s="21">
        <v>8</v>
      </c>
      <c r="B29" s="36" t="s">
        <v>5</v>
      </c>
      <c r="C29" s="46" t="s">
        <v>58</v>
      </c>
      <c r="D29" s="22">
        <f t="shared" si="29"/>
        <v>1</v>
      </c>
      <c r="E29" s="22">
        <f t="shared" si="30"/>
        <v>0.92531693366919054</v>
      </c>
      <c r="F29" s="22">
        <f t="shared" si="31"/>
        <v>1.1409104868780553</v>
      </c>
      <c r="G29" s="22">
        <f t="shared" si="32"/>
        <v>1.1777323338794894</v>
      </c>
      <c r="H29" s="22">
        <f t="shared" si="33"/>
        <v>1.2210813649691041</v>
      </c>
      <c r="I29" s="22">
        <f t="shared" si="34"/>
        <v>1.3294498563577142</v>
      </c>
      <c r="J29" s="22">
        <f t="shared" si="35"/>
        <v>1.4195393490783634</v>
      </c>
      <c r="K29" s="22">
        <f t="shared" si="36"/>
        <v>1.4685994820562251</v>
      </c>
      <c r="L29" s="22">
        <f t="shared" si="37"/>
        <v>1.5417571907692631</v>
      </c>
      <c r="M29" t="s">
        <v>73</v>
      </c>
      <c r="N29" s="2" t="s">
        <v>58</v>
      </c>
      <c r="O29" t="s">
        <v>71</v>
      </c>
      <c r="P29" s="51">
        <f>[3]Sheet1!F26</f>
        <v>6.9449756415000001</v>
      </c>
      <c r="Q29" s="51">
        <f>[3]Sheet1!G26</f>
        <v>6.4263035649999996</v>
      </c>
      <c r="R29" s="52">
        <f>[3]Sheet1!H26</f>
        <v>7.9235955404999991</v>
      </c>
      <c r="S29" s="52">
        <f>[3]Sheet1!I26</f>
        <v>8.1793223709999996</v>
      </c>
      <c r="T29" s="52">
        <f>[3]Sheet1!J26</f>
        <v>8.4803803359999996</v>
      </c>
      <c r="U29" s="52">
        <f>[3]Sheet1!K26</f>
        <v>9.2329968689999991</v>
      </c>
      <c r="V29" s="52">
        <f>[3]Sheet1!L26</f>
        <v>9.8586662015000002</v>
      </c>
      <c r="W29" s="52">
        <f>[3]Sheet1!M26</f>
        <v>10.19938763</v>
      </c>
      <c r="X29" s="52">
        <f>[3]Sheet1!N26</f>
        <v>10.707466135000001</v>
      </c>
    </row>
    <row r="30" spans="1:27" x14ac:dyDescent="0.25">
      <c r="B30" s="36" t="s">
        <v>6</v>
      </c>
      <c r="C30" s="46" t="s">
        <v>58</v>
      </c>
      <c r="D30" s="22">
        <f t="shared" si="29"/>
        <v>1</v>
      </c>
      <c r="E30" s="58">
        <v>1</v>
      </c>
      <c r="F30" s="22">
        <f t="shared" si="31"/>
        <v>1.1732890860425158</v>
      </c>
      <c r="G30" s="22">
        <f t="shared" si="32"/>
        <v>1.2185719060415545</v>
      </c>
      <c r="H30" s="22">
        <f t="shared" si="33"/>
        <v>1.2718817351733549</v>
      </c>
      <c r="I30" s="22">
        <f t="shared" si="34"/>
        <v>1.4051512827038379</v>
      </c>
      <c r="J30" s="22">
        <f t="shared" si="35"/>
        <v>1.5159416589311621</v>
      </c>
      <c r="K30" s="22">
        <f t="shared" si="36"/>
        <v>1.5762748945420451</v>
      </c>
      <c r="L30" s="22">
        <f t="shared" si="37"/>
        <v>1.6662428789037629</v>
      </c>
      <c r="M30" t="s">
        <v>73</v>
      </c>
      <c r="N30" s="2" t="s">
        <v>58</v>
      </c>
      <c r="O30" t="s">
        <v>71</v>
      </c>
      <c r="P30" s="51">
        <v>5.3529153000000003</v>
      </c>
      <c r="Q30" s="51">
        <v>4.8612830000000002</v>
      </c>
      <c r="R30" s="52">
        <v>6.2805171</v>
      </c>
      <c r="S30" s="52">
        <v>6.5229122000000004</v>
      </c>
      <c r="T30" s="52">
        <v>6.8082751999999997</v>
      </c>
      <c r="U30" s="52">
        <v>7.5216557999999996</v>
      </c>
      <c r="V30" s="52">
        <v>8.1147072999999992</v>
      </c>
      <c r="W30" s="52">
        <v>8.4376660000000001</v>
      </c>
      <c r="X30" s="52">
        <v>8.919257</v>
      </c>
    </row>
    <row r="31" spans="1:27" x14ac:dyDescent="0.25">
      <c r="B31" s="36" t="s">
        <v>8</v>
      </c>
      <c r="C31" s="46" t="s">
        <v>58</v>
      </c>
      <c r="D31" s="22">
        <f t="shared" si="29"/>
        <v>1</v>
      </c>
      <c r="E31" s="22">
        <f t="shared" si="30"/>
        <v>0.9575999545020748</v>
      </c>
      <c r="F31" s="22">
        <f t="shared" si="31"/>
        <v>1.0895180768436217</v>
      </c>
      <c r="G31" s="22">
        <f t="shared" si="32"/>
        <v>1.1457620530871033</v>
      </c>
      <c r="H31" s="22">
        <f t="shared" si="33"/>
        <v>1.163364553034838</v>
      </c>
      <c r="I31" s="22">
        <f t="shared" si="34"/>
        <v>1.1983180738779156</v>
      </c>
      <c r="J31" s="22">
        <f t="shared" si="35"/>
        <v>1.2448506634154637</v>
      </c>
      <c r="K31" s="22">
        <f t="shared" si="36"/>
        <v>1.289652235838588</v>
      </c>
      <c r="L31" s="22">
        <f t="shared" si="37"/>
        <v>1.3361668778633256</v>
      </c>
      <c r="M31" t="s">
        <v>8</v>
      </c>
      <c r="N31" s="2" t="s">
        <v>58</v>
      </c>
      <c r="O31" t="s">
        <v>71</v>
      </c>
      <c r="P31" s="51">
        <v>5.6108053</v>
      </c>
      <c r="Q31" s="51">
        <v>5.3729069000000003</v>
      </c>
      <c r="R31" s="52">
        <v>6.1130737999999996</v>
      </c>
      <c r="S31" s="52">
        <v>6.4286478000000002</v>
      </c>
      <c r="T31" s="52">
        <v>6.527412</v>
      </c>
      <c r="U31" s="52">
        <v>6.7235294000000003</v>
      </c>
      <c r="V31" s="52">
        <v>6.9846146999999998</v>
      </c>
      <c r="W31" s="52">
        <v>7.2359875999999996</v>
      </c>
      <c r="X31" s="52">
        <v>7.4969722000000001</v>
      </c>
    </row>
    <row r="32" spans="1:27" x14ac:dyDescent="0.25">
      <c r="A32" s="2">
        <v>11</v>
      </c>
      <c r="B32" s="36" t="s">
        <v>33</v>
      </c>
      <c r="C32" s="46" t="s">
        <v>58</v>
      </c>
      <c r="D32" s="55">
        <f t="shared" ref="D32:D39" si="38">P32/$P32</f>
        <v>1</v>
      </c>
      <c r="E32" s="55">
        <f t="shared" si="30"/>
        <v>0.90806100695383474</v>
      </c>
      <c r="F32" s="55">
        <f t="shared" si="31"/>
        <v>1.1731312146197002</v>
      </c>
      <c r="G32" s="55">
        <f t="shared" si="32"/>
        <v>1.2076194205976902</v>
      </c>
      <c r="H32" s="55">
        <f t="shared" si="33"/>
        <v>1.2716437725147363</v>
      </c>
      <c r="I32" s="55">
        <f t="shared" si="34"/>
        <v>1.4048939861256602</v>
      </c>
      <c r="J32" s="55">
        <f t="shared" si="35"/>
        <v>1.5156641067168837</v>
      </c>
      <c r="K32" s="55">
        <f t="shared" si="36"/>
        <v>1.5760051849896866</v>
      </c>
      <c r="L32" s="55">
        <f t="shared" si="37"/>
        <v>1.6659801349539201</v>
      </c>
      <c r="M32" t="s">
        <v>74</v>
      </c>
      <c r="N32" s="2" t="s">
        <v>58</v>
      </c>
      <c r="O32" t="s">
        <v>71</v>
      </c>
      <c r="P32" s="51">
        <v>5.5205510000000002</v>
      </c>
      <c r="Q32" s="51">
        <v>5.0129970999999998</v>
      </c>
      <c r="R32" s="52">
        <v>6.4763307000000001</v>
      </c>
      <c r="S32" s="52">
        <v>6.6667246000000002</v>
      </c>
      <c r="T32" s="52">
        <v>7.0201742999999999</v>
      </c>
      <c r="U32" s="52">
        <v>7.7557888999999998</v>
      </c>
      <c r="V32" s="52">
        <v>8.3673009999999994</v>
      </c>
      <c r="W32" s="52">
        <v>8.7004169999999998</v>
      </c>
      <c r="X32" s="52">
        <v>9.1971282999999993</v>
      </c>
    </row>
    <row r="33" spans="1:24" x14ac:dyDescent="0.25">
      <c r="A33" s="21">
        <v>12</v>
      </c>
      <c r="B33" s="36" t="s">
        <v>9</v>
      </c>
      <c r="C33" s="46" t="s">
        <v>58</v>
      </c>
      <c r="D33" s="55">
        <f t="shared" si="38"/>
        <v>1</v>
      </c>
      <c r="E33" s="55">
        <f t="shared" si="30"/>
        <v>1.0984482155882194</v>
      </c>
      <c r="F33" s="55">
        <f t="shared" si="31"/>
        <v>1.2038728558211274</v>
      </c>
      <c r="G33" s="55">
        <f t="shared" si="32"/>
        <v>1.3334692589269361</v>
      </c>
      <c r="H33" s="55">
        <f t="shared" si="33"/>
        <v>1.4825922715088646</v>
      </c>
      <c r="I33" s="55">
        <f t="shared" si="34"/>
        <v>1.6558721144963791</v>
      </c>
      <c r="J33" s="55">
        <f t="shared" si="35"/>
        <v>1.8037753612603389</v>
      </c>
      <c r="K33" s="55">
        <f t="shared" si="36"/>
        <v>1.9358726877104468</v>
      </c>
      <c r="L33" s="55">
        <f t="shared" si="37"/>
        <v>2.1072773018187627</v>
      </c>
      <c r="M33" t="s">
        <v>75</v>
      </c>
      <c r="N33" s="2" t="s">
        <v>58</v>
      </c>
      <c r="O33" t="s">
        <v>71</v>
      </c>
      <c r="P33" s="51">
        <v>4.1520264999999998</v>
      </c>
      <c r="Q33" s="51">
        <v>4.5607860999999996</v>
      </c>
      <c r="R33" s="52">
        <v>4.9985119999999998</v>
      </c>
      <c r="S33" s="52">
        <v>5.5365997</v>
      </c>
      <c r="T33" s="52">
        <v>6.1557624000000004</v>
      </c>
      <c r="U33" s="52">
        <v>6.8752249000000001</v>
      </c>
      <c r="V33" s="52">
        <v>7.4893231</v>
      </c>
      <c r="W33" s="52">
        <v>8.0377946999999992</v>
      </c>
      <c r="X33" s="52">
        <v>8.7494712000000003</v>
      </c>
    </row>
    <row r="34" spans="1:24" x14ac:dyDescent="0.25">
      <c r="A34" s="2">
        <v>13</v>
      </c>
      <c r="B34" s="36" t="s">
        <v>10</v>
      </c>
      <c r="C34" s="46" t="s">
        <v>58</v>
      </c>
      <c r="D34" s="22">
        <f t="shared" si="38"/>
        <v>1</v>
      </c>
      <c r="E34" s="22">
        <f t="shared" si="30"/>
        <v>1.0204431664993889</v>
      </c>
      <c r="F34" s="22">
        <f t="shared" si="31"/>
        <v>1.1393128420748264</v>
      </c>
      <c r="G34" s="22">
        <f t="shared" si="32"/>
        <v>1.2217827214183019</v>
      </c>
      <c r="H34" s="22">
        <f t="shared" si="33"/>
        <v>1.3149461605358661</v>
      </c>
      <c r="I34" s="22">
        <f t="shared" si="34"/>
        <v>1.4248429330663253</v>
      </c>
      <c r="J34" s="22">
        <f t="shared" si="35"/>
        <v>1.5403141730797394</v>
      </c>
      <c r="K34" s="22">
        <f t="shared" si="36"/>
        <v>1.66511007685117</v>
      </c>
      <c r="L34" s="22">
        <f t="shared" si="37"/>
        <v>1.8001754924948337</v>
      </c>
      <c r="M34" t="s">
        <v>10</v>
      </c>
      <c r="N34" s="2" t="s">
        <v>58</v>
      </c>
      <c r="O34" t="s">
        <v>71</v>
      </c>
      <c r="P34" s="51">
        <v>2.3461972000000002</v>
      </c>
      <c r="Q34" s="51">
        <v>2.3941609000000001</v>
      </c>
      <c r="R34" s="52">
        <v>2.6730526000000001</v>
      </c>
      <c r="S34" s="52">
        <v>2.8665432000000002</v>
      </c>
      <c r="T34" s="52">
        <v>3.0851229999999998</v>
      </c>
      <c r="U34" s="52">
        <v>3.3429625000000001</v>
      </c>
      <c r="V34" s="52">
        <v>3.6138808</v>
      </c>
      <c r="W34" s="52">
        <v>3.9066765999999999</v>
      </c>
      <c r="X34" s="52">
        <v>4.2235667000000001</v>
      </c>
    </row>
    <row r="35" spans="1:24" x14ac:dyDescent="0.25">
      <c r="A35" s="21">
        <v>14</v>
      </c>
      <c r="B35" s="36" t="s">
        <v>12</v>
      </c>
      <c r="C35" s="46" t="s">
        <v>58</v>
      </c>
      <c r="D35" s="22">
        <f t="shared" si="38"/>
        <v>1</v>
      </c>
      <c r="E35" s="22">
        <f t="shared" si="30"/>
        <v>1.0539543074597293</v>
      </c>
      <c r="F35" s="22">
        <f t="shared" si="31"/>
        <v>1.3189968673920756</v>
      </c>
      <c r="G35" s="22">
        <f t="shared" si="32"/>
        <v>1.3919645379398511</v>
      </c>
      <c r="H35" s="22">
        <f t="shared" si="33"/>
        <v>1.4772174510179392</v>
      </c>
      <c r="I35" s="22">
        <f t="shared" si="34"/>
        <v>1.6187513672017568</v>
      </c>
      <c r="J35" s="22">
        <f t="shared" si="35"/>
        <v>1.7364000647079767</v>
      </c>
      <c r="K35" s="22">
        <f t="shared" si="36"/>
        <v>1.8004594642654115</v>
      </c>
      <c r="L35" s="22">
        <f t="shared" si="37"/>
        <v>1.8959874565130488</v>
      </c>
      <c r="M35" t="s">
        <v>72</v>
      </c>
      <c r="N35" s="2" t="s">
        <v>58</v>
      </c>
      <c r="O35" t="s">
        <v>71</v>
      </c>
      <c r="P35" s="51">
        <v>5.2086313999999998</v>
      </c>
      <c r="Q35" s="51">
        <v>5.4896595000000001</v>
      </c>
      <c r="R35" s="52">
        <v>6.8701685000000001</v>
      </c>
      <c r="S35" s="52">
        <v>7.2502301999999998</v>
      </c>
      <c r="T35" s="52">
        <v>7.6942811999999998</v>
      </c>
      <c r="U35" s="52">
        <v>8.4314792000000001</v>
      </c>
      <c r="V35" s="52">
        <v>9.0442678999999995</v>
      </c>
      <c r="W35" s="52">
        <v>9.3779296999999993</v>
      </c>
      <c r="X35" s="52">
        <v>9.8754998000000001</v>
      </c>
    </row>
    <row r="36" spans="1:24" x14ac:dyDescent="0.25">
      <c r="B36" s="36" t="s">
        <v>11</v>
      </c>
      <c r="C36" s="46" t="s">
        <v>58</v>
      </c>
      <c r="D36" s="22">
        <f t="shared" si="38"/>
        <v>1</v>
      </c>
      <c r="E36" s="58">
        <v>1</v>
      </c>
      <c r="F36" s="22">
        <f t="shared" si="31"/>
        <v>1.1575055114940904</v>
      </c>
      <c r="G36" s="22">
        <f t="shared" si="32"/>
        <v>1.1987127195031924</v>
      </c>
      <c r="H36" s="22">
        <f t="shared" si="33"/>
        <v>1.2740269368764818</v>
      </c>
      <c r="I36" s="22">
        <f t="shared" si="34"/>
        <v>1.4105498437201431</v>
      </c>
      <c r="J36" s="22">
        <f t="shared" si="35"/>
        <v>1.5376945795396437</v>
      </c>
      <c r="K36" s="22">
        <f t="shared" si="36"/>
        <v>1.5960294589714685</v>
      </c>
      <c r="L36" s="22">
        <f t="shared" si="37"/>
        <v>1.6830206671681971</v>
      </c>
      <c r="M36" t="s">
        <v>11</v>
      </c>
      <c r="N36" s="2" t="s">
        <v>58</v>
      </c>
      <c r="O36" t="s">
        <v>71</v>
      </c>
      <c r="P36" s="51">
        <v>5.8712301</v>
      </c>
      <c r="Q36" s="51">
        <v>5.3796075999999999</v>
      </c>
      <c r="R36" s="52">
        <v>6.7959811999999999</v>
      </c>
      <c r="S36" s="52">
        <v>7.0379182</v>
      </c>
      <c r="T36" s="52">
        <v>7.4801053</v>
      </c>
      <c r="U36" s="52">
        <v>8.2816627</v>
      </c>
      <c r="V36" s="52">
        <v>9.0281587000000005</v>
      </c>
      <c r="W36" s="52">
        <v>9.3706562000000009</v>
      </c>
      <c r="X36" s="52">
        <v>9.8814016000000002</v>
      </c>
    </row>
    <row r="37" spans="1:24" x14ac:dyDescent="0.25">
      <c r="A37" s="21">
        <v>16</v>
      </c>
      <c r="B37" s="36" t="s">
        <v>13</v>
      </c>
      <c r="C37" s="46" t="s">
        <v>58</v>
      </c>
      <c r="D37" s="55">
        <f t="shared" si="38"/>
        <v>1</v>
      </c>
      <c r="E37" s="55">
        <f t="shared" si="30"/>
        <v>1.0595790642890186</v>
      </c>
      <c r="F37" s="55">
        <f t="shared" si="31"/>
        <v>1.4724294201694286</v>
      </c>
      <c r="G37" s="55">
        <f t="shared" si="32"/>
        <v>1.6199285581651064</v>
      </c>
      <c r="H37" s="55">
        <f t="shared" si="33"/>
        <v>1.7981611928616392</v>
      </c>
      <c r="I37" s="55">
        <f t="shared" si="34"/>
        <v>2.02343751243072</v>
      </c>
      <c r="J37" s="55">
        <f t="shared" si="35"/>
        <v>2.2638146242989921</v>
      </c>
      <c r="K37" s="55">
        <f t="shared" si="36"/>
        <v>2.516858908723687</v>
      </c>
      <c r="L37" s="55">
        <f t="shared" si="37"/>
        <v>2.7784820023484431</v>
      </c>
      <c r="M37" t="s">
        <v>69</v>
      </c>
      <c r="N37" s="2" t="s">
        <v>58</v>
      </c>
      <c r="O37" t="s">
        <v>71</v>
      </c>
      <c r="P37" s="51">
        <v>2.9538715</v>
      </c>
      <c r="Q37" s="51">
        <v>3.1298604000000001</v>
      </c>
      <c r="R37" s="52">
        <v>4.3493672999999999</v>
      </c>
      <c r="S37" s="52">
        <v>4.7850608000000001</v>
      </c>
      <c r="T37" s="52">
        <v>5.3115370999999998</v>
      </c>
      <c r="U37" s="52">
        <v>5.9769743999999996</v>
      </c>
      <c r="V37" s="52">
        <v>6.6870174999999996</v>
      </c>
      <c r="W37" s="52">
        <v>7.4344777999999998</v>
      </c>
      <c r="X37" s="52">
        <v>8.2072787999999992</v>
      </c>
    </row>
    <row r="38" spans="1:24" x14ac:dyDescent="0.25">
      <c r="A38" s="2">
        <v>17</v>
      </c>
      <c r="B38" s="36" t="s">
        <v>57</v>
      </c>
      <c r="C38" s="46" t="s">
        <v>58</v>
      </c>
      <c r="D38" s="55">
        <f t="shared" si="38"/>
        <v>1</v>
      </c>
      <c r="E38" s="55">
        <f t="shared" si="30"/>
        <v>1.2230300909220906</v>
      </c>
      <c r="F38" s="55">
        <f t="shared" si="31"/>
        <v>1.2515649478080477</v>
      </c>
      <c r="G38" s="55">
        <f t="shared" si="32"/>
        <v>1.3832195181042561</v>
      </c>
      <c r="H38" s="55">
        <f t="shared" si="33"/>
        <v>1.5393528743190701</v>
      </c>
      <c r="I38" s="55">
        <f t="shared" si="34"/>
        <v>1.7327116517739654</v>
      </c>
      <c r="J38" s="55">
        <f t="shared" si="35"/>
        <v>1.9220754038047432</v>
      </c>
      <c r="K38" s="55">
        <f t="shared" si="36"/>
        <v>2.0835834306180439</v>
      </c>
      <c r="L38" s="55">
        <f t="shared" si="37"/>
        <v>2.2639526226174849</v>
      </c>
      <c r="M38" t="s">
        <v>15</v>
      </c>
      <c r="N38" s="2" t="s">
        <v>58</v>
      </c>
      <c r="O38" t="s">
        <v>71</v>
      </c>
      <c r="P38" s="51">
        <v>2.5161541999999999</v>
      </c>
      <c r="Q38" s="51">
        <v>3.0773323000000001</v>
      </c>
      <c r="R38" s="52">
        <v>3.1491304000000002</v>
      </c>
      <c r="S38" s="52">
        <v>3.4803936000000002</v>
      </c>
      <c r="T38" s="52">
        <v>3.8732492000000001</v>
      </c>
      <c r="U38" s="52">
        <v>4.3597697000000002</v>
      </c>
      <c r="V38" s="52">
        <v>4.8362381000000001</v>
      </c>
      <c r="W38" s="52">
        <v>5.2426171999999998</v>
      </c>
      <c r="X38" s="52">
        <v>5.6964538999999998</v>
      </c>
    </row>
    <row r="39" spans="1:24" x14ac:dyDescent="0.25">
      <c r="A39" s="2">
        <v>18</v>
      </c>
      <c r="B39" s="36" t="s">
        <v>21</v>
      </c>
      <c r="C39" s="46" t="s">
        <v>58</v>
      </c>
      <c r="D39" s="55">
        <f t="shared" si="38"/>
        <v>1</v>
      </c>
      <c r="E39" s="55">
        <f t="shared" si="30"/>
        <v>1.1062690970482774</v>
      </c>
      <c r="F39" s="55">
        <f t="shared" si="31"/>
        <v>1.1878132319295418</v>
      </c>
      <c r="G39" s="55">
        <f t="shared" si="32"/>
        <v>1.2775739217968194</v>
      </c>
      <c r="H39" s="55">
        <f t="shared" si="33"/>
        <v>1.3674384515208851</v>
      </c>
      <c r="I39" s="55">
        <f t="shared" si="34"/>
        <v>1.4731556796687391</v>
      </c>
      <c r="J39" s="55">
        <f t="shared" si="35"/>
        <v>1.5401280739493142</v>
      </c>
      <c r="K39" s="55">
        <f t="shared" si="36"/>
        <v>1.618063401048724</v>
      </c>
      <c r="L39" s="55">
        <f t="shared" si="37"/>
        <v>1.7189633384865417</v>
      </c>
      <c r="M39" t="s">
        <v>21</v>
      </c>
      <c r="N39" s="2" t="s">
        <v>58</v>
      </c>
      <c r="O39" t="s">
        <v>71</v>
      </c>
      <c r="P39" s="51">
        <v>3.7557833</v>
      </c>
      <c r="Q39" s="51">
        <v>4.1549069999999997</v>
      </c>
      <c r="R39" s="52">
        <v>4.4611691000000002</v>
      </c>
      <c r="S39" s="52">
        <v>4.7982908000000002</v>
      </c>
      <c r="T39" s="52">
        <v>5.1358024999999996</v>
      </c>
      <c r="U39" s="52">
        <v>5.5328534999999999</v>
      </c>
      <c r="V39" s="52">
        <v>5.7843872999999997</v>
      </c>
      <c r="W39" s="52">
        <v>6.0770955000000004</v>
      </c>
      <c r="X39" s="52">
        <v>6.4560538000000003</v>
      </c>
    </row>
    <row r="40" spans="1:24" x14ac:dyDescent="0.25">
      <c r="A40" s="2"/>
      <c r="B40" s="36"/>
      <c r="C40" s="46"/>
      <c r="D40" s="6"/>
      <c r="E40" s="6"/>
      <c r="F40" s="6"/>
      <c r="G40" s="6"/>
      <c r="H40" s="6"/>
      <c r="I40" s="6"/>
      <c r="J40" s="6"/>
      <c r="K40" s="6"/>
      <c r="L40" s="6"/>
      <c r="M40" t="s">
        <v>76</v>
      </c>
      <c r="N40" s="2" t="s">
        <v>58</v>
      </c>
      <c r="O40" t="s">
        <v>71</v>
      </c>
      <c r="P40" s="51">
        <v>4.4360932999999996</v>
      </c>
      <c r="Q40" s="51">
        <v>5.0527853</v>
      </c>
      <c r="R40" s="52">
        <v>5.6330027999999999</v>
      </c>
      <c r="S40" s="52">
        <v>6.2054853999999997</v>
      </c>
      <c r="T40" s="52">
        <v>6.8243524000000004</v>
      </c>
      <c r="U40" s="52">
        <v>7.5135686000000002</v>
      </c>
      <c r="V40" s="52">
        <v>8.1014391000000003</v>
      </c>
      <c r="W40" s="52">
        <v>8.6388324999999995</v>
      </c>
      <c r="X40" s="52">
        <v>9.4100643999999996</v>
      </c>
    </row>
    <row r="41" spans="1:24" x14ac:dyDescent="0.25">
      <c r="A41" s="2">
        <v>1</v>
      </c>
      <c r="B41" s="36" t="s">
        <v>1</v>
      </c>
      <c r="C41" s="46" t="s">
        <v>59</v>
      </c>
      <c r="D41" s="22">
        <f t="shared" ref="D41:E50" si="39">P41/$P41</f>
        <v>1</v>
      </c>
      <c r="E41" s="22">
        <v>0.7</v>
      </c>
      <c r="F41" s="22">
        <f t="shared" ref="F41:F58" si="40">R41/$P41</f>
        <v>1.0828398797907965</v>
      </c>
      <c r="G41" s="22">
        <f t="shared" ref="G41:G58" si="41">S41/$P41</f>
        <v>1.1239835001947629</v>
      </c>
      <c r="H41" s="22">
        <f t="shared" ref="H41:H58" si="42">T41/$P41</f>
        <v>1.1247721317561485</v>
      </c>
      <c r="I41" s="22">
        <f t="shared" ref="I41:I58" si="43">U41/$P41</f>
        <v>1.1875225399625151</v>
      </c>
      <c r="J41" s="22">
        <f t="shared" ref="J41:J58" si="44">V41/$P41</f>
        <v>1.2355025392875136</v>
      </c>
      <c r="K41" s="22">
        <f t="shared" ref="K41:K58" si="45">W41/$P41</f>
        <v>1.2926628894098613</v>
      </c>
      <c r="L41" s="22">
        <f t="shared" ref="L41:L58" si="46">X41/$P41</f>
        <v>1.3468439483691712</v>
      </c>
      <c r="M41" t="s">
        <v>73</v>
      </c>
      <c r="N41" s="2" t="s">
        <v>59</v>
      </c>
      <c r="O41" t="s">
        <v>71</v>
      </c>
      <c r="P41" s="51">
        <f>[3]Sheet1!F30</f>
        <v>79.542833246994533</v>
      </c>
      <c r="Q41" s="51">
        <f>[3]Sheet1!G30</f>
        <v>73.081295642139779</v>
      </c>
      <c r="R41" s="52">
        <f>[3]Sheet1!H30</f>
        <v>86.132151991394934</v>
      </c>
      <c r="S41" s="52">
        <f>[3]Sheet1!I30</f>
        <v>89.404832128365271</v>
      </c>
      <c r="T41" s="52">
        <f>[3]Sheet1!J30</f>
        <v>89.467562117145889</v>
      </c>
      <c r="U41" s="52">
        <f>[3]Sheet1!K30</f>
        <v>94.45890737328574</v>
      </c>
      <c r="V41" s="52">
        <f>[3]Sheet1!L30</f>
        <v>98.275372458785014</v>
      </c>
      <c r="W41" s="52">
        <f>[3]Sheet1!M30</f>
        <v>102.82206865690674</v>
      </c>
      <c r="X41" s="52">
        <f>[3]Sheet1!N30</f>
        <v>107.13178359485271</v>
      </c>
    </row>
    <row r="42" spans="1:24" x14ac:dyDescent="0.25">
      <c r="A42" s="21">
        <v>2</v>
      </c>
      <c r="B42" s="36" t="s">
        <v>51</v>
      </c>
      <c r="C42" s="46" t="s">
        <v>59</v>
      </c>
      <c r="D42" s="22">
        <f t="shared" si="39"/>
        <v>1</v>
      </c>
      <c r="E42" s="22">
        <f t="shared" si="39"/>
        <v>0.91876656461568895</v>
      </c>
      <c r="F42" s="22">
        <f t="shared" si="40"/>
        <v>1.0828398797907965</v>
      </c>
      <c r="G42" s="22">
        <f t="shared" si="41"/>
        <v>1.1239835001947629</v>
      </c>
      <c r="H42" s="22">
        <f t="shared" si="42"/>
        <v>1.1247721317561485</v>
      </c>
      <c r="I42" s="22">
        <f t="shared" si="43"/>
        <v>1.1875225399625151</v>
      </c>
      <c r="J42" s="22">
        <f t="shared" si="44"/>
        <v>1.2355025392875136</v>
      </c>
      <c r="K42" s="22">
        <f t="shared" si="45"/>
        <v>1.2926628894098613</v>
      </c>
      <c r="L42" s="22">
        <f t="shared" si="46"/>
        <v>1.3468439483691712</v>
      </c>
      <c r="M42" t="s">
        <v>73</v>
      </c>
      <c r="N42" s="2" t="s">
        <v>59</v>
      </c>
      <c r="O42" t="s">
        <v>71</v>
      </c>
      <c r="P42" s="51">
        <f>[3]Sheet1!F30</f>
        <v>79.542833246994533</v>
      </c>
      <c r="Q42" s="51">
        <f>[3]Sheet1!G30</f>
        <v>73.081295642139779</v>
      </c>
      <c r="R42" s="52">
        <f>[3]Sheet1!H30</f>
        <v>86.132151991394934</v>
      </c>
      <c r="S42" s="52">
        <f>[3]Sheet1!I30</f>
        <v>89.404832128365271</v>
      </c>
      <c r="T42" s="52">
        <f>[3]Sheet1!J30</f>
        <v>89.467562117145889</v>
      </c>
      <c r="U42" s="52">
        <f>[3]Sheet1!K30</f>
        <v>94.45890737328574</v>
      </c>
      <c r="V42" s="52">
        <f>[3]Sheet1!L30</f>
        <v>98.275372458785014</v>
      </c>
      <c r="W42" s="52">
        <f>[3]Sheet1!M30</f>
        <v>102.82206865690674</v>
      </c>
      <c r="X42" s="52">
        <f>[3]Sheet1!N30</f>
        <v>107.13178359485271</v>
      </c>
    </row>
    <row r="43" spans="1:24" x14ac:dyDescent="0.25">
      <c r="A43" s="2">
        <v>3</v>
      </c>
      <c r="B43" s="36" t="s">
        <v>52</v>
      </c>
      <c r="C43" s="46" t="s">
        <v>59</v>
      </c>
      <c r="D43" s="22">
        <f t="shared" si="39"/>
        <v>1</v>
      </c>
      <c r="E43" s="22">
        <f t="shared" si="39"/>
        <v>0.91876656461568895</v>
      </c>
      <c r="F43" s="22">
        <f t="shared" si="40"/>
        <v>1.0828398797907965</v>
      </c>
      <c r="G43" s="22">
        <f t="shared" si="41"/>
        <v>1.1239835001947629</v>
      </c>
      <c r="H43" s="22">
        <f t="shared" si="42"/>
        <v>1.1247721317561485</v>
      </c>
      <c r="I43" s="22">
        <f t="shared" si="43"/>
        <v>1.1875225399625151</v>
      </c>
      <c r="J43" s="22">
        <f t="shared" si="44"/>
        <v>1.2355025392875136</v>
      </c>
      <c r="K43" s="22">
        <f t="shared" si="45"/>
        <v>1.2926628894098613</v>
      </c>
      <c r="L43" s="22">
        <f t="shared" si="46"/>
        <v>1.3468439483691712</v>
      </c>
      <c r="M43" t="s">
        <v>73</v>
      </c>
      <c r="N43" s="2" t="s">
        <v>59</v>
      </c>
      <c r="O43" t="s">
        <v>71</v>
      </c>
      <c r="P43" s="51">
        <f>[3]Sheet1!F30</f>
        <v>79.542833246994533</v>
      </c>
      <c r="Q43" s="51">
        <f>[3]Sheet1!G30</f>
        <v>73.081295642139779</v>
      </c>
      <c r="R43" s="52">
        <f>[3]Sheet1!H30</f>
        <v>86.132151991394934</v>
      </c>
      <c r="S43" s="52">
        <f>[3]Sheet1!I30</f>
        <v>89.404832128365271</v>
      </c>
      <c r="T43" s="52">
        <f>[3]Sheet1!J30</f>
        <v>89.467562117145889</v>
      </c>
      <c r="U43" s="52">
        <f>[3]Sheet1!K30</f>
        <v>94.45890737328574</v>
      </c>
      <c r="V43" s="52">
        <f>[3]Sheet1!L30</f>
        <v>98.275372458785014</v>
      </c>
      <c r="W43" s="52">
        <f>[3]Sheet1!M30</f>
        <v>102.82206865690674</v>
      </c>
      <c r="X43" s="52">
        <f>[3]Sheet1!N30</f>
        <v>107.13178359485271</v>
      </c>
    </row>
    <row r="44" spans="1:24" x14ac:dyDescent="0.25">
      <c r="A44" s="21">
        <v>4</v>
      </c>
      <c r="B44" s="36" t="s">
        <v>53</v>
      </c>
      <c r="C44" s="46" t="s">
        <v>59</v>
      </c>
      <c r="D44" s="22">
        <f t="shared" si="39"/>
        <v>1</v>
      </c>
      <c r="E44" s="22">
        <f t="shared" si="39"/>
        <v>0.91876656461568895</v>
      </c>
      <c r="F44" s="22">
        <f t="shared" si="40"/>
        <v>1.0828398797907965</v>
      </c>
      <c r="G44" s="22">
        <f t="shared" si="41"/>
        <v>1.1239835001947629</v>
      </c>
      <c r="H44" s="22">
        <f t="shared" si="42"/>
        <v>1.1247721317561485</v>
      </c>
      <c r="I44" s="22">
        <f t="shared" si="43"/>
        <v>1.1875225399625151</v>
      </c>
      <c r="J44" s="22">
        <f t="shared" si="44"/>
        <v>1.2355025392875136</v>
      </c>
      <c r="K44" s="22">
        <f t="shared" si="45"/>
        <v>1.2926628894098613</v>
      </c>
      <c r="L44" s="22">
        <f t="shared" si="46"/>
        <v>1.3468439483691712</v>
      </c>
      <c r="M44" t="s">
        <v>73</v>
      </c>
      <c r="N44" s="2" t="s">
        <v>59</v>
      </c>
      <c r="O44" t="s">
        <v>71</v>
      </c>
      <c r="P44" s="51">
        <f>[3]Sheet1!F30</f>
        <v>79.542833246994533</v>
      </c>
      <c r="Q44" s="51">
        <f>[3]Sheet1!G30</f>
        <v>73.081295642139779</v>
      </c>
      <c r="R44" s="52">
        <f>[3]Sheet1!H30</f>
        <v>86.132151991394934</v>
      </c>
      <c r="S44" s="52">
        <f>[3]Sheet1!I30</f>
        <v>89.404832128365271</v>
      </c>
      <c r="T44" s="52">
        <f>[3]Sheet1!J30</f>
        <v>89.467562117145889</v>
      </c>
      <c r="U44" s="52">
        <f>[3]Sheet1!K30</f>
        <v>94.45890737328574</v>
      </c>
      <c r="V44" s="52">
        <f>[3]Sheet1!L30</f>
        <v>98.275372458785014</v>
      </c>
      <c r="W44" s="52">
        <f>[3]Sheet1!M30</f>
        <v>102.82206865690674</v>
      </c>
      <c r="X44" s="52">
        <f>[3]Sheet1!N30</f>
        <v>107.13178359485271</v>
      </c>
    </row>
    <row r="45" spans="1:24" x14ac:dyDescent="0.25">
      <c r="A45" s="2">
        <v>5</v>
      </c>
      <c r="B45" s="36" t="s">
        <v>54</v>
      </c>
      <c r="C45" s="46" t="s">
        <v>59</v>
      </c>
      <c r="D45" s="22">
        <f t="shared" si="39"/>
        <v>1</v>
      </c>
      <c r="E45" s="22">
        <f t="shared" si="39"/>
        <v>0.91876656461568895</v>
      </c>
      <c r="F45" s="22">
        <f t="shared" si="40"/>
        <v>1.0828398797907965</v>
      </c>
      <c r="G45" s="22">
        <f t="shared" si="41"/>
        <v>1.1239835001947629</v>
      </c>
      <c r="H45" s="22">
        <f t="shared" si="42"/>
        <v>1.1247721317561485</v>
      </c>
      <c r="I45" s="22">
        <f t="shared" si="43"/>
        <v>1.1875225399625151</v>
      </c>
      <c r="J45" s="22">
        <f t="shared" si="44"/>
        <v>1.2355025392875136</v>
      </c>
      <c r="K45" s="22">
        <f t="shared" si="45"/>
        <v>1.2926628894098613</v>
      </c>
      <c r="L45" s="22">
        <f t="shared" si="46"/>
        <v>1.3468439483691712</v>
      </c>
      <c r="M45" t="s">
        <v>73</v>
      </c>
      <c r="N45" s="2" t="s">
        <v>59</v>
      </c>
      <c r="O45" t="s">
        <v>71</v>
      </c>
      <c r="P45" s="51">
        <f>[3]Sheet1!F30</f>
        <v>79.542833246994533</v>
      </c>
      <c r="Q45" s="51">
        <f>[3]Sheet1!G30</f>
        <v>73.081295642139779</v>
      </c>
      <c r="R45" s="52">
        <f>[3]Sheet1!H30</f>
        <v>86.132151991394934</v>
      </c>
      <c r="S45" s="52">
        <f>[3]Sheet1!I30</f>
        <v>89.404832128365271</v>
      </c>
      <c r="T45" s="52">
        <f>[3]Sheet1!J30</f>
        <v>89.467562117145889</v>
      </c>
      <c r="U45" s="52">
        <f>[3]Sheet1!K30</f>
        <v>94.45890737328574</v>
      </c>
      <c r="V45" s="52">
        <f>[3]Sheet1!L30</f>
        <v>98.275372458785014</v>
      </c>
      <c r="W45" s="52">
        <f>[3]Sheet1!M30</f>
        <v>102.82206865690674</v>
      </c>
      <c r="X45" s="52">
        <f>[3]Sheet1!N30</f>
        <v>107.13178359485271</v>
      </c>
    </row>
    <row r="46" spans="1:24" x14ac:dyDescent="0.25">
      <c r="A46" s="21">
        <v>6</v>
      </c>
      <c r="B46" s="36" t="s">
        <v>55</v>
      </c>
      <c r="C46" s="46" t="s">
        <v>59</v>
      </c>
      <c r="D46" s="22">
        <f t="shared" si="39"/>
        <v>1</v>
      </c>
      <c r="E46" s="22">
        <f t="shared" si="39"/>
        <v>0.91876656461568895</v>
      </c>
      <c r="F46" s="22">
        <f t="shared" si="40"/>
        <v>1.0828398797907965</v>
      </c>
      <c r="G46" s="22">
        <f t="shared" si="41"/>
        <v>1.1239835001947629</v>
      </c>
      <c r="H46" s="22">
        <f t="shared" si="42"/>
        <v>1.1247721317561485</v>
      </c>
      <c r="I46" s="22">
        <f t="shared" si="43"/>
        <v>1.1875225399625151</v>
      </c>
      <c r="J46" s="22">
        <f t="shared" si="44"/>
        <v>1.2355025392875136</v>
      </c>
      <c r="K46" s="22">
        <f t="shared" si="45"/>
        <v>1.2926628894098613</v>
      </c>
      <c r="L46" s="22">
        <f t="shared" si="46"/>
        <v>1.3468439483691712</v>
      </c>
      <c r="M46" t="s">
        <v>73</v>
      </c>
      <c r="N46" s="2" t="s">
        <v>59</v>
      </c>
      <c r="O46" t="s">
        <v>71</v>
      </c>
      <c r="P46" s="51">
        <f>[3]Sheet1!F30</f>
        <v>79.542833246994533</v>
      </c>
      <c r="Q46" s="51">
        <f>[3]Sheet1!G30</f>
        <v>73.081295642139779</v>
      </c>
      <c r="R46" s="52">
        <f>[3]Sheet1!H30</f>
        <v>86.132151991394934</v>
      </c>
      <c r="S46" s="52">
        <f>[3]Sheet1!I30</f>
        <v>89.404832128365271</v>
      </c>
      <c r="T46" s="52">
        <f>[3]Sheet1!J30</f>
        <v>89.467562117145889</v>
      </c>
      <c r="U46" s="52">
        <f>[3]Sheet1!K30</f>
        <v>94.45890737328574</v>
      </c>
      <c r="V46" s="52">
        <f>[3]Sheet1!L30</f>
        <v>98.275372458785014</v>
      </c>
      <c r="W46" s="52">
        <f>[3]Sheet1!M30</f>
        <v>102.82206865690674</v>
      </c>
      <c r="X46" s="52">
        <f>[3]Sheet1!N30</f>
        <v>107.13178359485271</v>
      </c>
    </row>
    <row r="47" spans="1:24" x14ac:dyDescent="0.25">
      <c r="A47" s="2">
        <v>7</v>
      </c>
      <c r="B47" s="36" t="s">
        <v>56</v>
      </c>
      <c r="C47" s="46" t="s">
        <v>59</v>
      </c>
      <c r="D47" s="22">
        <f t="shared" si="39"/>
        <v>1</v>
      </c>
      <c r="E47" s="22">
        <f t="shared" si="39"/>
        <v>0.91876656461568895</v>
      </c>
      <c r="F47" s="22">
        <f t="shared" si="40"/>
        <v>1.0828398797907965</v>
      </c>
      <c r="G47" s="22">
        <f t="shared" si="41"/>
        <v>1.1239835001947629</v>
      </c>
      <c r="H47" s="22">
        <f t="shared" si="42"/>
        <v>1.1247721317561485</v>
      </c>
      <c r="I47" s="22">
        <f t="shared" si="43"/>
        <v>1.1875225399625151</v>
      </c>
      <c r="J47" s="22">
        <f t="shared" si="44"/>
        <v>1.2355025392875136</v>
      </c>
      <c r="K47" s="22">
        <f t="shared" si="45"/>
        <v>1.2926628894098613</v>
      </c>
      <c r="L47" s="22">
        <f t="shared" si="46"/>
        <v>1.3468439483691712</v>
      </c>
      <c r="M47" t="s">
        <v>73</v>
      </c>
      <c r="N47" s="2" t="s">
        <v>59</v>
      </c>
      <c r="O47" t="s">
        <v>71</v>
      </c>
      <c r="P47" s="51">
        <f>[3]Sheet1!F30</f>
        <v>79.542833246994533</v>
      </c>
      <c r="Q47" s="51">
        <f>[3]Sheet1!G30</f>
        <v>73.081295642139779</v>
      </c>
      <c r="R47" s="52">
        <f>[3]Sheet1!H30</f>
        <v>86.132151991394934</v>
      </c>
      <c r="S47" s="52">
        <f>[3]Sheet1!I30</f>
        <v>89.404832128365271</v>
      </c>
      <c r="T47" s="52">
        <f>[3]Sheet1!J30</f>
        <v>89.467562117145889</v>
      </c>
      <c r="U47" s="52">
        <f>[3]Sheet1!K30</f>
        <v>94.45890737328574</v>
      </c>
      <c r="V47" s="52">
        <f>[3]Sheet1!L30</f>
        <v>98.275372458785014</v>
      </c>
      <c r="W47" s="52">
        <f>[3]Sheet1!M30</f>
        <v>102.82206865690674</v>
      </c>
      <c r="X47" s="52">
        <f>[3]Sheet1!N30</f>
        <v>107.13178359485271</v>
      </c>
    </row>
    <row r="48" spans="1:24" x14ac:dyDescent="0.25">
      <c r="A48" s="21">
        <v>8</v>
      </c>
      <c r="B48" s="36" t="s">
        <v>5</v>
      </c>
      <c r="C48" s="46" t="s">
        <v>59</v>
      </c>
      <c r="D48" s="22">
        <f t="shared" si="39"/>
        <v>1</v>
      </c>
      <c r="E48" s="22">
        <f t="shared" si="39"/>
        <v>0.91876656461568895</v>
      </c>
      <c r="F48" s="22">
        <f t="shared" si="40"/>
        <v>1.0828398797907965</v>
      </c>
      <c r="G48" s="22">
        <f t="shared" si="41"/>
        <v>1.1239835001947629</v>
      </c>
      <c r="H48" s="22">
        <f t="shared" si="42"/>
        <v>1.1247721317561485</v>
      </c>
      <c r="I48" s="22">
        <f t="shared" si="43"/>
        <v>1.1875225399625151</v>
      </c>
      <c r="J48" s="22">
        <f t="shared" si="44"/>
        <v>1.2355025392875136</v>
      </c>
      <c r="K48" s="22">
        <f t="shared" si="45"/>
        <v>1.2926628894098613</v>
      </c>
      <c r="L48" s="22">
        <f t="shared" si="46"/>
        <v>1.3468439483691712</v>
      </c>
      <c r="M48" t="s">
        <v>73</v>
      </c>
      <c r="N48" s="2" t="s">
        <v>59</v>
      </c>
      <c r="O48" t="s">
        <v>71</v>
      </c>
      <c r="P48" s="51">
        <f>[3]Sheet1!F30</f>
        <v>79.542833246994533</v>
      </c>
      <c r="Q48" s="51">
        <f>[3]Sheet1!G30</f>
        <v>73.081295642139779</v>
      </c>
      <c r="R48" s="52">
        <f>[3]Sheet1!H30</f>
        <v>86.132151991394934</v>
      </c>
      <c r="S48" s="52">
        <f>[3]Sheet1!I30</f>
        <v>89.404832128365271</v>
      </c>
      <c r="T48" s="52">
        <f>[3]Sheet1!J30</f>
        <v>89.467562117145889</v>
      </c>
      <c r="U48" s="52">
        <f>[3]Sheet1!K30</f>
        <v>94.45890737328574</v>
      </c>
      <c r="V48" s="52">
        <f>[3]Sheet1!L30</f>
        <v>98.275372458785014</v>
      </c>
      <c r="W48" s="52">
        <f>[3]Sheet1!M30</f>
        <v>102.82206865690674</v>
      </c>
      <c r="X48" s="52">
        <f>[3]Sheet1!N30</f>
        <v>107.13178359485271</v>
      </c>
    </row>
    <row r="49" spans="1:24" x14ac:dyDescent="0.25">
      <c r="A49" s="2">
        <v>9</v>
      </c>
      <c r="B49" s="36" t="s">
        <v>6</v>
      </c>
      <c r="C49" s="46" t="s">
        <v>59</v>
      </c>
      <c r="D49" s="22">
        <f t="shared" si="39"/>
        <v>1</v>
      </c>
      <c r="E49" s="22">
        <f t="shared" si="39"/>
        <v>0.91876656461568895</v>
      </c>
      <c r="F49" s="22">
        <f t="shared" si="40"/>
        <v>1.0828398797907965</v>
      </c>
      <c r="G49" s="22">
        <f t="shared" si="41"/>
        <v>1.1239835001947629</v>
      </c>
      <c r="H49" s="22">
        <f t="shared" si="42"/>
        <v>1.1247721317561485</v>
      </c>
      <c r="I49" s="22">
        <f t="shared" si="43"/>
        <v>1.1875225399625151</v>
      </c>
      <c r="J49" s="22">
        <f t="shared" si="44"/>
        <v>1.2355025392875136</v>
      </c>
      <c r="K49" s="22">
        <f t="shared" si="45"/>
        <v>1.2926628894098613</v>
      </c>
      <c r="L49" s="22">
        <f t="shared" si="46"/>
        <v>1.3468439483691712</v>
      </c>
      <c r="M49" t="s">
        <v>73</v>
      </c>
      <c r="N49" s="2" t="s">
        <v>59</v>
      </c>
      <c r="O49" t="s">
        <v>71</v>
      </c>
      <c r="P49" s="51">
        <f>[3]Sheet1!F30</f>
        <v>79.542833246994533</v>
      </c>
      <c r="Q49" s="51">
        <f>[3]Sheet1!G30</f>
        <v>73.081295642139779</v>
      </c>
      <c r="R49" s="52">
        <f>[3]Sheet1!H30</f>
        <v>86.132151991394934</v>
      </c>
      <c r="S49" s="52">
        <f>[3]Sheet1!I30</f>
        <v>89.404832128365271</v>
      </c>
      <c r="T49" s="52">
        <f>[3]Sheet1!J30</f>
        <v>89.467562117145889</v>
      </c>
      <c r="U49" s="52">
        <f>[3]Sheet1!K30</f>
        <v>94.45890737328574</v>
      </c>
      <c r="V49" s="52">
        <f>[3]Sheet1!L30</f>
        <v>98.275372458785014</v>
      </c>
      <c r="W49" s="52">
        <f>[3]Sheet1!M30</f>
        <v>102.82206865690674</v>
      </c>
      <c r="X49" s="52">
        <f>[3]Sheet1!N30</f>
        <v>107.13178359485271</v>
      </c>
    </row>
    <row r="50" spans="1:24" x14ac:dyDescent="0.25">
      <c r="A50" s="21">
        <v>10</v>
      </c>
      <c r="B50" s="36" t="s">
        <v>8</v>
      </c>
      <c r="C50" s="46" t="s">
        <v>59</v>
      </c>
      <c r="D50" s="22">
        <f t="shared" si="39"/>
        <v>1</v>
      </c>
      <c r="E50" s="22">
        <f t="shared" ref="E50:E58" si="47">Q50/$P50</f>
        <v>1.13470633100067</v>
      </c>
      <c r="F50" s="22">
        <f t="shared" si="40"/>
        <v>1.0657491537126864</v>
      </c>
      <c r="G50" s="22">
        <f t="shared" si="41"/>
        <v>1.1504701531606762</v>
      </c>
      <c r="H50" s="22">
        <f t="shared" si="42"/>
        <v>1.1404986603689939</v>
      </c>
      <c r="I50" s="22">
        <f t="shared" si="43"/>
        <v>1.2823537343658256</v>
      </c>
      <c r="J50" s="22">
        <f t="shared" si="44"/>
        <v>1.4076949991710404</v>
      </c>
      <c r="K50" s="22">
        <f t="shared" si="45"/>
        <v>1.5497432549480763</v>
      </c>
      <c r="L50" s="22">
        <f t="shared" si="46"/>
        <v>1.6938721925616225</v>
      </c>
      <c r="M50" t="s">
        <v>8</v>
      </c>
      <c r="N50" s="2" t="s">
        <v>59</v>
      </c>
      <c r="O50" t="s">
        <v>71</v>
      </c>
      <c r="P50" s="51">
        <v>1.3764238</v>
      </c>
      <c r="Q50" s="51">
        <v>1.5618368</v>
      </c>
      <c r="R50" s="52">
        <v>1.4669224999999999</v>
      </c>
      <c r="S50" s="52">
        <v>1.5835345000000001</v>
      </c>
      <c r="T50" s="52">
        <v>1.5698095000000001</v>
      </c>
      <c r="U50" s="52">
        <v>1.7650622</v>
      </c>
      <c r="V50" s="52">
        <v>1.9375849000000001</v>
      </c>
      <c r="W50" s="52">
        <v>2.1331034999999998</v>
      </c>
      <c r="X50" s="52">
        <v>2.3314859999999999</v>
      </c>
    </row>
    <row r="51" spans="1:24" x14ac:dyDescent="0.25">
      <c r="A51" s="2">
        <v>11</v>
      </c>
      <c r="B51" s="36" t="s">
        <v>33</v>
      </c>
      <c r="C51" s="46" t="s">
        <v>59</v>
      </c>
      <c r="D51" s="55">
        <f t="shared" ref="D51:D58" si="48">P51/$P51</f>
        <v>1</v>
      </c>
      <c r="E51" s="55">
        <f t="shared" si="47"/>
        <v>0.88965961398134308</v>
      </c>
      <c r="F51" s="55">
        <f t="shared" si="40"/>
        <v>1.1116516160215768</v>
      </c>
      <c r="G51" s="55">
        <f t="shared" si="41"/>
        <v>1.170429049668001</v>
      </c>
      <c r="H51" s="55">
        <f t="shared" si="42"/>
        <v>1.2274820830380544</v>
      </c>
      <c r="I51" s="55">
        <f t="shared" si="43"/>
        <v>1.3201818926059317</v>
      </c>
      <c r="J51" s="55">
        <f t="shared" si="44"/>
        <v>1.3973398712254415</v>
      </c>
      <c r="K51" s="55">
        <f t="shared" si="45"/>
        <v>1.5252607271388128</v>
      </c>
      <c r="L51" s="55">
        <f t="shared" si="46"/>
        <v>1.6275768879227537</v>
      </c>
      <c r="M51" t="s">
        <v>74</v>
      </c>
      <c r="N51" s="2" t="s">
        <v>59</v>
      </c>
      <c r="O51" t="s">
        <v>71</v>
      </c>
      <c r="P51" s="51">
        <v>2.0064367000000001</v>
      </c>
      <c r="Q51" s="51">
        <v>1.7850457</v>
      </c>
      <c r="R51" s="52">
        <v>2.2304586</v>
      </c>
      <c r="S51" s="52">
        <v>2.3483917999999999</v>
      </c>
      <c r="T51" s="52">
        <v>2.4628651000000001</v>
      </c>
      <c r="U51" s="52">
        <v>2.6488613999999999</v>
      </c>
      <c r="V51" s="52">
        <v>2.803674</v>
      </c>
      <c r="W51" s="52">
        <v>3.0603391000000002</v>
      </c>
      <c r="X51" s="52">
        <v>3.2656299999999998</v>
      </c>
    </row>
    <row r="52" spans="1:24" x14ac:dyDescent="0.25">
      <c r="A52" s="21">
        <v>12</v>
      </c>
      <c r="B52" s="36" t="s">
        <v>9</v>
      </c>
      <c r="C52" s="46" t="s">
        <v>59</v>
      </c>
      <c r="D52" s="55">
        <f t="shared" si="48"/>
        <v>1</v>
      </c>
      <c r="E52" s="55">
        <f t="shared" si="47"/>
        <v>0.9497177235892631</v>
      </c>
      <c r="F52" s="55">
        <f t="shared" si="40"/>
        <v>1.1764354655298501</v>
      </c>
      <c r="G52" s="55">
        <f t="shared" si="41"/>
        <v>1.3007047963119043</v>
      </c>
      <c r="H52" s="55">
        <f t="shared" si="42"/>
        <v>1.4388210800042498</v>
      </c>
      <c r="I52" s="55">
        <f t="shared" si="43"/>
        <v>1.6187287426101646</v>
      </c>
      <c r="J52" s="55">
        <f t="shared" si="44"/>
        <v>1.786725341216856</v>
      </c>
      <c r="K52" s="55">
        <f t="shared" si="45"/>
        <v>1.9810552461337945</v>
      </c>
      <c r="L52" s="55">
        <f t="shared" si="46"/>
        <v>2.2110698280537187</v>
      </c>
      <c r="M52" t="s">
        <v>75</v>
      </c>
      <c r="N52" s="2" t="s">
        <v>59</v>
      </c>
      <c r="O52" t="s">
        <v>71</v>
      </c>
      <c r="P52" s="51">
        <v>1.4222406999999999</v>
      </c>
      <c r="Q52" s="51">
        <v>1.3507271999999999</v>
      </c>
      <c r="R52" s="52">
        <v>1.6731744</v>
      </c>
      <c r="S52" s="52">
        <v>1.8499152999999999</v>
      </c>
      <c r="T52" s="52">
        <v>2.0463499000000001</v>
      </c>
      <c r="U52" s="52">
        <v>2.3022219000000002</v>
      </c>
      <c r="V52" s="52">
        <v>2.5411535000000001</v>
      </c>
      <c r="W52" s="52">
        <v>2.8175374</v>
      </c>
      <c r="X52" s="52">
        <v>3.1446735000000001</v>
      </c>
    </row>
    <row r="53" spans="1:24" x14ac:dyDescent="0.25">
      <c r="A53" s="2">
        <v>13</v>
      </c>
      <c r="B53" s="36" t="s">
        <v>10</v>
      </c>
      <c r="C53" s="46" t="s">
        <v>59</v>
      </c>
      <c r="D53" s="22">
        <f t="shared" si="48"/>
        <v>1</v>
      </c>
      <c r="E53" s="22">
        <f t="shared" si="47"/>
        <v>1.3665766148656293</v>
      </c>
      <c r="F53" s="22">
        <f t="shared" si="40"/>
        <v>1.034504148919845</v>
      </c>
      <c r="G53" s="22">
        <f t="shared" si="41"/>
        <v>1.116016564223598</v>
      </c>
      <c r="H53" s="22">
        <f t="shared" si="42"/>
        <v>1.221487977538084</v>
      </c>
      <c r="I53" s="22">
        <f t="shared" si="43"/>
        <v>1.3546894394677469</v>
      </c>
      <c r="J53" s="22">
        <f t="shared" si="44"/>
        <v>1.4843835817525546</v>
      </c>
      <c r="K53" s="22">
        <f t="shared" si="45"/>
        <v>1.6292768200301888</v>
      </c>
      <c r="L53" s="22">
        <f t="shared" si="46"/>
        <v>1.7781440609040804</v>
      </c>
      <c r="M53" t="s">
        <v>10</v>
      </c>
      <c r="N53" s="2" t="s">
        <v>59</v>
      </c>
      <c r="O53" t="s">
        <v>71</v>
      </c>
      <c r="P53" s="51">
        <v>1.1253892999999999</v>
      </c>
      <c r="Q53" s="51">
        <v>1.5379307</v>
      </c>
      <c r="R53" s="52">
        <v>1.1642199</v>
      </c>
      <c r="S53" s="52">
        <v>1.2559530999999999</v>
      </c>
      <c r="T53" s="52">
        <v>1.3746495000000001</v>
      </c>
      <c r="U53" s="52">
        <v>1.524553</v>
      </c>
      <c r="V53" s="52">
        <v>1.6705094</v>
      </c>
      <c r="W53" s="52">
        <v>1.8335707000000001</v>
      </c>
      <c r="X53" s="52">
        <v>2.0011043000000002</v>
      </c>
    </row>
    <row r="54" spans="1:24" x14ac:dyDescent="0.25">
      <c r="A54" s="21">
        <v>14</v>
      </c>
      <c r="B54" s="36" t="s">
        <v>12</v>
      </c>
      <c r="C54" s="46" t="s">
        <v>59</v>
      </c>
      <c r="D54" s="22">
        <f t="shared" si="48"/>
        <v>1</v>
      </c>
      <c r="E54" s="22">
        <f t="shared" si="47"/>
        <v>0.90128477418500252</v>
      </c>
      <c r="F54" s="22">
        <f t="shared" si="40"/>
        <v>1.1023447342825485</v>
      </c>
      <c r="G54" s="22">
        <f t="shared" si="41"/>
        <v>1.1908950945729837</v>
      </c>
      <c r="H54" s="22">
        <f t="shared" si="42"/>
        <v>1.2616022319923621</v>
      </c>
      <c r="I54" s="22">
        <f t="shared" si="43"/>
        <v>1.3507717891435855</v>
      </c>
      <c r="J54" s="22">
        <f t="shared" si="44"/>
        <v>1.4249948559173138</v>
      </c>
      <c r="K54" s="22">
        <f t="shared" si="45"/>
        <v>1.5480423370097867</v>
      </c>
      <c r="L54" s="22">
        <f t="shared" si="46"/>
        <v>1.646468963972445</v>
      </c>
      <c r="M54" t="s">
        <v>72</v>
      </c>
      <c r="N54" s="2" t="s">
        <v>59</v>
      </c>
      <c r="O54" t="s">
        <v>71</v>
      </c>
      <c r="P54" s="51">
        <v>2.1500431999999998</v>
      </c>
      <c r="Q54" s="51">
        <v>1.9378012</v>
      </c>
      <c r="R54" s="52">
        <v>2.3700888</v>
      </c>
      <c r="S54" s="52">
        <v>2.5604759000000001</v>
      </c>
      <c r="T54" s="52">
        <v>2.7124993000000002</v>
      </c>
      <c r="U54" s="52">
        <v>2.9042176999999998</v>
      </c>
      <c r="V54" s="52">
        <v>3.0638005000000001</v>
      </c>
      <c r="W54" s="52">
        <v>3.3283578999999999</v>
      </c>
      <c r="X54" s="52">
        <v>3.5399794</v>
      </c>
    </row>
    <row r="55" spans="1:24" x14ac:dyDescent="0.25">
      <c r="A55" s="2">
        <v>15</v>
      </c>
      <c r="B55" s="36" t="s">
        <v>11</v>
      </c>
      <c r="C55" s="46" t="s">
        <v>59</v>
      </c>
      <c r="D55" s="22">
        <f t="shared" si="48"/>
        <v>1</v>
      </c>
      <c r="E55" s="22">
        <f t="shared" si="47"/>
        <v>1.0534485281452133</v>
      </c>
      <c r="F55" s="22">
        <f t="shared" si="40"/>
        <v>1.1591875219196008</v>
      </c>
      <c r="G55" s="22">
        <f t="shared" si="41"/>
        <v>1.3022651735222184</v>
      </c>
      <c r="H55" s="22">
        <f t="shared" si="42"/>
        <v>1.4860573648211828</v>
      </c>
      <c r="I55" s="22">
        <f t="shared" si="43"/>
        <v>1.6661732477728228</v>
      </c>
      <c r="J55" s="22">
        <f t="shared" si="44"/>
        <v>1.7747494406973956</v>
      </c>
      <c r="K55" s="22">
        <f t="shared" si="45"/>
        <v>1.9176411217196623</v>
      </c>
      <c r="L55" s="22">
        <f t="shared" si="46"/>
        <v>2.03196328164021</v>
      </c>
      <c r="M55" t="s">
        <v>11</v>
      </c>
      <c r="N55" s="2" t="s">
        <v>59</v>
      </c>
      <c r="O55" t="s">
        <v>71</v>
      </c>
      <c r="P55" s="51">
        <v>1.8513681</v>
      </c>
      <c r="Q55" s="51">
        <v>1.950321</v>
      </c>
      <c r="R55" s="52">
        <v>2.1460827999999998</v>
      </c>
      <c r="S55" s="52">
        <v>2.4109721999999998</v>
      </c>
      <c r="T55" s="52">
        <v>2.7512392000000001</v>
      </c>
      <c r="U55" s="52">
        <v>3.0847000000000002</v>
      </c>
      <c r="V55" s="52">
        <v>3.2857145000000001</v>
      </c>
      <c r="W55" s="52">
        <v>3.5502596</v>
      </c>
      <c r="X55" s="52">
        <v>3.7619120000000001</v>
      </c>
    </row>
    <row r="56" spans="1:24" x14ac:dyDescent="0.25">
      <c r="A56" s="21">
        <v>16</v>
      </c>
      <c r="B56" s="36" t="s">
        <v>13</v>
      </c>
      <c r="C56" s="46" t="s">
        <v>59</v>
      </c>
      <c r="D56" s="55">
        <f t="shared" si="48"/>
        <v>1</v>
      </c>
      <c r="E56" s="55">
        <f t="shared" si="47"/>
        <v>0.9015735447809049</v>
      </c>
      <c r="F56" s="55">
        <f t="shared" si="40"/>
        <v>1.0957985872771512</v>
      </c>
      <c r="G56" s="55">
        <f t="shared" si="41"/>
        <v>1.1564570936013918</v>
      </c>
      <c r="H56" s="55">
        <f t="shared" si="42"/>
        <v>1.2227811954521886</v>
      </c>
      <c r="I56" s="55">
        <f t="shared" si="43"/>
        <v>1.3066255131185494</v>
      </c>
      <c r="J56" s="55">
        <f t="shared" si="44"/>
        <v>1.3764700471122351</v>
      </c>
      <c r="K56" s="55">
        <f t="shared" si="45"/>
        <v>1.492174847799401</v>
      </c>
      <c r="L56" s="55">
        <f t="shared" si="46"/>
        <v>1.5847979463590223</v>
      </c>
      <c r="M56" t="s">
        <v>69</v>
      </c>
      <c r="N56" s="2" t="s">
        <v>59</v>
      </c>
      <c r="O56" t="s">
        <v>71</v>
      </c>
      <c r="P56" s="51">
        <v>2.2197843000000002</v>
      </c>
      <c r="Q56" s="51">
        <v>2.0012987999999998</v>
      </c>
      <c r="R56" s="52">
        <v>2.4324365000000001</v>
      </c>
      <c r="S56" s="52">
        <v>2.5670853</v>
      </c>
      <c r="T56" s="52">
        <v>2.7143104999999998</v>
      </c>
      <c r="U56" s="52">
        <v>2.9004268</v>
      </c>
      <c r="V56" s="52">
        <v>3.0554665999999999</v>
      </c>
      <c r="W56" s="52">
        <v>3.3123062999999999</v>
      </c>
      <c r="X56" s="52">
        <v>3.5179095999999999</v>
      </c>
    </row>
    <row r="57" spans="1:24" x14ac:dyDescent="0.25">
      <c r="A57" s="2">
        <v>17</v>
      </c>
      <c r="B57" s="36" t="s">
        <v>57</v>
      </c>
      <c r="C57" s="46" t="s">
        <v>59</v>
      </c>
      <c r="D57" s="55">
        <f t="shared" si="48"/>
        <v>1</v>
      </c>
      <c r="E57" s="55">
        <f t="shared" si="47"/>
        <v>0.85084143909859133</v>
      </c>
      <c r="F57" s="55">
        <f t="shared" si="40"/>
        <v>1.154981607727035</v>
      </c>
      <c r="G57" s="55">
        <f t="shared" si="41"/>
        <v>1.2503703930994703</v>
      </c>
      <c r="H57" s="55">
        <f t="shared" si="42"/>
        <v>1.3540233149893859</v>
      </c>
      <c r="I57" s="55">
        <f t="shared" si="43"/>
        <v>1.484735905427093</v>
      </c>
      <c r="J57" s="55">
        <f t="shared" si="44"/>
        <v>1.5935606776103528</v>
      </c>
      <c r="K57" s="55">
        <f t="shared" si="45"/>
        <v>1.8125834844792412</v>
      </c>
      <c r="L57" s="55">
        <f t="shared" si="46"/>
        <v>2.1376657479209991</v>
      </c>
      <c r="M57" t="s">
        <v>15</v>
      </c>
      <c r="N57" s="2" t="s">
        <v>59</v>
      </c>
      <c r="O57" t="s">
        <v>71</v>
      </c>
      <c r="P57" s="51">
        <v>1.4209228</v>
      </c>
      <c r="Q57" s="51">
        <v>1.2089799999999999</v>
      </c>
      <c r="R57" s="52">
        <v>1.6411397000000001</v>
      </c>
      <c r="S57" s="52">
        <v>1.7766797999999999</v>
      </c>
      <c r="T57" s="52">
        <v>1.9239626000000001</v>
      </c>
      <c r="U57" s="52">
        <v>2.1096951000000002</v>
      </c>
      <c r="V57" s="52">
        <v>2.2643266999999998</v>
      </c>
      <c r="W57" s="52">
        <v>2.5755412</v>
      </c>
      <c r="X57" s="52">
        <v>3.037458</v>
      </c>
    </row>
    <row r="58" spans="1:24" x14ac:dyDescent="0.25">
      <c r="A58" s="2">
        <v>18</v>
      </c>
      <c r="B58" s="36" t="s">
        <v>21</v>
      </c>
      <c r="C58" s="46" t="s">
        <v>59</v>
      </c>
      <c r="D58" s="55">
        <f t="shared" si="48"/>
        <v>1</v>
      </c>
      <c r="E58" s="55">
        <f t="shared" si="47"/>
        <v>1.0163006868418367</v>
      </c>
      <c r="F58" s="55">
        <f t="shared" si="40"/>
        <v>1.0950461427952323</v>
      </c>
      <c r="G58" s="55">
        <f t="shared" si="41"/>
        <v>1.2099032955809497</v>
      </c>
      <c r="H58" s="55">
        <f t="shared" si="42"/>
        <v>1.316655473015937</v>
      </c>
      <c r="I58" s="55">
        <f t="shared" si="43"/>
        <v>1.4344264070912329</v>
      </c>
      <c r="J58" s="55">
        <f t="shared" si="44"/>
        <v>1.5554346693711614</v>
      </c>
      <c r="K58" s="55">
        <f t="shared" si="45"/>
        <v>1.7098208894329718</v>
      </c>
      <c r="L58" s="55">
        <f t="shared" si="46"/>
        <v>1.8618521169656777</v>
      </c>
      <c r="M58" t="s">
        <v>21</v>
      </c>
      <c r="N58" s="2" t="s">
        <v>59</v>
      </c>
      <c r="O58" t="s">
        <v>71</v>
      </c>
      <c r="P58" s="51">
        <v>1.3985607</v>
      </c>
      <c r="Q58" s="51">
        <v>1.4213582</v>
      </c>
      <c r="R58" s="52">
        <v>1.5314885</v>
      </c>
      <c r="S58" s="52">
        <v>1.6921231999999999</v>
      </c>
      <c r="T58" s="52">
        <v>1.8414226</v>
      </c>
      <c r="U58" s="52">
        <v>2.0061323999999998</v>
      </c>
      <c r="V58" s="52">
        <v>2.1753697999999999</v>
      </c>
      <c r="W58" s="52">
        <v>2.3912882999999998</v>
      </c>
      <c r="X58" s="52">
        <v>2.6039132</v>
      </c>
    </row>
    <row r="59" spans="1:24" x14ac:dyDescent="0.25">
      <c r="M59" t="s">
        <v>76</v>
      </c>
      <c r="N59" s="2" t="s">
        <v>59</v>
      </c>
      <c r="O59" t="s">
        <v>71</v>
      </c>
      <c r="P59" s="51">
        <v>2.1824107000000001</v>
      </c>
      <c r="Q59" s="51">
        <v>1.9695885</v>
      </c>
      <c r="R59" s="52">
        <v>2.4014750999999999</v>
      </c>
      <c r="S59" s="52">
        <v>2.57463</v>
      </c>
      <c r="T59" s="52">
        <v>2.7438094</v>
      </c>
      <c r="U59" s="52">
        <v>2.9355228000000002</v>
      </c>
      <c r="V59" s="52">
        <v>3.0951222999999999</v>
      </c>
      <c r="W59" s="52">
        <v>3.3596993999999998</v>
      </c>
      <c r="X59" s="52">
        <v>3.5714025999999999</v>
      </c>
    </row>
    <row r="61" spans="1:24" x14ac:dyDescent="0.25">
      <c r="A61" s="56" t="s">
        <v>84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</row>
    <row r="65" spans="13:24" x14ac:dyDescent="0.25">
      <c r="M65" s="15"/>
      <c r="N65" s="15"/>
      <c r="O65" s="15"/>
      <c r="P65" s="53"/>
      <c r="Q65" s="53"/>
      <c r="R65" s="53"/>
      <c r="S65" s="53"/>
      <c r="T65" s="53"/>
      <c r="U65" s="53"/>
      <c r="V65" s="53"/>
      <c r="W65" s="53"/>
      <c r="X65" s="53"/>
    </row>
    <row r="66" spans="13:24" x14ac:dyDescent="0.25">
      <c r="M66" s="15"/>
      <c r="N66" s="15"/>
      <c r="O66" s="15"/>
      <c r="P66" s="53"/>
      <c r="Q66" s="53"/>
      <c r="R66" s="53"/>
      <c r="S66" s="53"/>
      <c r="T66" s="53"/>
      <c r="U66" s="53"/>
      <c r="V66" s="53"/>
      <c r="W66" s="53"/>
      <c r="X66" s="53"/>
    </row>
    <row r="67" spans="13:24" x14ac:dyDescent="0.25">
      <c r="M67" s="15"/>
      <c r="N67" s="15"/>
      <c r="O67" s="15"/>
      <c r="P67" s="53"/>
      <c r="Q67" s="53"/>
      <c r="R67" s="53"/>
      <c r="S67" s="53"/>
      <c r="T67" s="53"/>
      <c r="U67" s="53"/>
      <c r="V67" s="53"/>
      <c r="W67" s="53"/>
      <c r="X67" s="53"/>
    </row>
    <row r="68" spans="13:24" x14ac:dyDescent="0.25">
      <c r="M68" s="15"/>
      <c r="N68" s="15"/>
      <c r="O68" s="15"/>
      <c r="P68" s="53"/>
      <c r="Q68" s="53"/>
      <c r="R68" s="53"/>
      <c r="S68" s="53"/>
      <c r="T68" s="53"/>
      <c r="U68" s="53"/>
      <c r="V68" s="53"/>
      <c r="W68" s="53"/>
      <c r="X68" s="53"/>
    </row>
    <row r="69" spans="13:24" x14ac:dyDescent="0.25">
      <c r="M69" s="15"/>
      <c r="N69" s="15"/>
      <c r="O69" s="15"/>
      <c r="P69" s="53"/>
      <c r="Q69" s="53"/>
      <c r="R69" s="53"/>
      <c r="S69" s="53"/>
      <c r="T69" s="53"/>
      <c r="U69" s="53"/>
      <c r="V69" s="53"/>
      <c r="W69" s="53"/>
      <c r="X69" s="53"/>
    </row>
    <row r="70" spans="13:24" x14ac:dyDescent="0.25">
      <c r="M70" s="15"/>
      <c r="N70" s="15"/>
      <c r="O70" s="15"/>
      <c r="P70" s="53"/>
      <c r="Q70" s="53"/>
      <c r="R70" s="53"/>
      <c r="S70" s="53"/>
      <c r="T70" s="53"/>
      <c r="U70" s="53"/>
      <c r="V70" s="53"/>
      <c r="W70" s="53"/>
      <c r="X70" s="53"/>
    </row>
    <row r="71" spans="13:24" x14ac:dyDescent="0.25">
      <c r="M71" s="15"/>
      <c r="N71" s="15"/>
      <c r="O71" s="15"/>
      <c r="P71" s="53"/>
      <c r="Q71" s="53"/>
      <c r="R71" s="53"/>
      <c r="S71" s="53"/>
      <c r="T71" s="53"/>
      <c r="U71" s="53"/>
      <c r="V71" s="53"/>
      <c r="W71" s="53"/>
      <c r="X71" s="53"/>
    </row>
    <row r="72" spans="13:24" x14ac:dyDescent="0.25">
      <c r="M72" s="15"/>
      <c r="N72" s="15"/>
      <c r="O72" s="15"/>
      <c r="P72" s="53"/>
      <c r="Q72" s="53"/>
      <c r="R72" s="53"/>
      <c r="S72" s="53"/>
      <c r="T72" s="53"/>
      <c r="U72" s="53"/>
      <c r="V72" s="53"/>
      <c r="W72" s="53"/>
      <c r="X72" s="53"/>
    </row>
    <row r="73" spans="13:24" x14ac:dyDescent="0.25">
      <c r="M73" s="15"/>
      <c r="N73" s="15"/>
      <c r="O73" s="15"/>
      <c r="P73" s="53"/>
      <c r="Q73" s="53"/>
      <c r="R73" s="53"/>
      <c r="S73" s="53"/>
      <c r="T73" s="53"/>
      <c r="U73" s="53"/>
      <c r="V73" s="53"/>
      <c r="W73" s="53"/>
      <c r="X73" s="53"/>
    </row>
    <row r="74" spans="13:24" x14ac:dyDescent="0.25">
      <c r="M74" s="15"/>
      <c r="N74" s="15"/>
      <c r="O74" s="15"/>
      <c r="P74" s="53"/>
      <c r="Q74" s="53"/>
      <c r="R74" s="53"/>
      <c r="S74" s="53"/>
      <c r="T74" s="53"/>
      <c r="U74" s="53"/>
      <c r="V74" s="53"/>
      <c r="W74" s="53"/>
      <c r="X74" s="53"/>
    </row>
    <row r="75" spans="13:24" x14ac:dyDescent="0.25">
      <c r="M75" s="15"/>
      <c r="N75" s="15"/>
      <c r="O75" s="15"/>
      <c r="P75" s="53"/>
      <c r="Q75" s="53"/>
      <c r="R75" s="53"/>
      <c r="S75" s="53"/>
      <c r="T75" s="53"/>
      <c r="U75" s="53"/>
      <c r="V75" s="53"/>
      <c r="W75" s="53"/>
      <c r="X75" s="53"/>
    </row>
    <row r="76" spans="13:24" x14ac:dyDescent="0.25">
      <c r="M76" s="15"/>
      <c r="N76" s="15"/>
      <c r="O76" s="15"/>
      <c r="P76" s="53"/>
      <c r="Q76" s="53"/>
      <c r="R76" s="53"/>
      <c r="S76" s="53"/>
      <c r="T76" s="53"/>
      <c r="U76" s="53"/>
      <c r="V76" s="53"/>
      <c r="W76" s="53"/>
      <c r="X76" s="53"/>
    </row>
  </sheetData>
  <autoFilter ref="A2:X59"/>
  <mergeCells count="1">
    <mergeCell ref="P1:Q1"/>
  </mergeCells>
  <conditionalFormatting sqref="C3:L21 E26 E30">
    <cfRule type="cellIs" dxfId="7" priority="9" operator="equal">
      <formula>0</formula>
    </cfRule>
  </conditionalFormatting>
  <conditionalFormatting sqref="D22:L25 D27:L29 D26 F26:L26 D31:L31 D30 F30:L30">
    <cfRule type="cellIs" dxfId="6" priority="8" operator="equal">
      <formula>0</formula>
    </cfRule>
  </conditionalFormatting>
  <conditionalFormatting sqref="D41:L50">
    <cfRule type="cellIs" dxfId="5" priority="6" operator="equal">
      <formula>0</formula>
    </cfRule>
  </conditionalFormatting>
  <conditionalFormatting sqref="D32:L35 D37:L39 D36 F36:L36">
    <cfRule type="cellIs" dxfId="4" priority="4" operator="equal">
      <formula>0</formula>
    </cfRule>
  </conditionalFormatting>
  <conditionalFormatting sqref="D51:L58">
    <cfRule type="cellIs" dxfId="3" priority="3" operator="equal">
      <formula>0</formula>
    </cfRule>
  </conditionalFormatting>
  <conditionalFormatting sqref="E36">
    <cfRule type="cellIs" dxfId="2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A30" sqref="A30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5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5" s="23" customFormat="1" ht="15.75" thickBot="1" x14ac:dyDescent="0.3">
      <c r="C2" s="25"/>
      <c r="D2" s="24">
        <v>2007</v>
      </c>
      <c r="E2" s="24">
        <v>2010</v>
      </c>
      <c r="F2" s="24">
        <v>2015</v>
      </c>
      <c r="G2" s="24">
        <v>2020</v>
      </c>
      <c r="H2" s="24">
        <v>2025</v>
      </c>
      <c r="I2" s="24">
        <v>2030</v>
      </c>
      <c r="J2" s="24">
        <v>2035</v>
      </c>
      <c r="K2" s="24">
        <v>2040</v>
      </c>
      <c r="L2" s="24">
        <v>2045</v>
      </c>
      <c r="M2" s="28">
        <v>2050</v>
      </c>
      <c r="N2" s="32" t="s">
        <v>25</v>
      </c>
      <c r="O2" s="32" t="s">
        <v>26</v>
      </c>
    </row>
    <row r="3" spans="1:15" x14ac:dyDescent="0.25">
      <c r="A3" s="21">
        <v>1</v>
      </c>
      <c r="B3" s="35" t="s">
        <v>0</v>
      </c>
      <c r="C3" s="38" t="str">
        <f>Epro_Ra!C$6</f>
        <v>CRU</v>
      </c>
      <c r="D3" s="22">
        <f>Epro_Ra!D$6</f>
        <v>1</v>
      </c>
      <c r="E3" s="22">
        <f>Epro_Ra!F$6</f>
        <v>1.4463656642002141</v>
      </c>
      <c r="F3" s="22">
        <f>$E3*D$36</f>
        <v>1.7079181489041884</v>
      </c>
      <c r="G3" s="22">
        <f t="shared" ref="G3:M18" si="0">$E3*E$36</f>
        <v>1.9694706336081629</v>
      </c>
      <c r="H3" s="22">
        <f t="shared" si="0"/>
        <v>2.0607705967555612</v>
      </c>
      <c r="I3" s="22">
        <f t="shared" si="0"/>
        <v>2.1520705599029597</v>
      </c>
      <c r="J3" s="22">
        <f t="shared" si="0"/>
        <v>2.2303276711721582</v>
      </c>
      <c r="K3" s="22">
        <f t="shared" si="0"/>
        <v>2.3085847824413563</v>
      </c>
      <c r="L3" s="22">
        <f t="shared" si="0"/>
        <v>2.4194490234060542</v>
      </c>
      <c r="M3" s="22">
        <f t="shared" si="0"/>
        <v>2.530313264370752</v>
      </c>
      <c r="N3" s="15" t="s">
        <v>0</v>
      </c>
      <c r="O3" s="7" t="s">
        <v>1</v>
      </c>
    </row>
    <row r="4" spans="1:15" s="15" customFormat="1" x14ac:dyDescent="0.25">
      <c r="A4" s="2">
        <v>2</v>
      </c>
      <c r="B4" s="36" t="s">
        <v>1</v>
      </c>
      <c r="C4" s="38" t="str">
        <f>Epro_Ra!C$6</f>
        <v>CRU</v>
      </c>
      <c r="D4" s="6">
        <f>Epro_Ra!D$6</f>
        <v>1</v>
      </c>
      <c r="E4" s="22">
        <f>Epro_Ra!F$6</f>
        <v>1.4463656642002141</v>
      </c>
      <c r="F4" s="6">
        <f t="shared" ref="F4:M20" si="1">$E4*D$36</f>
        <v>1.7079181489041884</v>
      </c>
      <c r="G4" s="6">
        <f t="shared" si="0"/>
        <v>1.9694706336081629</v>
      </c>
      <c r="H4" s="6">
        <f t="shared" si="0"/>
        <v>2.0607705967555612</v>
      </c>
      <c r="I4" s="6">
        <f t="shared" si="0"/>
        <v>2.1520705599029597</v>
      </c>
      <c r="J4" s="6">
        <f t="shared" si="0"/>
        <v>2.2303276711721582</v>
      </c>
      <c r="K4" s="6">
        <f t="shared" si="0"/>
        <v>2.3085847824413563</v>
      </c>
      <c r="L4" s="34">
        <f t="shared" si="0"/>
        <v>2.4194490234060542</v>
      </c>
      <c r="M4" s="26">
        <f t="shared" si="0"/>
        <v>2.530313264370752</v>
      </c>
      <c r="N4" s="15" t="s">
        <v>1</v>
      </c>
      <c r="O4" s="7" t="s">
        <v>1</v>
      </c>
    </row>
    <row r="5" spans="1:15" x14ac:dyDescent="0.25">
      <c r="A5" s="21">
        <v>3</v>
      </c>
      <c r="B5" s="36" t="s">
        <v>2</v>
      </c>
      <c r="C5" s="38" t="str">
        <f>Epro_Ra!C$6</f>
        <v>CRU</v>
      </c>
      <c r="D5" s="6">
        <f>Epro_Ra!D$7</f>
        <v>1</v>
      </c>
      <c r="E5" s="22">
        <f>Epro_Ra!F$6</f>
        <v>1.4463656642002141</v>
      </c>
      <c r="F5" s="6">
        <f t="shared" si="1"/>
        <v>1.7079181489041884</v>
      </c>
      <c r="G5" s="6">
        <f t="shared" si="0"/>
        <v>1.9694706336081629</v>
      </c>
      <c r="H5" s="6">
        <f t="shared" si="0"/>
        <v>2.0607705967555612</v>
      </c>
      <c r="I5" s="6">
        <f t="shared" si="0"/>
        <v>2.1520705599029597</v>
      </c>
      <c r="J5" s="6">
        <f t="shared" si="0"/>
        <v>2.2303276711721582</v>
      </c>
      <c r="K5" s="6">
        <f t="shared" si="0"/>
        <v>2.3085847824413563</v>
      </c>
      <c r="L5" s="34">
        <f t="shared" si="0"/>
        <v>2.4194490234060542</v>
      </c>
      <c r="M5" s="26">
        <f t="shared" si="0"/>
        <v>2.530313264370752</v>
      </c>
      <c r="N5" t="s">
        <v>2</v>
      </c>
      <c r="O5" s="1" t="s">
        <v>18</v>
      </c>
    </row>
    <row r="6" spans="1:15" x14ac:dyDescent="0.25">
      <c r="A6" s="2">
        <v>4</v>
      </c>
      <c r="B6" s="36" t="s">
        <v>3</v>
      </c>
      <c r="C6" s="38" t="str">
        <f>Epro_Ra!C$6</f>
        <v>CRU</v>
      </c>
      <c r="D6" s="6">
        <f>Epro_Ra!D$7</f>
        <v>1</v>
      </c>
      <c r="E6" s="22">
        <f>Epro_Ra!F$6</f>
        <v>1.4463656642002141</v>
      </c>
      <c r="F6" s="6">
        <f t="shared" si="1"/>
        <v>1.7079181489041884</v>
      </c>
      <c r="G6" s="6">
        <f t="shared" si="0"/>
        <v>1.9694706336081629</v>
      </c>
      <c r="H6" s="6">
        <f t="shared" si="0"/>
        <v>2.0607705967555612</v>
      </c>
      <c r="I6" s="6">
        <f t="shared" si="0"/>
        <v>2.1520705599029597</v>
      </c>
      <c r="J6" s="6">
        <f t="shared" si="0"/>
        <v>2.2303276711721582</v>
      </c>
      <c r="K6" s="6">
        <f t="shared" si="0"/>
        <v>2.3085847824413563</v>
      </c>
      <c r="L6" s="34">
        <f t="shared" si="0"/>
        <v>2.4194490234060542</v>
      </c>
      <c r="M6" s="26">
        <f t="shared" si="0"/>
        <v>2.530313264370752</v>
      </c>
      <c r="N6" t="s">
        <v>3</v>
      </c>
      <c r="O6" s="1" t="s">
        <v>18</v>
      </c>
    </row>
    <row r="7" spans="1:15" x14ac:dyDescent="0.25">
      <c r="A7" s="21">
        <v>5</v>
      </c>
      <c r="B7" s="36" t="s">
        <v>4</v>
      </c>
      <c r="C7" s="38" t="str">
        <f>Epro_Ra!C$6</f>
        <v>CRU</v>
      </c>
      <c r="D7" s="6">
        <f>Epro_Ra!D$9</f>
        <v>1</v>
      </c>
      <c r="E7" s="22">
        <f>Epro_Ra!F$6</f>
        <v>1.4463656642002141</v>
      </c>
      <c r="F7" s="6">
        <f t="shared" si="1"/>
        <v>1.7079181489041884</v>
      </c>
      <c r="G7" s="6">
        <f t="shared" si="0"/>
        <v>1.9694706336081629</v>
      </c>
      <c r="H7" s="6">
        <f t="shared" si="0"/>
        <v>2.0607705967555612</v>
      </c>
      <c r="I7" s="6">
        <f t="shared" si="0"/>
        <v>2.1520705599029597</v>
      </c>
      <c r="J7" s="6">
        <f t="shared" si="0"/>
        <v>2.2303276711721582</v>
      </c>
      <c r="K7" s="6">
        <f t="shared" si="0"/>
        <v>2.3085847824413563</v>
      </c>
      <c r="L7" s="34">
        <f t="shared" si="0"/>
        <v>2.4194490234060542</v>
      </c>
      <c r="M7" s="26">
        <f t="shared" si="0"/>
        <v>2.530313264370752</v>
      </c>
      <c r="N7" t="s">
        <v>4</v>
      </c>
      <c r="O7" s="8" t="s">
        <v>19</v>
      </c>
    </row>
    <row r="8" spans="1:15" x14ac:dyDescent="0.25">
      <c r="A8" s="2">
        <v>6</v>
      </c>
      <c r="B8" s="36" t="s">
        <v>5</v>
      </c>
      <c r="C8" s="38" t="str">
        <f>Epro_Ra!C$6</f>
        <v>CRU</v>
      </c>
      <c r="D8" s="6">
        <f>Epro_Ra!D$7</f>
        <v>1</v>
      </c>
      <c r="E8" s="22">
        <f>Epro_Ra!F$6</f>
        <v>1.4463656642002141</v>
      </c>
      <c r="F8" s="6">
        <f t="shared" si="1"/>
        <v>1.7079181489041884</v>
      </c>
      <c r="G8" s="6">
        <f t="shared" si="0"/>
        <v>1.9694706336081629</v>
      </c>
      <c r="H8" s="6">
        <f t="shared" si="0"/>
        <v>2.0607705967555612</v>
      </c>
      <c r="I8" s="6">
        <f t="shared" si="0"/>
        <v>2.1520705599029597</v>
      </c>
      <c r="J8" s="6">
        <f t="shared" si="0"/>
        <v>2.2303276711721582</v>
      </c>
      <c r="K8" s="6">
        <f t="shared" si="0"/>
        <v>2.3085847824413563</v>
      </c>
      <c r="L8" s="34">
        <f t="shared" si="0"/>
        <v>2.4194490234060542</v>
      </c>
      <c r="M8" s="26">
        <f t="shared" si="0"/>
        <v>2.530313264370752</v>
      </c>
      <c r="N8" s="15" t="s">
        <v>5</v>
      </c>
      <c r="O8" s="1" t="s">
        <v>18</v>
      </c>
    </row>
    <row r="9" spans="1:15" x14ac:dyDescent="0.25">
      <c r="A9" s="21">
        <v>7</v>
      </c>
      <c r="B9" s="36" t="s">
        <v>6</v>
      </c>
      <c r="C9" s="38" t="str">
        <f>Epro_Ra!C$6</f>
        <v>CRU</v>
      </c>
      <c r="D9" s="6">
        <f>Epro_Ra!D$7</f>
        <v>1</v>
      </c>
      <c r="E9" s="22">
        <f>Epro_Ra!F$6</f>
        <v>1.4463656642002141</v>
      </c>
      <c r="F9" s="6">
        <f t="shared" si="1"/>
        <v>1.7079181489041884</v>
      </c>
      <c r="G9" s="6">
        <f t="shared" si="0"/>
        <v>1.9694706336081629</v>
      </c>
      <c r="H9" s="6">
        <f t="shared" si="0"/>
        <v>2.0607705967555612</v>
      </c>
      <c r="I9" s="6">
        <f t="shared" si="0"/>
        <v>2.1520705599029597</v>
      </c>
      <c r="J9" s="6">
        <f t="shared" si="0"/>
        <v>2.2303276711721582</v>
      </c>
      <c r="K9" s="6">
        <f t="shared" si="0"/>
        <v>2.3085847824413563</v>
      </c>
      <c r="L9" s="34">
        <f t="shared" si="0"/>
        <v>2.4194490234060542</v>
      </c>
      <c r="M9" s="26">
        <f t="shared" si="0"/>
        <v>2.530313264370752</v>
      </c>
      <c r="N9" s="15" t="s">
        <v>6</v>
      </c>
      <c r="O9" s="1" t="s">
        <v>18</v>
      </c>
    </row>
    <row r="10" spans="1:15" x14ac:dyDescent="0.25">
      <c r="A10" s="2">
        <v>8</v>
      </c>
      <c r="B10" s="36" t="s">
        <v>7</v>
      </c>
      <c r="C10" s="38" t="str">
        <f>Epro_Ra!C$6</f>
        <v>CRU</v>
      </c>
      <c r="D10" s="6">
        <f>Epro_Ra!D$8</f>
        <v>1</v>
      </c>
      <c r="E10" s="22">
        <f>Epro_Ra!F$6</f>
        <v>1.4463656642002141</v>
      </c>
      <c r="F10" s="6">
        <f t="shared" si="1"/>
        <v>1.7079181489041884</v>
      </c>
      <c r="G10" s="6">
        <f t="shared" si="0"/>
        <v>1.9694706336081629</v>
      </c>
      <c r="H10" s="6">
        <f t="shared" si="0"/>
        <v>2.0607705967555612</v>
      </c>
      <c r="I10" s="6">
        <f t="shared" si="0"/>
        <v>2.1520705599029597</v>
      </c>
      <c r="J10" s="6">
        <f t="shared" si="0"/>
        <v>2.2303276711721582</v>
      </c>
      <c r="K10" s="6">
        <f t="shared" si="0"/>
        <v>2.3085847824413563</v>
      </c>
      <c r="L10" s="34">
        <f t="shared" si="0"/>
        <v>2.4194490234060542</v>
      </c>
      <c r="M10" s="26">
        <f t="shared" si="0"/>
        <v>2.530313264370752</v>
      </c>
      <c r="N10" t="s">
        <v>7</v>
      </c>
      <c r="O10" s="14" t="s">
        <v>20</v>
      </c>
    </row>
    <row r="11" spans="1:15" x14ac:dyDescent="0.25">
      <c r="A11" s="21">
        <v>9</v>
      </c>
      <c r="B11" s="36" t="s">
        <v>8</v>
      </c>
      <c r="C11" s="38" t="str">
        <f>Epro_Ra!C$6</f>
        <v>CRU</v>
      </c>
      <c r="D11" s="6">
        <f>Epro_Ra!D$12</f>
        <v>1</v>
      </c>
      <c r="E11" s="22">
        <f>Epro_Ra!F$6</f>
        <v>1.4463656642002141</v>
      </c>
      <c r="F11" s="6">
        <f t="shared" si="1"/>
        <v>1.7079181489041884</v>
      </c>
      <c r="G11" s="6">
        <f t="shared" si="0"/>
        <v>1.9694706336081629</v>
      </c>
      <c r="H11" s="6">
        <f t="shared" si="0"/>
        <v>2.0607705967555612</v>
      </c>
      <c r="I11" s="6">
        <f t="shared" si="0"/>
        <v>2.1520705599029597</v>
      </c>
      <c r="J11" s="6">
        <f t="shared" si="0"/>
        <v>2.2303276711721582</v>
      </c>
      <c r="K11" s="6">
        <f t="shared" si="0"/>
        <v>2.3085847824413563</v>
      </c>
      <c r="L11" s="34">
        <f t="shared" si="0"/>
        <v>2.4194490234060542</v>
      </c>
      <c r="M11" s="26">
        <f t="shared" si="0"/>
        <v>2.530313264370752</v>
      </c>
      <c r="N11" t="s">
        <v>8</v>
      </c>
      <c r="O11" s="11" t="s">
        <v>8</v>
      </c>
    </row>
    <row r="12" spans="1:15" x14ac:dyDescent="0.25">
      <c r="A12" s="2">
        <v>10</v>
      </c>
      <c r="B12" s="36" t="s">
        <v>9</v>
      </c>
      <c r="C12" s="38" t="str">
        <f>Epro_Ra!C$6</f>
        <v>CRU</v>
      </c>
      <c r="D12" s="6">
        <f>Epro_Ra!D$15</f>
        <v>1</v>
      </c>
      <c r="E12" s="22">
        <f>Epro_Ra!F$6</f>
        <v>1.4463656642002141</v>
      </c>
      <c r="F12" s="6">
        <f t="shared" si="1"/>
        <v>1.7079181489041884</v>
      </c>
      <c r="G12" s="6">
        <f t="shared" si="0"/>
        <v>1.9694706336081629</v>
      </c>
      <c r="H12" s="6">
        <f t="shared" si="0"/>
        <v>2.0607705967555612</v>
      </c>
      <c r="I12" s="6">
        <f t="shared" si="0"/>
        <v>2.1520705599029597</v>
      </c>
      <c r="J12" s="6">
        <f t="shared" si="0"/>
        <v>2.2303276711721582</v>
      </c>
      <c r="K12" s="6">
        <f t="shared" si="0"/>
        <v>2.3085847824413563</v>
      </c>
      <c r="L12" s="34">
        <f t="shared" si="0"/>
        <v>2.4194490234060542</v>
      </c>
      <c r="M12" s="26">
        <f t="shared" si="0"/>
        <v>2.530313264370752</v>
      </c>
      <c r="N12" t="s">
        <v>9</v>
      </c>
      <c r="O12" s="9" t="s">
        <v>21</v>
      </c>
    </row>
    <row r="13" spans="1:15" x14ac:dyDescent="0.25">
      <c r="A13" s="21">
        <v>11</v>
      </c>
      <c r="B13" s="36" t="s">
        <v>10</v>
      </c>
      <c r="C13" s="38" t="str">
        <f>Epro_Ra!C$6</f>
        <v>CRU</v>
      </c>
      <c r="D13" s="6">
        <f>Epro_Ra!D$10</f>
        <v>1</v>
      </c>
      <c r="E13" s="22">
        <f>Epro_Ra!F$6</f>
        <v>1.4463656642002141</v>
      </c>
      <c r="F13" s="6">
        <f t="shared" si="1"/>
        <v>1.7079181489041884</v>
      </c>
      <c r="G13" s="6">
        <f t="shared" si="0"/>
        <v>1.9694706336081629</v>
      </c>
      <c r="H13" s="6">
        <f t="shared" si="0"/>
        <v>2.0607705967555612</v>
      </c>
      <c r="I13" s="6">
        <f t="shared" si="0"/>
        <v>2.1520705599029597</v>
      </c>
      <c r="J13" s="6">
        <f t="shared" si="0"/>
        <v>2.2303276711721582</v>
      </c>
      <c r="K13" s="6">
        <f t="shared" si="0"/>
        <v>2.3085847824413563</v>
      </c>
      <c r="L13" s="34">
        <f t="shared" si="0"/>
        <v>2.4194490234060542</v>
      </c>
      <c r="M13" s="26">
        <f t="shared" si="0"/>
        <v>2.530313264370752</v>
      </c>
      <c r="N13" t="s">
        <v>10</v>
      </c>
      <c r="O13" s="13" t="s">
        <v>10</v>
      </c>
    </row>
    <row r="14" spans="1:15" x14ac:dyDescent="0.25">
      <c r="A14" s="2">
        <v>12</v>
      </c>
      <c r="B14" s="36" t="s">
        <v>11</v>
      </c>
      <c r="C14" s="38" t="str">
        <f>Epro_Ra!C$6</f>
        <v>CRU</v>
      </c>
      <c r="D14" s="6">
        <f>Epro_Ra!D$14</f>
        <v>1</v>
      </c>
      <c r="E14" s="22">
        <f>Epro_Ra!F$6</f>
        <v>1.4463656642002141</v>
      </c>
      <c r="F14" s="6">
        <f t="shared" si="1"/>
        <v>1.7079181489041884</v>
      </c>
      <c r="G14" s="6">
        <f t="shared" si="0"/>
        <v>1.9694706336081629</v>
      </c>
      <c r="H14" s="6">
        <f t="shared" si="0"/>
        <v>2.0607705967555612</v>
      </c>
      <c r="I14" s="6">
        <f t="shared" si="0"/>
        <v>2.1520705599029597</v>
      </c>
      <c r="J14" s="6">
        <f t="shared" si="0"/>
        <v>2.2303276711721582</v>
      </c>
      <c r="K14" s="6">
        <f t="shared" si="0"/>
        <v>2.3085847824413563</v>
      </c>
      <c r="L14" s="34">
        <f t="shared" si="0"/>
        <v>2.4194490234060542</v>
      </c>
      <c r="M14" s="26">
        <f t="shared" si="0"/>
        <v>2.530313264370752</v>
      </c>
      <c r="N14" t="s">
        <v>11</v>
      </c>
      <c r="O14" s="10" t="s">
        <v>12</v>
      </c>
    </row>
    <row r="15" spans="1:15" x14ac:dyDescent="0.25">
      <c r="A15" s="21">
        <v>13</v>
      </c>
      <c r="B15" s="36" t="s">
        <v>12</v>
      </c>
      <c r="C15" s="38" t="str">
        <f>Epro_Ra!C$6</f>
        <v>CRU</v>
      </c>
      <c r="D15" s="6">
        <f>Epro_Ra!D$14</f>
        <v>1</v>
      </c>
      <c r="E15" s="22">
        <f>Epro_Ra!F$6</f>
        <v>1.4463656642002141</v>
      </c>
      <c r="F15" s="6">
        <f t="shared" si="1"/>
        <v>1.7079181489041884</v>
      </c>
      <c r="G15" s="6">
        <f t="shared" si="0"/>
        <v>1.9694706336081629</v>
      </c>
      <c r="H15" s="6">
        <f t="shared" si="0"/>
        <v>2.0607705967555612</v>
      </c>
      <c r="I15" s="6">
        <f t="shared" si="0"/>
        <v>2.1520705599029597</v>
      </c>
      <c r="J15" s="6">
        <f t="shared" si="0"/>
        <v>2.2303276711721582</v>
      </c>
      <c r="K15" s="6">
        <f t="shared" si="0"/>
        <v>2.3085847824413563</v>
      </c>
      <c r="L15" s="34">
        <f t="shared" si="0"/>
        <v>2.4194490234060542</v>
      </c>
      <c r="M15" s="26">
        <f t="shared" si="0"/>
        <v>2.530313264370752</v>
      </c>
      <c r="N15" t="s">
        <v>12</v>
      </c>
      <c r="O15" s="10" t="s">
        <v>12</v>
      </c>
    </row>
    <row r="16" spans="1:15" x14ac:dyDescent="0.25">
      <c r="A16" s="2">
        <v>14</v>
      </c>
      <c r="B16" s="36" t="s">
        <v>13</v>
      </c>
      <c r="C16" s="38" t="str">
        <f>Epro_Ra!C$6</f>
        <v>CRU</v>
      </c>
      <c r="D16" s="6">
        <f>Epro_Ra!D$15</f>
        <v>1</v>
      </c>
      <c r="E16" s="22">
        <f>Epro_Ra!F$6</f>
        <v>1.4463656642002141</v>
      </c>
      <c r="F16" s="6">
        <f t="shared" si="1"/>
        <v>1.7079181489041884</v>
      </c>
      <c r="G16" s="6">
        <f t="shared" si="0"/>
        <v>1.9694706336081629</v>
      </c>
      <c r="H16" s="6">
        <f t="shared" si="0"/>
        <v>2.0607705967555612</v>
      </c>
      <c r="I16" s="6">
        <f t="shared" si="0"/>
        <v>2.1520705599029597</v>
      </c>
      <c r="J16" s="6">
        <f t="shared" si="0"/>
        <v>2.2303276711721582</v>
      </c>
      <c r="K16" s="6">
        <f t="shared" si="0"/>
        <v>2.3085847824413563</v>
      </c>
      <c r="L16" s="34">
        <f t="shared" si="0"/>
        <v>2.4194490234060542</v>
      </c>
      <c r="M16" s="26">
        <f t="shared" si="0"/>
        <v>2.530313264370752</v>
      </c>
      <c r="N16" t="s">
        <v>13</v>
      </c>
      <c r="O16" s="9" t="s">
        <v>21</v>
      </c>
    </row>
    <row r="17" spans="1:15" x14ac:dyDescent="0.25">
      <c r="A17" s="21">
        <v>15</v>
      </c>
      <c r="B17" s="36" t="s">
        <v>33</v>
      </c>
      <c r="C17" s="38" t="str">
        <f>Epro_Ra!C$6</f>
        <v>CRU</v>
      </c>
      <c r="D17" s="6">
        <f>Epro_Ra!D$11</f>
        <v>1</v>
      </c>
      <c r="E17" s="22">
        <f>Epro_Ra!F$6</f>
        <v>1.4463656642002141</v>
      </c>
      <c r="F17" s="6">
        <f t="shared" si="1"/>
        <v>1.7079181489041884</v>
      </c>
      <c r="G17" s="6">
        <f t="shared" si="0"/>
        <v>1.9694706336081629</v>
      </c>
      <c r="H17" s="6">
        <f t="shared" si="0"/>
        <v>2.0607705967555612</v>
      </c>
      <c r="I17" s="6">
        <f t="shared" si="0"/>
        <v>2.1520705599029597</v>
      </c>
      <c r="J17" s="6">
        <f t="shared" si="0"/>
        <v>2.2303276711721582</v>
      </c>
      <c r="K17" s="6">
        <f t="shared" si="0"/>
        <v>2.3085847824413563</v>
      </c>
      <c r="L17" s="34">
        <f t="shared" si="0"/>
        <v>2.4194490234060542</v>
      </c>
      <c r="M17" s="26">
        <f t="shared" si="0"/>
        <v>2.530313264370752</v>
      </c>
      <c r="N17" s="15" t="s">
        <v>14</v>
      </c>
      <c r="O17" s="16" t="s">
        <v>24</v>
      </c>
    </row>
    <row r="18" spans="1:15" x14ac:dyDescent="0.25">
      <c r="A18" s="2">
        <v>16</v>
      </c>
      <c r="B18" s="36" t="s">
        <v>34</v>
      </c>
      <c r="C18" s="38" t="str">
        <f>Epro_Ra!C$6</f>
        <v>CRU</v>
      </c>
      <c r="D18" s="6">
        <f>Epro_Ra!D$13</f>
        <v>1</v>
      </c>
      <c r="E18" s="22">
        <f>Epro_Ra!F$6</f>
        <v>1.4463656642002141</v>
      </c>
      <c r="F18" s="6">
        <f t="shared" si="1"/>
        <v>1.7079181489041884</v>
      </c>
      <c r="G18" s="6">
        <f t="shared" si="0"/>
        <v>1.9694706336081629</v>
      </c>
      <c r="H18" s="6">
        <f t="shared" si="0"/>
        <v>2.0607705967555612</v>
      </c>
      <c r="I18" s="6">
        <f t="shared" si="0"/>
        <v>2.1520705599029597</v>
      </c>
      <c r="J18" s="6">
        <f t="shared" si="0"/>
        <v>2.2303276711721582</v>
      </c>
      <c r="K18" s="6">
        <f t="shared" si="0"/>
        <v>2.3085847824413563</v>
      </c>
      <c r="L18" s="34">
        <f t="shared" si="0"/>
        <v>2.4194490234060542</v>
      </c>
      <c r="M18" s="26">
        <f t="shared" si="0"/>
        <v>2.530313264370752</v>
      </c>
      <c r="N18" s="15" t="s">
        <v>15</v>
      </c>
      <c r="O18" s="12" t="s">
        <v>22</v>
      </c>
    </row>
    <row r="19" spans="1:15" x14ac:dyDescent="0.25">
      <c r="A19" s="21">
        <v>17</v>
      </c>
      <c r="B19" s="36" t="s">
        <v>22</v>
      </c>
      <c r="C19" s="38" t="str">
        <f>Epro_Ra!C$6</f>
        <v>CRU</v>
      </c>
      <c r="D19" s="6">
        <f>Epro_Ra!D$13</f>
        <v>1</v>
      </c>
      <c r="E19" s="22">
        <f>Epro_Ra!F$6</f>
        <v>1.4463656642002141</v>
      </c>
      <c r="F19" s="6">
        <f t="shared" si="1"/>
        <v>1.7079181489041884</v>
      </c>
      <c r="G19" s="6">
        <f t="shared" si="1"/>
        <v>1.9694706336081629</v>
      </c>
      <c r="H19" s="6">
        <f t="shared" si="1"/>
        <v>2.0607705967555612</v>
      </c>
      <c r="I19" s="6">
        <f t="shared" si="1"/>
        <v>2.1520705599029597</v>
      </c>
      <c r="J19" s="6">
        <f t="shared" si="1"/>
        <v>2.2303276711721582</v>
      </c>
      <c r="K19" s="6">
        <f t="shared" si="1"/>
        <v>2.3085847824413563</v>
      </c>
      <c r="L19" s="34">
        <f t="shared" si="1"/>
        <v>2.4194490234060542</v>
      </c>
      <c r="M19" s="26">
        <f t="shared" si="1"/>
        <v>2.530313264370752</v>
      </c>
      <c r="N19" t="s">
        <v>16</v>
      </c>
      <c r="O19" s="12" t="s">
        <v>22</v>
      </c>
    </row>
    <row r="20" spans="1:15" x14ac:dyDescent="0.25">
      <c r="A20" s="2">
        <v>18</v>
      </c>
      <c r="B20" s="36" t="s">
        <v>21</v>
      </c>
      <c r="C20" s="38" t="str">
        <f>Epro_Ra!C$6</f>
        <v>CRU</v>
      </c>
      <c r="D20" s="6">
        <f>Epro_Ra!D$15</f>
        <v>1</v>
      </c>
      <c r="E20" s="22">
        <f>Epro_Ra!F$6</f>
        <v>1.4463656642002141</v>
      </c>
      <c r="F20" s="6">
        <f t="shared" si="1"/>
        <v>1.7079181489041884</v>
      </c>
      <c r="G20" s="6">
        <f t="shared" si="1"/>
        <v>1.9694706336081629</v>
      </c>
      <c r="H20" s="6">
        <f t="shared" si="1"/>
        <v>2.0607705967555612</v>
      </c>
      <c r="I20" s="6">
        <f t="shared" si="1"/>
        <v>2.1520705599029597</v>
      </c>
      <c r="J20" s="6">
        <f t="shared" si="1"/>
        <v>2.2303276711721582</v>
      </c>
      <c r="K20" s="6">
        <f t="shared" si="1"/>
        <v>2.3085847824413563</v>
      </c>
      <c r="L20" s="34">
        <f t="shared" si="1"/>
        <v>2.4194490234060542</v>
      </c>
      <c r="M20" s="26">
        <f t="shared" si="1"/>
        <v>2.530313264370752</v>
      </c>
      <c r="N20" s="15" t="s">
        <v>17</v>
      </c>
      <c r="O20" s="9" t="s">
        <v>21</v>
      </c>
    </row>
    <row r="22" spans="1:15" x14ac:dyDescent="0.25">
      <c r="F22" s="6"/>
      <c r="G22" s="6"/>
    </row>
    <row r="24" spans="1:15" x14ac:dyDescent="0.25">
      <c r="I24" t="s">
        <v>31</v>
      </c>
    </row>
    <row r="25" spans="1:15" x14ac:dyDescent="0.25">
      <c r="D25" s="41" t="s">
        <v>48</v>
      </c>
    </row>
    <row r="26" spans="1:15" ht="18" x14ac:dyDescent="0.25">
      <c r="C26" s="27">
        <v>2010</v>
      </c>
      <c r="D26" s="39"/>
      <c r="E26" s="40" t="s">
        <v>35</v>
      </c>
      <c r="F26" s="40" t="s">
        <v>36</v>
      </c>
      <c r="G26" s="40" t="s">
        <v>37</v>
      </c>
      <c r="H26" s="40" t="s">
        <v>38</v>
      </c>
      <c r="I26" s="40" t="s">
        <v>39</v>
      </c>
      <c r="J26" s="40" t="s">
        <v>40</v>
      </c>
      <c r="K26" s="40" t="s">
        <v>41</v>
      </c>
    </row>
    <row r="27" spans="1:15" ht="16.5" customHeight="1" thickBot="1" x14ac:dyDescent="0.3">
      <c r="D27" s="64" t="s">
        <v>42</v>
      </c>
      <c r="E27" s="65"/>
      <c r="F27" s="65"/>
      <c r="G27" s="65"/>
      <c r="H27" s="65"/>
      <c r="I27" s="65"/>
      <c r="J27" s="65"/>
      <c r="K27" s="65"/>
    </row>
    <row r="28" spans="1:15" x14ac:dyDescent="0.25">
      <c r="C28" s="26">
        <f>[1]Vergleich_ETP!B20</f>
        <v>11.089335965071539</v>
      </c>
      <c r="D28" s="39" t="s">
        <v>43</v>
      </c>
      <c r="E28" s="40">
        <v>15.1</v>
      </c>
      <c r="F28" s="40">
        <v>15.8</v>
      </c>
      <c r="G28" s="40">
        <v>16.5</v>
      </c>
      <c r="H28" s="40">
        <v>17.100000000000001</v>
      </c>
      <c r="I28" s="40">
        <v>17.7</v>
      </c>
      <c r="J28" s="40">
        <v>19</v>
      </c>
      <c r="K28" s="40">
        <v>19.399999999999999</v>
      </c>
    </row>
    <row r="29" spans="1:15" x14ac:dyDescent="0.25">
      <c r="C29" s="26">
        <f>[1]Vergleich_ETP!B21</f>
        <v>5.9607659999999996</v>
      </c>
      <c r="D29" s="39" t="s">
        <v>44</v>
      </c>
      <c r="E29" s="40">
        <v>7.9</v>
      </c>
      <c r="F29" s="40">
        <v>8.1999999999999993</v>
      </c>
      <c r="G29" s="40">
        <v>8.6</v>
      </c>
      <c r="H29" s="40">
        <v>8.8000000000000007</v>
      </c>
      <c r="I29" s="40">
        <v>9</v>
      </c>
      <c r="J29" s="40">
        <v>10</v>
      </c>
      <c r="K29" s="40">
        <v>10.3</v>
      </c>
    </row>
    <row r="30" spans="1:15" x14ac:dyDescent="0.25">
      <c r="C30" s="26">
        <f>[1]Vergleich_ETP!B22</f>
        <v>3.0308629043264634</v>
      </c>
      <c r="D30" s="39" t="s">
        <v>45</v>
      </c>
      <c r="E30" s="40">
        <v>3</v>
      </c>
      <c r="F30" s="40">
        <v>3.1</v>
      </c>
      <c r="G30" s="40">
        <v>3.2</v>
      </c>
      <c r="H30" s="40">
        <v>3.3</v>
      </c>
      <c r="I30" s="40">
        <v>3.3</v>
      </c>
      <c r="J30" s="40">
        <v>3.4</v>
      </c>
      <c r="K30" s="40">
        <v>3.4</v>
      </c>
    </row>
    <row r="31" spans="1:15" ht="18.75" thickBot="1" x14ac:dyDescent="0.3">
      <c r="D31" s="39" t="s">
        <v>46</v>
      </c>
      <c r="E31" s="40">
        <v>1.3</v>
      </c>
      <c r="F31" s="40">
        <v>1.3</v>
      </c>
      <c r="G31" s="40">
        <v>1.3</v>
      </c>
      <c r="H31" s="40">
        <v>1.3</v>
      </c>
      <c r="I31" s="40">
        <v>1.3</v>
      </c>
      <c r="J31" s="40">
        <v>1.3</v>
      </c>
      <c r="K31" s="40">
        <v>1.3</v>
      </c>
    </row>
    <row r="32" spans="1:15" ht="18.75" thickBot="1" x14ac:dyDescent="0.3">
      <c r="D32" s="66" t="s">
        <v>47</v>
      </c>
      <c r="E32" s="67"/>
      <c r="F32" s="67"/>
      <c r="G32" s="67"/>
      <c r="H32" s="67"/>
      <c r="I32" s="67"/>
      <c r="J32" s="67"/>
      <c r="K32" s="67"/>
    </row>
    <row r="34" spans="2:11" x14ac:dyDescent="0.25">
      <c r="J34" s="42" t="s">
        <v>50</v>
      </c>
    </row>
    <row r="35" spans="2:11" x14ac:dyDescent="0.25">
      <c r="C35">
        <v>2010</v>
      </c>
      <c r="D35">
        <v>2015</v>
      </c>
      <c r="E35">
        <v>2020</v>
      </c>
      <c r="F35">
        <f>E35+5</f>
        <v>2025</v>
      </c>
      <c r="G35">
        <f t="shared" ref="G35:K35" si="2">F35+5</f>
        <v>2030</v>
      </c>
      <c r="H35">
        <f t="shared" si="2"/>
        <v>2035</v>
      </c>
      <c r="I35">
        <f t="shared" si="2"/>
        <v>2040</v>
      </c>
      <c r="J35" s="42">
        <f t="shared" si="2"/>
        <v>2045</v>
      </c>
      <c r="K35">
        <f t="shared" si="2"/>
        <v>2050</v>
      </c>
    </row>
    <row r="36" spans="2:11" x14ac:dyDescent="0.25">
      <c r="B36" s="37" t="s">
        <v>49</v>
      </c>
      <c r="C36" s="27">
        <f>C28/$C$28</f>
        <v>1</v>
      </c>
      <c r="D36" s="6">
        <f>C36+(E36-C36)/2</f>
        <v>1.1808342739168958</v>
      </c>
      <c r="E36" s="6">
        <f t="shared" ref="E36:K36" si="3">E28/$C$28</f>
        <v>1.3616685478337915</v>
      </c>
      <c r="F36" s="6">
        <f t="shared" si="3"/>
        <v>1.4247922553492653</v>
      </c>
      <c r="G36" s="6">
        <f t="shared" si="3"/>
        <v>1.4879159628647392</v>
      </c>
      <c r="H36" s="6">
        <f t="shared" si="3"/>
        <v>1.5420219978780025</v>
      </c>
      <c r="I36" s="6">
        <f t="shared" si="3"/>
        <v>1.5961280328912655</v>
      </c>
      <c r="J36" s="43">
        <f>AVERAGE(K36,I36)</f>
        <v>1.6727782491600549</v>
      </c>
      <c r="K36" s="6">
        <f t="shared" si="3"/>
        <v>1.7494284654288446</v>
      </c>
    </row>
  </sheetData>
  <mergeCells count="2">
    <mergeCell ref="D27:K27"/>
    <mergeCell ref="D32:K32"/>
  </mergeCells>
  <conditionalFormatting sqref="F22:G22 C3:M20">
    <cfRule type="cellIs" dxfId="1" priority="1" operator="equal">
      <formula>0</formula>
    </cfRule>
  </conditionalFormatting>
  <hyperlinks>
    <hyperlink ref="D25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0" sqref="E10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4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4" s="23" customFormat="1" ht="15.75" thickBot="1" x14ac:dyDescent="0.3"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32" t="s">
        <v>25</v>
      </c>
      <c r="N2" s="32" t="s">
        <v>26</v>
      </c>
    </row>
    <row r="3" spans="1:14" x14ac:dyDescent="0.25">
      <c r="A3" s="21">
        <v>1</v>
      </c>
      <c r="B3" s="35" t="s">
        <v>0</v>
      </c>
      <c r="C3" s="38" t="str">
        <f>Epro_Ra!C$6</f>
        <v>CRU</v>
      </c>
      <c r="D3" s="22">
        <f>Epro_Ra!F$6/Epro_Ra!$F$6</f>
        <v>1</v>
      </c>
      <c r="E3" s="22">
        <f>Epro_Ra!G$6/Epro_Ra!$F$6</f>
        <v>1.1490909090909092</v>
      </c>
      <c r="F3" s="22">
        <f>Epro_Ra!H$6/Epro_Ra!$F$6</f>
        <v>1.2545454545454544</v>
      </c>
      <c r="G3" s="22">
        <f>Epro_Ra!I$6/Epro_Ra!$F$6</f>
        <v>1.3236363636363635</v>
      </c>
      <c r="H3" s="22">
        <f>Epro_Ra!J$6/Epro_Ra!$F$6</f>
        <v>1.3636363636363635</v>
      </c>
      <c r="I3" s="22">
        <f>Epro_Ra!K$6/Epro_Ra!$F$6</f>
        <v>1.3863636363636362</v>
      </c>
      <c r="J3" s="22">
        <f>Epro_Ra!L$6/Epro_Ra!$F$6</f>
        <v>1.4090909090909089</v>
      </c>
      <c r="K3" s="22">
        <f>Epro_Ra!M$6/Epro_Ra!$F$6</f>
        <v>1.418181818181818</v>
      </c>
      <c r="L3" s="22">
        <f>Epro_Ra!N$6/Epro_Ra!$F$6</f>
        <v>1.4272727272727272</v>
      </c>
      <c r="M3" s="15" t="s">
        <v>0</v>
      </c>
      <c r="N3" s="7" t="s">
        <v>1</v>
      </c>
    </row>
    <row r="4" spans="1:14" s="15" customFormat="1" x14ac:dyDescent="0.25">
      <c r="A4" s="2">
        <v>2</v>
      </c>
      <c r="B4" s="36" t="s">
        <v>1</v>
      </c>
      <c r="C4" s="38" t="str">
        <f>Epro_Ra!C$6</f>
        <v>CRU</v>
      </c>
      <c r="D4" s="22">
        <f>Epro_Ra!F$6/Epro_Ra!$F$6</f>
        <v>1</v>
      </c>
      <c r="E4" s="22">
        <f>Epro_Ra!G$6/Epro_Ra!$F$6</f>
        <v>1.1490909090909092</v>
      </c>
      <c r="F4" s="22">
        <f>Epro_Ra!H$6/Epro_Ra!$F$6</f>
        <v>1.2545454545454544</v>
      </c>
      <c r="G4" s="22">
        <f>Epro_Ra!I$6/Epro_Ra!$F$6</f>
        <v>1.3236363636363635</v>
      </c>
      <c r="H4" s="22">
        <f>Epro_Ra!J$6/Epro_Ra!$F$6</f>
        <v>1.3636363636363635</v>
      </c>
      <c r="I4" s="22">
        <f>Epro_Ra!K$6/Epro_Ra!$F$6</f>
        <v>1.3863636363636362</v>
      </c>
      <c r="J4" s="22">
        <f>Epro_Ra!L$6/Epro_Ra!$F$6</f>
        <v>1.4090909090909089</v>
      </c>
      <c r="K4" s="22">
        <f>Epro_Ra!M$6/Epro_Ra!$F$6</f>
        <v>1.418181818181818</v>
      </c>
      <c r="L4" s="22">
        <f>Epro_Ra!N$6/Epro_Ra!$F$6</f>
        <v>1.4272727272727272</v>
      </c>
      <c r="M4" s="15" t="s">
        <v>1</v>
      </c>
      <c r="N4" s="7" t="s">
        <v>1</v>
      </c>
    </row>
    <row r="5" spans="1:14" x14ac:dyDescent="0.25">
      <c r="A5" s="21">
        <v>3</v>
      </c>
      <c r="B5" s="36" t="s">
        <v>2</v>
      </c>
      <c r="C5" s="38" t="str">
        <f>Epro_Ra!C$6</f>
        <v>CRU</v>
      </c>
      <c r="D5" s="22">
        <f>Epro_Ra!F$6/Epro_Ra!$F$6</f>
        <v>1</v>
      </c>
      <c r="E5" s="22">
        <f>Epro_Ra!G$6/Epro_Ra!$F$6</f>
        <v>1.1490909090909092</v>
      </c>
      <c r="F5" s="22">
        <f>Epro_Ra!H$6/Epro_Ra!$F$6</f>
        <v>1.2545454545454544</v>
      </c>
      <c r="G5" s="22">
        <f>Epro_Ra!I$6/Epro_Ra!$F$6</f>
        <v>1.3236363636363635</v>
      </c>
      <c r="H5" s="22">
        <f>Epro_Ra!J$6/Epro_Ra!$F$6</f>
        <v>1.3636363636363635</v>
      </c>
      <c r="I5" s="22">
        <f>Epro_Ra!K$6/Epro_Ra!$F$6</f>
        <v>1.3863636363636362</v>
      </c>
      <c r="J5" s="22">
        <f>Epro_Ra!L$6/Epro_Ra!$F$6</f>
        <v>1.4090909090909089</v>
      </c>
      <c r="K5" s="22">
        <f>Epro_Ra!M$6/Epro_Ra!$F$6</f>
        <v>1.418181818181818</v>
      </c>
      <c r="L5" s="22">
        <f>Epro_Ra!N$6/Epro_Ra!$F$6</f>
        <v>1.4272727272727272</v>
      </c>
      <c r="M5" t="s">
        <v>2</v>
      </c>
      <c r="N5" s="1" t="s">
        <v>18</v>
      </c>
    </row>
    <row r="6" spans="1:14" x14ac:dyDescent="0.25">
      <c r="A6" s="2">
        <v>4</v>
      </c>
      <c r="B6" s="36" t="s">
        <v>3</v>
      </c>
      <c r="C6" s="38" t="str">
        <f>Epro_Ra!C$6</f>
        <v>CRU</v>
      </c>
      <c r="D6" s="22">
        <f>Epro_Ra!F$6/Epro_Ra!$F$6</f>
        <v>1</v>
      </c>
      <c r="E6" s="22">
        <f>Epro_Ra!G$6/Epro_Ra!$F$6</f>
        <v>1.1490909090909092</v>
      </c>
      <c r="F6" s="22">
        <f>Epro_Ra!H$6/Epro_Ra!$F$6</f>
        <v>1.2545454545454544</v>
      </c>
      <c r="G6" s="22">
        <f>Epro_Ra!I$6/Epro_Ra!$F$6</f>
        <v>1.3236363636363635</v>
      </c>
      <c r="H6" s="22">
        <f>Epro_Ra!J$6/Epro_Ra!$F$6</f>
        <v>1.3636363636363635</v>
      </c>
      <c r="I6" s="22">
        <f>Epro_Ra!K$6/Epro_Ra!$F$6</f>
        <v>1.3863636363636362</v>
      </c>
      <c r="J6" s="22">
        <f>Epro_Ra!L$6/Epro_Ra!$F$6</f>
        <v>1.4090909090909089</v>
      </c>
      <c r="K6" s="22">
        <f>Epro_Ra!M$6/Epro_Ra!$F$6</f>
        <v>1.418181818181818</v>
      </c>
      <c r="L6" s="22">
        <f>Epro_Ra!N$6/Epro_Ra!$F$6</f>
        <v>1.4272727272727272</v>
      </c>
      <c r="M6" t="s">
        <v>3</v>
      </c>
      <c r="N6" s="1" t="s">
        <v>18</v>
      </c>
    </row>
    <row r="7" spans="1:14" x14ac:dyDescent="0.25">
      <c r="A7" s="21">
        <v>5</v>
      </c>
      <c r="B7" s="36" t="s">
        <v>4</v>
      </c>
      <c r="C7" s="38" t="str">
        <f>Epro_Ra!C$6</f>
        <v>CRU</v>
      </c>
      <c r="D7" s="22">
        <f>Epro_Ra!F$6/Epro_Ra!$F$6</f>
        <v>1</v>
      </c>
      <c r="E7" s="22">
        <f>Epro_Ra!G$6/Epro_Ra!$F$6</f>
        <v>1.1490909090909092</v>
      </c>
      <c r="F7" s="22">
        <f>Epro_Ra!H$6/Epro_Ra!$F$6</f>
        <v>1.2545454545454544</v>
      </c>
      <c r="G7" s="22">
        <f>Epro_Ra!I$6/Epro_Ra!$F$6</f>
        <v>1.3236363636363635</v>
      </c>
      <c r="H7" s="22">
        <f>Epro_Ra!J$6/Epro_Ra!$F$6</f>
        <v>1.3636363636363635</v>
      </c>
      <c r="I7" s="22">
        <f>Epro_Ra!K$6/Epro_Ra!$F$6</f>
        <v>1.3863636363636362</v>
      </c>
      <c r="J7" s="22">
        <f>Epro_Ra!L$6/Epro_Ra!$F$6</f>
        <v>1.4090909090909089</v>
      </c>
      <c r="K7" s="22">
        <f>Epro_Ra!M$6/Epro_Ra!$F$6</f>
        <v>1.418181818181818</v>
      </c>
      <c r="L7" s="22">
        <f>Epro_Ra!N$6/Epro_Ra!$F$6</f>
        <v>1.4272727272727272</v>
      </c>
      <c r="M7" t="s">
        <v>4</v>
      </c>
      <c r="N7" s="8" t="s">
        <v>19</v>
      </c>
    </row>
    <row r="8" spans="1:14" x14ac:dyDescent="0.25">
      <c r="A8" s="2">
        <v>6</v>
      </c>
      <c r="B8" s="36" t="s">
        <v>5</v>
      </c>
      <c r="C8" s="38" t="str">
        <f>Epro_Ra!C$6</f>
        <v>CRU</v>
      </c>
      <c r="D8" s="22">
        <f>Epro_Ra!F$6/Epro_Ra!$F$6</f>
        <v>1</v>
      </c>
      <c r="E8" s="22">
        <f>Epro_Ra!G$6/Epro_Ra!$F$6</f>
        <v>1.1490909090909092</v>
      </c>
      <c r="F8" s="22">
        <f>Epro_Ra!H$6/Epro_Ra!$F$6</f>
        <v>1.2545454545454544</v>
      </c>
      <c r="G8" s="22">
        <f>Epro_Ra!I$6/Epro_Ra!$F$6</f>
        <v>1.3236363636363635</v>
      </c>
      <c r="H8" s="22">
        <f>Epro_Ra!J$6/Epro_Ra!$F$6</f>
        <v>1.3636363636363635</v>
      </c>
      <c r="I8" s="22">
        <f>Epro_Ra!K$6/Epro_Ra!$F$6</f>
        <v>1.3863636363636362</v>
      </c>
      <c r="J8" s="22">
        <f>Epro_Ra!L$6/Epro_Ra!$F$6</f>
        <v>1.4090909090909089</v>
      </c>
      <c r="K8" s="22">
        <f>Epro_Ra!M$6/Epro_Ra!$F$6</f>
        <v>1.418181818181818</v>
      </c>
      <c r="L8" s="22">
        <f>Epro_Ra!N$6/Epro_Ra!$F$6</f>
        <v>1.4272727272727272</v>
      </c>
      <c r="M8" s="15" t="s">
        <v>5</v>
      </c>
      <c r="N8" s="1" t="s">
        <v>18</v>
      </c>
    </row>
    <row r="9" spans="1:14" x14ac:dyDescent="0.25">
      <c r="A9" s="21">
        <v>7</v>
      </c>
      <c r="B9" s="36" t="s">
        <v>6</v>
      </c>
      <c r="C9" s="38" t="str">
        <f>Epro_Ra!C$6</f>
        <v>CRU</v>
      </c>
      <c r="D9" s="22">
        <f>Epro_Ra!F$6/Epro_Ra!$F$6</f>
        <v>1</v>
      </c>
      <c r="E9" s="22">
        <f>Epro_Ra!G$6/Epro_Ra!$F$6</f>
        <v>1.1490909090909092</v>
      </c>
      <c r="F9" s="22">
        <f>Epro_Ra!H$6/Epro_Ra!$F$6</f>
        <v>1.2545454545454544</v>
      </c>
      <c r="G9" s="22">
        <f>Epro_Ra!I$6/Epro_Ra!$F$6</f>
        <v>1.3236363636363635</v>
      </c>
      <c r="H9" s="22">
        <f>Epro_Ra!J$6/Epro_Ra!$F$6</f>
        <v>1.3636363636363635</v>
      </c>
      <c r="I9" s="22">
        <f>Epro_Ra!K$6/Epro_Ra!$F$6</f>
        <v>1.3863636363636362</v>
      </c>
      <c r="J9" s="22">
        <f>Epro_Ra!L$6/Epro_Ra!$F$6</f>
        <v>1.4090909090909089</v>
      </c>
      <c r="K9" s="22">
        <f>Epro_Ra!M$6/Epro_Ra!$F$6</f>
        <v>1.418181818181818</v>
      </c>
      <c r="L9" s="22">
        <f>Epro_Ra!N$6/Epro_Ra!$F$6</f>
        <v>1.4272727272727272</v>
      </c>
      <c r="M9" s="15" t="s">
        <v>6</v>
      </c>
      <c r="N9" s="1" t="s">
        <v>18</v>
      </c>
    </row>
    <row r="10" spans="1:14" x14ac:dyDescent="0.25">
      <c r="A10" s="2">
        <v>8</v>
      </c>
      <c r="B10" s="36" t="s">
        <v>7</v>
      </c>
      <c r="C10" s="38" t="str">
        <f>Epro_Ra!C$6</f>
        <v>CRU</v>
      </c>
      <c r="D10" s="22">
        <f>Epro_Ra!F$6/Epro_Ra!$F$6</f>
        <v>1</v>
      </c>
      <c r="E10" s="22">
        <f>Epro_Ra!G$6/Epro_Ra!$F$6</f>
        <v>1.1490909090909092</v>
      </c>
      <c r="F10" s="22">
        <f>Epro_Ra!H$6/Epro_Ra!$F$6</f>
        <v>1.2545454545454544</v>
      </c>
      <c r="G10" s="22">
        <f>Epro_Ra!I$6/Epro_Ra!$F$6</f>
        <v>1.3236363636363635</v>
      </c>
      <c r="H10" s="22">
        <f>Epro_Ra!J$6/Epro_Ra!$F$6</f>
        <v>1.3636363636363635</v>
      </c>
      <c r="I10" s="22">
        <f>Epro_Ra!K$6/Epro_Ra!$F$6</f>
        <v>1.3863636363636362</v>
      </c>
      <c r="J10" s="22">
        <f>Epro_Ra!L$6/Epro_Ra!$F$6</f>
        <v>1.4090909090909089</v>
      </c>
      <c r="K10" s="22">
        <f>Epro_Ra!M$6/Epro_Ra!$F$6</f>
        <v>1.418181818181818</v>
      </c>
      <c r="L10" s="22">
        <f>Epro_Ra!N$6/Epro_Ra!$F$6</f>
        <v>1.4272727272727272</v>
      </c>
      <c r="M10" t="s">
        <v>7</v>
      </c>
      <c r="N10" s="14" t="s">
        <v>20</v>
      </c>
    </row>
    <row r="11" spans="1:14" x14ac:dyDescent="0.25">
      <c r="A11" s="21">
        <v>9</v>
      </c>
      <c r="B11" s="36" t="s">
        <v>8</v>
      </c>
      <c r="C11" s="38" t="str">
        <f>Epro_Ra!C$6</f>
        <v>CRU</v>
      </c>
      <c r="D11" s="22">
        <f>Epro_Ra!F$6/Epro_Ra!$F$6</f>
        <v>1</v>
      </c>
      <c r="E11" s="22">
        <f>Epro_Ra!G$6/Epro_Ra!$F$6</f>
        <v>1.1490909090909092</v>
      </c>
      <c r="F11" s="22">
        <f>Epro_Ra!H$6/Epro_Ra!$F$6</f>
        <v>1.2545454545454544</v>
      </c>
      <c r="G11" s="22">
        <f>Epro_Ra!I$6/Epro_Ra!$F$6</f>
        <v>1.3236363636363635</v>
      </c>
      <c r="H11" s="22">
        <f>Epro_Ra!J$6/Epro_Ra!$F$6</f>
        <v>1.3636363636363635</v>
      </c>
      <c r="I11" s="22">
        <f>Epro_Ra!K$6/Epro_Ra!$F$6</f>
        <v>1.3863636363636362</v>
      </c>
      <c r="J11" s="22">
        <f>Epro_Ra!L$6/Epro_Ra!$F$6</f>
        <v>1.4090909090909089</v>
      </c>
      <c r="K11" s="22">
        <f>Epro_Ra!M$6/Epro_Ra!$F$6</f>
        <v>1.418181818181818</v>
      </c>
      <c r="L11" s="22">
        <f>Epro_Ra!N$6/Epro_Ra!$F$6</f>
        <v>1.4272727272727272</v>
      </c>
      <c r="M11" t="s">
        <v>8</v>
      </c>
      <c r="N11" s="11" t="s">
        <v>8</v>
      </c>
    </row>
    <row r="12" spans="1:14" x14ac:dyDescent="0.25">
      <c r="A12" s="2">
        <v>10</v>
      </c>
      <c r="B12" s="36" t="s">
        <v>9</v>
      </c>
      <c r="C12" s="38" t="str">
        <f>Epro_Ra!C$6</f>
        <v>CRU</v>
      </c>
      <c r="D12" s="22">
        <f>Epro_Ra!F$6/Epro_Ra!$F$6</f>
        <v>1</v>
      </c>
      <c r="E12" s="22">
        <f>Epro_Ra!G$6/Epro_Ra!$F$6</f>
        <v>1.1490909090909092</v>
      </c>
      <c r="F12" s="22">
        <f>Epro_Ra!H$6/Epro_Ra!$F$6</f>
        <v>1.2545454545454544</v>
      </c>
      <c r="G12" s="22">
        <f>Epro_Ra!I$6/Epro_Ra!$F$6</f>
        <v>1.3236363636363635</v>
      </c>
      <c r="H12" s="22">
        <f>Epro_Ra!J$6/Epro_Ra!$F$6</f>
        <v>1.3636363636363635</v>
      </c>
      <c r="I12" s="22">
        <f>Epro_Ra!K$6/Epro_Ra!$F$6</f>
        <v>1.3863636363636362</v>
      </c>
      <c r="J12" s="22">
        <f>Epro_Ra!L$6/Epro_Ra!$F$6</f>
        <v>1.4090909090909089</v>
      </c>
      <c r="K12" s="22">
        <f>Epro_Ra!M$6/Epro_Ra!$F$6</f>
        <v>1.418181818181818</v>
      </c>
      <c r="L12" s="22">
        <f>Epro_Ra!N$6/Epro_Ra!$F$6</f>
        <v>1.4272727272727272</v>
      </c>
      <c r="M12" t="s">
        <v>9</v>
      </c>
      <c r="N12" s="9" t="s">
        <v>21</v>
      </c>
    </row>
    <row r="13" spans="1:14" x14ac:dyDescent="0.25">
      <c r="A13" s="21">
        <v>11</v>
      </c>
      <c r="B13" s="36" t="s">
        <v>10</v>
      </c>
      <c r="C13" s="38" t="str">
        <f>Epro_Ra!C$6</f>
        <v>CRU</v>
      </c>
      <c r="D13" s="22">
        <f>Epro_Ra!F$6/Epro_Ra!$F$6</f>
        <v>1</v>
      </c>
      <c r="E13" s="22">
        <f>Epro_Ra!G$6/Epro_Ra!$F$6</f>
        <v>1.1490909090909092</v>
      </c>
      <c r="F13" s="22">
        <f>Epro_Ra!H$6/Epro_Ra!$F$6</f>
        <v>1.2545454545454544</v>
      </c>
      <c r="G13" s="22">
        <f>Epro_Ra!I$6/Epro_Ra!$F$6</f>
        <v>1.3236363636363635</v>
      </c>
      <c r="H13" s="22">
        <f>Epro_Ra!J$6/Epro_Ra!$F$6</f>
        <v>1.3636363636363635</v>
      </c>
      <c r="I13" s="22">
        <f>Epro_Ra!K$6/Epro_Ra!$F$6</f>
        <v>1.3863636363636362</v>
      </c>
      <c r="J13" s="22">
        <f>Epro_Ra!L$6/Epro_Ra!$F$6</f>
        <v>1.4090909090909089</v>
      </c>
      <c r="K13" s="22">
        <f>Epro_Ra!M$6/Epro_Ra!$F$6</f>
        <v>1.418181818181818</v>
      </c>
      <c r="L13" s="22">
        <f>Epro_Ra!N$6/Epro_Ra!$F$6</f>
        <v>1.4272727272727272</v>
      </c>
      <c r="M13" t="s">
        <v>10</v>
      </c>
      <c r="N13" s="13" t="s">
        <v>10</v>
      </c>
    </row>
    <row r="14" spans="1:14" x14ac:dyDescent="0.25">
      <c r="A14" s="2">
        <v>12</v>
      </c>
      <c r="B14" s="36" t="s">
        <v>11</v>
      </c>
      <c r="C14" s="38" t="str">
        <f>Epro_Ra!C$6</f>
        <v>CRU</v>
      </c>
      <c r="D14" s="22">
        <f>Epro_Ra!F$6/Epro_Ra!$F$6</f>
        <v>1</v>
      </c>
      <c r="E14" s="22">
        <f>Epro_Ra!G$6/Epro_Ra!$F$6</f>
        <v>1.1490909090909092</v>
      </c>
      <c r="F14" s="22">
        <f>Epro_Ra!H$6/Epro_Ra!$F$6</f>
        <v>1.2545454545454544</v>
      </c>
      <c r="G14" s="22">
        <f>Epro_Ra!I$6/Epro_Ra!$F$6</f>
        <v>1.3236363636363635</v>
      </c>
      <c r="H14" s="22">
        <f>Epro_Ra!J$6/Epro_Ra!$F$6</f>
        <v>1.3636363636363635</v>
      </c>
      <c r="I14" s="22">
        <f>Epro_Ra!K$6/Epro_Ra!$F$6</f>
        <v>1.3863636363636362</v>
      </c>
      <c r="J14" s="22">
        <f>Epro_Ra!L$6/Epro_Ra!$F$6</f>
        <v>1.4090909090909089</v>
      </c>
      <c r="K14" s="22">
        <f>Epro_Ra!M$6/Epro_Ra!$F$6</f>
        <v>1.418181818181818</v>
      </c>
      <c r="L14" s="22">
        <f>Epro_Ra!N$6/Epro_Ra!$F$6</f>
        <v>1.4272727272727272</v>
      </c>
      <c r="M14" t="s">
        <v>11</v>
      </c>
      <c r="N14" s="10" t="s">
        <v>12</v>
      </c>
    </row>
    <row r="15" spans="1:14" x14ac:dyDescent="0.25">
      <c r="A15" s="21">
        <v>13</v>
      </c>
      <c r="B15" s="36" t="s">
        <v>12</v>
      </c>
      <c r="C15" s="38" t="str">
        <f>Epro_Ra!C$6</f>
        <v>CRU</v>
      </c>
      <c r="D15" s="22">
        <f>Epro_Ra!F$6/Epro_Ra!$F$6</f>
        <v>1</v>
      </c>
      <c r="E15" s="22">
        <f>Epro_Ra!G$6/Epro_Ra!$F$6</f>
        <v>1.1490909090909092</v>
      </c>
      <c r="F15" s="22">
        <f>Epro_Ra!H$6/Epro_Ra!$F$6</f>
        <v>1.2545454545454544</v>
      </c>
      <c r="G15" s="22">
        <f>Epro_Ra!I$6/Epro_Ra!$F$6</f>
        <v>1.3236363636363635</v>
      </c>
      <c r="H15" s="22">
        <f>Epro_Ra!J$6/Epro_Ra!$F$6</f>
        <v>1.3636363636363635</v>
      </c>
      <c r="I15" s="22">
        <f>Epro_Ra!K$6/Epro_Ra!$F$6</f>
        <v>1.3863636363636362</v>
      </c>
      <c r="J15" s="22">
        <f>Epro_Ra!L$6/Epro_Ra!$F$6</f>
        <v>1.4090909090909089</v>
      </c>
      <c r="K15" s="22">
        <f>Epro_Ra!M$6/Epro_Ra!$F$6</f>
        <v>1.418181818181818</v>
      </c>
      <c r="L15" s="22">
        <f>Epro_Ra!N$6/Epro_Ra!$F$6</f>
        <v>1.4272727272727272</v>
      </c>
      <c r="M15" t="s">
        <v>12</v>
      </c>
      <c r="N15" s="10" t="s">
        <v>12</v>
      </c>
    </row>
    <row r="16" spans="1:14" x14ac:dyDescent="0.25">
      <c r="A16" s="2">
        <v>14</v>
      </c>
      <c r="B16" s="36" t="s">
        <v>13</v>
      </c>
      <c r="C16" s="38" t="str">
        <f>Epro_Ra!C$6</f>
        <v>CRU</v>
      </c>
      <c r="D16" s="22">
        <f>Epro_Ra!F$6/Epro_Ra!$F$6</f>
        <v>1</v>
      </c>
      <c r="E16" s="22">
        <f>Epro_Ra!G$6/Epro_Ra!$F$6</f>
        <v>1.1490909090909092</v>
      </c>
      <c r="F16" s="22">
        <f>Epro_Ra!H$6/Epro_Ra!$F$6</f>
        <v>1.2545454545454544</v>
      </c>
      <c r="G16" s="22">
        <f>Epro_Ra!I$6/Epro_Ra!$F$6</f>
        <v>1.3236363636363635</v>
      </c>
      <c r="H16" s="22">
        <f>Epro_Ra!J$6/Epro_Ra!$F$6</f>
        <v>1.3636363636363635</v>
      </c>
      <c r="I16" s="22">
        <f>Epro_Ra!K$6/Epro_Ra!$F$6</f>
        <v>1.3863636363636362</v>
      </c>
      <c r="J16" s="22">
        <f>Epro_Ra!L$6/Epro_Ra!$F$6</f>
        <v>1.4090909090909089</v>
      </c>
      <c r="K16" s="22">
        <f>Epro_Ra!M$6/Epro_Ra!$F$6</f>
        <v>1.418181818181818</v>
      </c>
      <c r="L16" s="22">
        <f>Epro_Ra!N$6/Epro_Ra!$F$6</f>
        <v>1.4272727272727272</v>
      </c>
      <c r="M16" t="s">
        <v>13</v>
      </c>
      <c r="N16" s="9" t="s">
        <v>21</v>
      </c>
    </row>
    <row r="17" spans="1:14" x14ac:dyDescent="0.25">
      <c r="A17" s="21">
        <v>15</v>
      </c>
      <c r="B17" s="36" t="s">
        <v>33</v>
      </c>
      <c r="C17" s="38" t="str">
        <f>Epro_Ra!C$6</f>
        <v>CRU</v>
      </c>
      <c r="D17" s="22">
        <f>Epro_Ra!F$6/Epro_Ra!$F$6</f>
        <v>1</v>
      </c>
      <c r="E17" s="22">
        <f>Epro_Ra!G$6/Epro_Ra!$F$6</f>
        <v>1.1490909090909092</v>
      </c>
      <c r="F17" s="22">
        <f>Epro_Ra!H$6/Epro_Ra!$F$6</f>
        <v>1.2545454545454544</v>
      </c>
      <c r="G17" s="22">
        <f>Epro_Ra!I$6/Epro_Ra!$F$6</f>
        <v>1.3236363636363635</v>
      </c>
      <c r="H17" s="22">
        <f>Epro_Ra!J$6/Epro_Ra!$F$6</f>
        <v>1.3636363636363635</v>
      </c>
      <c r="I17" s="22">
        <f>Epro_Ra!K$6/Epro_Ra!$F$6</f>
        <v>1.3863636363636362</v>
      </c>
      <c r="J17" s="22">
        <f>Epro_Ra!L$6/Epro_Ra!$F$6</f>
        <v>1.4090909090909089</v>
      </c>
      <c r="K17" s="22">
        <f>Epro_Ra!M$6/Epro_Ra!$F$6</f>
        <v>1.418181818181818</v>
      </c>
      <c r="L17" s="22">
        <f>Epro_Ra!N$6/Epro_Ra!$F$6</f>
        <v>1.4272727272727272</v>
      </c>
      <c r="M17" s="15" t="s">
        <v>14</v>
      </c>
      <c r="N17" s="16" t="s">
        <v>24</v>
      </c>
    </row>
    <row r="18" spans="1:14" x14ac:dyDescent="0.25">
      <c r="A18" s="2">
        <v>16</v>
      </c>
      <c r="B18" s="36" t="s">
        <v>34</v>
      </c>
      <c r="C18" s="38" t="str">
        <f>Epro_Ra!C$6</f>
        <v>CRU</v>
      </c>
      <c r="D18" s="22">
        <f>Epro_Ra!F$6/Epro_Ra!$F$6</f>
        <v>1</v>
      </c>
      <c r="E18" s="22">
        <f>Epro_Ra!G$6/Epro_Ra!$F$6</f>
        <v>1.1490909090909092</v>
      </c>
      <c r="F18" s="22">
        <f>Epro_Ra!H$6/Epro_Ra!$F$6</f>
        <v>1.2545454545454544</v>
      </c>
      <c r="G18" s="22">
        <f>Epro_Ra!I$6/Epro_Ra!$F$6</f>
        <v>1.3236363636363635</v>
      </c>
      <c r="H18" s="22">
        <f>Epro_Ra!J$6/Epro_Ra!$F$6</f>
        <v>1.3636363636363635</v>
      </c>
      <c r="I18" s="22">
        <f>Epro_Ra!K$6/Epro_Ra!$F$6</f>
        <v>1.3863636363636362</v>
      </c>
      <c r="J18" s="22">
        <f>Epro_Ra!L$6/Epro_Ra!$F$6</f>
        <v>1.4090909090909089</v>
      </c>
      <c r="K18" s="22">
        <f>Epro_Ra!M$6/Epro_Ra!$F$6</f>
        <v>1.418181818181818</v>
      </c>
      <c r="L18" s="22">
        <f>Epro_Ra!N$6/Epro_Ra!$F$6</f>
        <v>1.4272727272727272</v>
      </c>
      <c r="M18" s="15" t="s">
        <v>15</v>
      </c>
      <c r="N18" s="12" t="s">
        <v>22</v>
      </c>
    </row>
    <row r="19" spans="1:14" x14ac:dyDescent="0.25">
      <c r="A19" s="21">
        <v>17</v>
      </c>
      <c r="B19" s="36" t="s">
        <v>22</v>
      </c>
      <c r="C19" s="38" t="str">
        <f>Epro_Ra!C$6</f>
        <v>CRU</v>
      </c>
      <c r="D19" s="22">
        <f>Epro_Ra!F$6/Epro_Ra!$F$6</f>
        <v>1</v>
      </c>
      <c r="E19" s="22">
        <f>Epro_Ra!G$6/Epro_Ra!$F$6</f>
        <v>1.1490909090909092</v>
      </c>
      <c r="F19" s="22">
        <f>Epro_Ra!H$6/Epro_Ra!$F$6</f>
        <v>1.2545454545454544</v>
      </c>
      <c r="G19" s="22">
        <f>Epro_Ra!I$6/Epro_Ra!$F$6</f>
        <v>1.3236363636363635</v>
      </c>
      <c r="H19" s="22">
        <f>Epro_Ra!J$6/Epro_Ra!$F$6</f>
        <v>1.3636363636363635</v>
      </c>
      <c r="I19" s="22">
        <f>Epro_Ra!K$6/Epro_Ra!$F$6</f>
        <v>1.3863636363636362</v>
      </c>
      <c r="J19" s="22">
        <f>Epro_Ra!L$6/Epro_Ra!$F$6</f>
        <v>1.4090909090909089</v>
      </c>
      <c r="K19" s="22">
        <f>Epro_Ra!M$6/Epro_Ra!$F$6</f>
        <v>1.418181818181818</v>
      </c>
      <c r="L19" s="22">
        <f>Epro_Ra!N$6/Epro_Ra!$F$6</f>
        <v>1.4272727272727272</v>
      </c>
      <c r="M19" t="s">
        <v>16</v>
      </c>
      <c r="N19" s="12" t="s">
        <v>22</v>
      </c>
    </row>
    <row r="20" spans="1:14" x14ac:dyDescent="0.25">
      <c r="A20" s="2">
        <v>18</v>
      </c>
      <c r="B20" s="36" t="s">
        <v>21</v>
      </c>
      <c r="C20" s="38" t="str">
        <f>Epro_Ra!C$6</f>
        <v>CRU</v>
      </c>
      <c r="D20" s="22">
        <f>Epro_Ra!F$6/Epro_Ra!$F$6</f>
        <v>1</v>
      </c>
      <c r="E20" s="22">
        <f>Epro_Ra!G$6/Epro_Ra!$F$6</f>
        <v>1.1490909090909092</v>
      </c>
      <c r="F20" s="22">
        <f>Epro_Ra!H$6/Epro_Ra!$F$6</f>
        <v>1.2545454545454544</v>
      </c>
      <c r="G20" s="22">
        <f>Epro_Ra!I$6/Epro_Ra!$F$6</f>
        <v>1.3236363636363635</v>
      </c>
      <c r="H20" s="22">
        <f>Epro_Ra!J$6/Epro_Ra!$F$6</f>
        <v>1.3636363636363635</v>
      </c>
      <c r="I20" s="22">
        <f>Epro_Ra!K$6/Epro_Ra!$F$6</f>
        <v>1.3863636363636362</v>
      </c>
      <c r="J20" s="22">
        <f>Epro_Ra!L$6/Epro_Ra!$F$6</f>
        <v>1.4090909090909089</v>
      </c>
      <c r="K20" s="22">
        <f>Epro_Ra!M$6/Epro_Ra!$F$6</f>
        <v>1.418181818181818</v>
      </c>
      <c r="L20" s="22">
        <f>Epro_Ra!N$6/Epro_Ra!$F$6</f>
        <v>1.4272727272727272</v>
      </c>
      <c r="M20" s="15" t="s">
        <v>17</v>
      </c>
      <c r="N20" s="9" t="s">
        <v>21</v>
      </c>
    </row>
    <row r="24" spans="1:14" x14ac:dyDescent="0.25">
      <c r="I24" t="s">
        <v>31</v>
      </c>
    </row>
  </sheetData>
  <conditionalFormatting sqref="C3:L20">
    <cfRule type="cellIs" dxfId="0" priority="3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0" zoomScaleNormal="90" workbookViewId="0">
      <selection activeCell="F6" sqref="F6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4" width="8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32</v>
      </c>
    </row>
    <row r="4" spans="1:14" x14ac:dyDescent="0.25">
      <c r="A4" s="4"/>
    </row>
    <row r="5" spans="1:14" x14ac:dyDescent="0.25">
      <c r="A5" s="19"/>
      <c r="B5" s="20"/>
      <c r="C5" s="20"/>
      <c r="D5" s="20">
        <f>[4]NEWAGE_PREIS!D16</f>
        <v>2004</v>
      </c>
      <c r="E5" s="20">
        <f>[4]NEWAGE_PREIS!E16</f>
        <v>2005</v>
      </c>
      <c r="F5" s="20">
        <f>[4]NEWAGE_PREIS!F16</f>
        <v>2010</v>
      </c>
      <c r="G5" s="20">
        <f>[4]NEWAGE_PREIS!G16</f>
        <v>2015</v>
      </c>
      <c r="H5" s="20">
        <f>[4]NEWAGE_PREIS!H16</f>
        <v>2020</v>
      </c>
      <c r="I5" s="20">
        <f>[4]NEWAGE_PREIS!I16</f>
        <v>2025</v>
      </c>
      <c r="J5" s="20">
        <f>[4]NEWAGE_PREIS!J16</f>
        <v>2030</v>
      </c>
      <c r="K5" s="20">
        <f>[4]NEWAGE_PREIS!K16</f>
        <v>2035</v>
      </c>
      <c r="L5" s="20">
        <f>[4]NEWAGE_PREIS!L16</f>
        <v>2040</v>
      </c>
      <c r="M5" s="20">
        <f>[4]NEWAGE_PREIS!M16</f>
        <v>2045</v>
      </c>
      <c r="N5" s="20">
        <f>[4]NEWAGE_PREIS!N16</f>
        <v>2050</v>
      </c>
    </row>
    <row r="6" spans="1:14" x14ac:dyDescent="0.25">
      <c r="A6" s="5">
        <v>1</v>
      </c>
      <c r="B6" s="5" t="str">
        <f>[4]NEWAGE_PREIS!C17</f>
        <v>DEU</v>
      </c>
      <c r="C6" s="5" t="str">
        <f>[4]NEWAGE_PREIS!B17</f>
        <v>CRU</v>
      </c>
      <c r="D6" s="17">
        <f>[4]NEWAGE_PREIS!D17</f>
        <v>1</v>
      </c>
      <c r="E6" s="18">
        <f>[4]NEWAGE_PREIS!E17</f>
        <v>1.3836449375866853</v>
      </c>
      <c r="F6" s="18">
        <f>[4]NEWAGE_PREIS!F17</f>
        <v>1.4463656642002141</v>
      </c>
      <c r="G6" s="18">
        <f>[4]NEWAGE_PREIS!G17</f>
        <v>1.6620056359537005</v>
      </c>
      <c r="H6" s="18">
        <f>[4]NEWAGE_PREIS!H17</f>
        <v>1.8145314696329957</v>
      </c>
      <c r="I6" s="18">
        <f>[4]NEWAGE_PREIS!I17</f>
        <v>1.9144621882504649</v>
      </c>
      <c r="J6" s="18">
        <f>[4]NEWAGE_PREIS!J17</f>
        <v>1.9723168148184735</v>
      </c>
      <c r="K6" s="18">
        <f>[4]NEWAGE_PREIS!K17</f>
        <v>2.0051887617321147</v>
      </c>
      <c r="L6" s="18">
        <f>[4]NEWAGE_PREIS!L17</f>
        <v>2.0380607086457561</v>
      </c>
      <c r="M6" s="18">
        <f>[4]NEWAGE_PREIS!M17</f>
        <v>2.0512094874112123</v>
      </c>
      <c r="N6" s="18">
        <f>[4]NEWAGE_PREIS!N17</f>
        <v>2.0643582661766691</v>
      </c>
    </row>
    <row r="7" spans="1:14" x14ac:dyDescent="0.25">
      <c r="A7" s="5">
        <v>2</v>
      </c>
      <c r="B7" s="5" t="str">
        <f>[4]NEWAGE_PREIS!C18</f>
        <v>OEU</v>
      </c>
      <c r="C7" s="5" t="str">
        <f>[4]NEWAGE_PREIS!B18</f>
        <v>CRU</v>
      </c>
      <c r="D7" s="17">
        <f>[4]NEWAGE_PREIS!D18</f>
        <v>1</v>
      </c>
      <c r="E7" s="18">
        <f>[4]NEWAGE_PREIS!E18</f>
        <v>1.3836449375866853</v>
      </c>
      <c r="F7" s="18">
        <f>[4]NEWAGE_PREIS!F18</f>
        <v>1.4463656642002141</v>
      </c>
      <c r="G7" s="18">
        <f>[4]NEWAGE_PREIS!G18</f>
        <v>1.6620056359537005</v>
      </c>
      <c r="H7" s="18">
        <f>[4]NEWAGE_PREIS!H18</f>
        <v>1.8145314696329957</v>
      </c>
      <c r="I7" s="18">
        <f>[4]NEWAGE_PREIS!I18</f>
        <v>1.9144621882504649</v>
      </c>
      <c r="J7" s="18">
        <f>[4]NEWAGE_PREIS!J18</f>
        <v>1.9723168148184735</v>
      </c>
      <c r="K7" s="18">
        <f>[4]NEWAGE_PREIS!K18</f>
        <v>2.0051887617321147</v>
      </c>
      <c r="L7" s="18">
        <f>[4]NEWAGE_PREIS!L18</f>
        <v>2.0380607086457561</v>
      </c>
      <c r="M7" s="18">
        <f>[4]NEWAGE_PREIS!M18</f>
        <v>2.0512094874112123</v>
      </c>
      <c r="N7" s="18">
        <f>[4]NEWAGE_PREIS!N18</f>
        <v>2.0643582661766691</v>
      </c>
    </row>
    <row r="8" spans="1:14" x14ac:dyDescent="0.25">
      <c r="A8" s="5">
        <v>3</v>
      </c>
      <c r="B8" s="5" t="str">
        <f>[4]NEWAGE_PREIS!C19</f>
        <v>NEU</v>
      </c>
      <c r="C8" s="5" t="str">
        <f>[4]NEWAGE_PREIS!B19</f>
        <v>CRU</v>
      </c>
      <c r="D8" s="17">
        <f>[4]NEWAGE_PREIS!D19</f>
        <v>1</v>
      </c>
      <c r="E8" s="18">
        <f>[4]NEWAGE_PREIS!E19</f>
        <v>1.3836449375866853</v>
      </c>
      <c r="F8" s="18">
        <f>[4]NEWAGE_PREIS!F19</f>
        <v>1.4463656642002141</v>
      </c>
      <c r="G8" s="18">
        <f>[4]NEWAGE_PREIS!G19</f>
        <v>1.6620056359537005</v>
      </c>
      <c r="H8" s="18">
        <f>[4]NEWAGE_PREIS!H19</f>
        <v>1.8145314696329957</v>
      </c>
      <c r="I8" s="18">
        <f>[4]NEWAGE_PREIS!I19</f>
        <v>1.9144621882504649</v>
      </c>
      <c r="J8" s="18">
        <f>[4]NEWAGE_PREIS!J19</f>
        <v>1.9723168148184735</v>
      </c>
      <c r="K8" s="18">
        <f>[4]NEWAGE_PREIS!K19</f>
        <v>2.0051887617321147</v>
      </c>
      <c r="L8" s="18">
        <f>[4]NEWAGE_PREIS!L19</f>
        <v>2.0380607086457561</v>
      </c>
      <c r="M8" s="18">
        <f>[4]NEWAGE_PREIS!M19</f>
        <v>2.0512094874112123</v>
      </c>
      <c r="N8" s="18">
        <f>[4]NEWAGE_PREIS!N19</f>
        <v>2.0643582661766691</v>
      </c>
    </row>
    <row r="9" spans="1:14" x14ac:dyDescent="0.25">
      <c r="A9" s="5">
        <v>4</v>
      </c>
      <c r="B9" s="5" t="str">
        <f>[4]NEWAGE_PREIS!C20</f>
        <v>EAB</v>
      </c>
      <c r="C9" s="5" t="str">
        <f>[4]NEWAGE_PREIS!B20</f>
        <v>CRU</v>
      </c>
      <c r="D9" s="17">
        <f>[4]NEWAGE_PREIS!D20</f>
        <v>1</v>
      </c>
      <c r="E9" s="18">
        <f>[4]NEWAGE_PREIS!E20</f>
        <v>1.3836449375866853</v>
      </c>
      <c r="F9" s="18">
        <f>[4]NEWAGE_PREIS!F20</f>
        <v>1.4463656642002141</v>
      </c>
      <c r="G9" s="18">
        <f>[4]NEWAGE_PREIS!G20</f>
        <v>1.6620056359537005</v>
      </c>
      <c r="H9" s="18">
        <f>[4]NEWAGE_PREIS!H20</f>
        <v>1.8145314696329957</v>
      </c>
      <c r="I9" s="18">
        <f>[4]NEWAGE_PREIS!I20</f>
        <v>1.9144621882504649</v>
      </c>
      <c r="J9" s="18">
        <f>[4]NEWAGE_PREIS!J20</f>
        <v>1.9723168148184735</v>
      </c>
      <c r="K9" s="18">
        <f>[4]NEWAGE_PREIS!K20</f>
        <v>2.0051887617321147</v>
      </c>
      <c r="L9" s="18">
        <f>[4]NEWAGE_PREIS!L20</f>
        <v>2.0380607086457561</v>
      </c>
      <c r="M9" s="18">
        <f>[4]NEWAGE_PREIS!M20</f>
        <v>2.0512094874112123</v>
      </c>
      <c r="N9" s="18">
        <f>[4]NEWAGE_PREIS!N20</f>
        <v>2.0643582661766691</v>
      </c>
    </row>
    <row r="10" spans="1:14" x14ac:dyDescent="0.25">
      <c r="A10" s="5">
        <v>5</v>
      </c>
      <c r="B10" s="5" t="str">
        <f>[4]NEWAGE_PREIS!C21</f>
        <v>RUS</v>
      </c>
      <c r="C10" s="5" t="str">
        <f>[4]NEWAGE_PREIS!B21</f>
        <v>CRU</v>
      </c>
      <c r="D10" s="17">
        <f>[4]NEWAGE_PREIS!D21</f>
        <v>1</v>
      </c>
      <c r="E10" s="18">
        <f>[4]NEWAGE_PREIS!E21</f>
        <v>1.3836449375866853</v>
      </c>
      <c r="F10" s="18">
        <f>[4]NEWAGE_PREIS!F21</f>
        <v>1.4463656642002141</v>
      </c>
      <c r="G10" s="18">
        <f>[4]NEWAGE_PREIS!G21</f>
        <v>1.6620056359537005</v>
      </c>
      <c r="H10" s="18">
        <f>[4]NEWAGE_PREIS!H21</f>
        <v>1.8145314696329957</v>
      </c>
      <c r="I10" s="18">
        <f>[4]NEWAGE_PREIS!I21</f>
        <v>1.9144621882504649</v>
      </c>
      <c r="J10" s="18">
        <f>[4]NEWAGE_PREIS!J21</f>
        <v>1.9723168148184735</v>
      </c>
      <c r="K10" s="18">
        <f>[4]NEWAGE_PREIS!K21</f>
        <v>2.0051887617321147</v>
      </c>
      <c r="L10" s="18">
        <f>[4]NEWAGE_PREIS!L21</f>
        <v>2.0380607086457561</v>
      </c>
      <c r="M10" s="18">
        <f>[4]NEWAGE_PREIS!M21</f>
        <v>2.0512094874112123</v>
      </c>
      <c r="N10" s="18">
        <f>[4]NEWAGE_PREIS!N21</f>
        <v>2.0643582661766691</v>
      </c>
    </row>
    <row r="11" spans="1:14" x14ac:dyDescent="0.25">
      <c r="A11" s="5">
        <v>6</v>
      </c>
      <c r="B11" s="5" t="str">
        <f>[4]NEWAGE_PREIS!C22</f>
        <v>RAB</v>
      </c>
      <c r="C11" s="5" t="str">
        <f>[4]NEWAGE_PREIS!B22</f>
        <v>CRU</v>
      </c>
      <c r="D11" s="17">
        <f>[4]NEWAGE_PREIS!D22</f>
        <v>1</v>
      </c>
      <c r="E11" s="18">
        <f>[4]NEWAGE_PREIS!E22</f>
        <v>1.3836449375866853</v>
      </c>
      <c r="F11" s="18">
        <f>[4]NEWAGE_PREIS!F22</f>
        <v>1.4463656642002141</v>
      </c>
      <c r="G11" s="18">
        <f>[4]NEWAGE_PREIS!G22</f>
        <v>1.6620056359537005</v>
      </c>
      <c r="H11" s="18">
        <f>[4]NEWAGE_PREIS!H22</f>
        <v>1.8145314696329957</v>
      </c>
      <c r="I11" s="18">
        <f>[4]NEWAGE_PREIS!I22</f>
        <v>1.9144621882504649</v>
      </c>
      <c r="J11" s="18">
        <f>[4]NEWAGE_PREIS!J22</f>
        <v>1.9723168148184735</v>
      </c>
      <c r="K11" s="18">
        <f>[4]NEWAGE_PREIS!K22</f>
        <v>2.0051887617321147</v>
      </c>
      <c r="L11" s="18">
        <f>[4]NEWAGE_PREIS!L22</f>
        <v>2.0380607086457561</v>
      </c>
      <c r="M11" s="18">
        <f>[4]NEWAGE_PREIS!M22</f>
        <v>2.0512094874112123</v>
      </c>
      <c r="N11" s="18">
        <f>[4]NEWAGE_PREIS!N22</f>
        <v>2.0643582661766691</v>
      </c>
    </row>
    <row r="12" spans="1:14" x14ac:dyDescent="0.25">
      <c r="A12" s="5">
        <v>7</v>
      </c>
      <c r="B12" s="5" t="str">
        <f>[4]NEWAGE_PREIS!C23</f>
        <v>USA</v>
      </c>
      <c r="C12" s="5" t="str">
        <f>[4]NEWAGE_PREIS!B23</f>
        <v>CRU</v>
      </c>
      <c r="D12" s="17">
        <f>[4]NEWAGE_PREIS!D23</f>
        <v>1</v>
      </c>
      <c r="E12" s="18">
        <f>[4]NEWAGE_PREIS!E23</f>
        <v>1.3836449375866853</v>
      </c>
      <c r="F12" s="18">
        <f>[4]NEWAGE_PREIS!F23</f>
        <v>1.4463656642002141</v>
      </c>
      <c r="G12" s="18">
        <f>[4]NEWAGE_PREIS!G23</f>
        <v>1.6620056359537005</v>
      </c>
      <c r="H12" s="18">
        <f>[4]NEWAGE_PREIS!H23</f>
        <v>1.8145314696329957</v>
      </c>
      <c r="I12" s="18">
        <f>[4]NEWAGE_PREIS!I23</f>
        <v>1.9144621882504649</v>
      </c>
      <c r="J12" s="18">
        <f>[4]NEWAGE_PREIS!J23</f>
        <v>1.9723168148184735</v>
      </c>
      <c r="K12" s="18">
        <f>[4]NEWAGE_PREIS!K23</f>
        <v>2.0051887617321147</v>
      </c>
      <c r="L12" s="18">
        <f>[4]NEWAGE_PREIS!L23</f>
        <v>2.0380607086457561</v>
      </c>
      <c r="M12" s="18">
        <f>[4]NEWAGE_PREIS!M23</f>
        <v>2.0512094874112123</v>
      </c>
      <c r="N12" s="18">
        <f>[4]NEWAGE_PREIS!N23</f>
        <v>2.0643582661766691</v>
      </c>
    </row>
    <row r="13" spans="1:14" x14ac:dyDescent="0.25">
      <c r="A13" s="5">
        <v>8</v>
      </c>
      <c r="B13" s="5" t="str">
        <f>[4]NEWAGE_PREIS!C24</f>
        <v>CHI</v>
      </c>
      <c r="C13" s="5" t="str">
        <f>[4]NEWAGE_PREIS!B24</f>
        <v>CRU</v>
      </c>
      <c r="D13" s="17">
        <f>[4]NEWAGE_PREIS!D24</f>
        <v>1</v>
      </c>
      <c r="E13" s="18">
        <f>[4]NEWAGE_PREIS!E24</f>
        <v>1.3836449375866853</v>
      </c>
      <c r="F13" s="18">
        <f>[4]NEWAGE_PREIS!F24</f>
        <v>1.4463656642002141</v>
      </c>
      <c r="G13" s="18">
        <f>[4]NEWAGE_PREIS!G24</f>
        <v>1.6620056359537005</v>
      </c>
      <c r="H13" s="18">
        <f>[4]NEWAGE_PREIS!H24</f>
        <v>1.8145314696329957</v>
      </c>
      <c r="I13" s="18">
        <f>[4]NEWAGE_PREIS!I24</f>
        <v>1.9144621882504649</v>
      </c>
      <c r="J13" s="18">
        <f>[4]NEWAGE_PREIS!J24</f>
        <v>1.9723168148184735</v>
      </c>
      <c r="K13" s="18">
        <f>[4]NEWAGE_PREIS!K24</f>
        <v>2.0051887617321147</v>
      </c>
      <c r="L13" s="18">
        <f>[4]NEWAGE_PREIS!L24</f>
        <v>2.0380607086457561</v>
      </c>
      <c r="M13" s="18">
        <f>[4]NEWAGE_PREIS!M24</f>
        <v>2.0512094874112123</v>
      </c>
      <c r="N13" s="18">
        <f>[4]NEWAGE_PREIS!N24</f>
        <v>2.0643582661766691</v>
      </c>
    </row>
    <row r="14" spans="1:14" x14ac:dyDescent="0.25">
      <c r="A14" s="5">
        <v>9</v>
      </c>
      <c r="B14" s="5" t="str">
        <f>[4]NEWAGE_PREIS!C25</f>
        <v>OPE</v>
      </c>
      <c r="C14" s="5" t="str">
        <f>[4]NEWAGE_PREIS!B25</f>
        <v>CRU</v>
      </c>
      <c r="D14" s="17">
        <f>[4]NEWAGE_PREIS!D25</f>
        <v>1</v>
      </c>
      <c r="E14" s="18">
        <f>[4]NEWAGE_PREIS!E25</f>
        <v>1.3836449375866853</v>
      </c>
      <c r="F14" s="18">
        <f>[4]NEWAGE_PREIS!F25</f>
        <v>1.4463656642002141</v>
      </c>
      <c r="G14" s="18">
        <f>[4]NEWAGE_PREIS!G25</f>
        <v>1.6620056359537005</v>
      </c>
      <c r="H14" s="18">
        <f>[4]NEWAGE_PREIS!H25</f>
        <v>1.8145314696329957</v>
      </c>
      <c r="I14" s="18">
        <f>[4]NEWAGE_PREIS!I25</f>
        <v>1.9144621882504649</v>
      </c>
      <c r="J14" s="18">
        <f>[4]NEWAGE_PREIS!J25</f>
        <v>1.9723168148184735</v>
      </c>
      <c r="K14" s="18">
        <f>[4]NEWAGE_PREIS!K25</f>
        <v>2.0051887617321147</v>
      </c>
      <c r="L14" s="18">
        <f>[4]NEWAGE_PREIS!L25</f>
        <v>2.0380607086457561</v>
      </c>
      <c r="M14" s="18">
        <f>[4]NEWAGE_PREIS!M25</f>
        <v>2.0512094874112123</v>
      </c>
      <c r="N14" s="18">
        <f>[4]NEWAGE_PREIS!N25</f>
        <v>2.0643582661766691</v>
      </c>
    </row>
    <row r="15" spans="1:14" x14ac:dyDescent="0.25">
      <c r="A15" s="5">
        <v>10</v>
      </c>
      <c r="B15" s="5" t="str">
        <f>[4]NEWAGE_PREIS!C26</f>
        <v>ROW</v>
      </c>
      <c r="C15" s="5" t="str">
        <f>[4]NEWAGE_PREIS!B26</f>
        <v>CRU</v>
      </c>
      <c r="D15" s="17">
        <f>[4]NEWAGE_PREIS!D26</f>
        <v>1</v>
      </c>
      <c r="E15" s="18">
        <f>[4]NEWAGE_PREIS!E26</f>
        <v>1.3836449375866853</v>
      </c>
      <c r="F15" s="18">
        <f>[4]NEWAGE_PREIS!F26</f>
        <v>1.4463656642002141</v>
      </c>
      <c r="G15" s="18">
        <f>[4]NEWAGE_PREIS!G26</f>
        <v>1.6620056359537005</v>
      </c>
      <c r="H15" s="18">
        <f>[4]NEWAGE_PREIS!H26</f>
        <v>1.8145314696329957</v>
      </c>
      <c r="I15" s="18">
        <f>[4]NEWAGE_PREIS!I26</f>
        <v>1.9144621882504649</v>
      </c>
      <c r="J15" s="18">
        <f>[4]NEWAGE_PREIS!J26</f>
        <v>1.9723168148184735</v>
      </c>
      <c r="K15" s="18">
        <f>[4]NEWAGE_PREIS!K26</f>
        <v>2.0051887617321147</v>
      </c>
      <c r="L15" s="18">
        <f>[4]NEWAGE_PREIS!L26</f>
        <v>2.0380607086457561</v>
      </c>
      <c r="M15" s="18">
        <f>[4]NEWAGE_PREIS!M26</f>
        <v>2.0512094874112123</v>
      </c>
      <c r="N15" s="18">
        <f>[4]NEWAGE_PREIS!N26</f>
        <v>2.0643582661766691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J22" sqref="J22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3" width="8" customWidth="1"/>
    <col min="14" max="14" width="8" style="33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29</v>
      </c>
    </row>
    <row r="4" spans="1:14" x14ac:dyDescent="0.25">
      <c r="A4" s="4"/>
    </row>
    <row r="5" spans="1:14" x14ac:dyDescent="0.25">
      <c r="A5" s="20"/>
      <c r="B5" s="20"/>
      <c r="C5" s="20"/>
      <c r="D5" s="20">
        <f>[4]NEWAGE_PREIS!D116</f>
        <v>2004</v>
      </c>
      <c r="E5" s="20">
        <f>[4]NEWAGE_PREIS!E116</f>
        <v>2005</v>
      </c>
      <c r="F5" s="20">
        <f>[4]NEWAGE_PREIS!F116</f>
        <v>2010</v>
      </c>
      <c r="G5" s="20">
        <f>[4]NEWAGE_PREIS!G116</f>
        <v>2015</v>
      </c>
      <c r="H5" s="20">
        <f>[4]NEWAGE_PREIS!H116</f>
        <v>2020</v>
      </c>
      <c r="I5" s="20">
        <f>[4]NEWAGE_PREIS!I116</f>
        <v>2025</v>
      </c>
      <c r="J5" s="20">
        <f>[4]NEWAGE_PREIS!J116</f>
        <v>2030</v>
      </c>
      <c r="K5" s="20">
        <f>[4]NEWAGE_PREIS!K116</f>
        <v>2035</v>
      </c>
      <c r="L5" s="20">
        <f>[4]NEWAGE_PREIS!L116</f>
        <v>2040</v>
      </c>
      <c r="M5" s="20">
        <f>[4]NEWAGE_PREIS!M116</f>
        <v>2045</v>
      </c>
      <c r="N5" s="20">
        <f>[4]NEWAGE_PREIS!N116</f>
        <v>2050</v>
      </c>
    </row>
    <row r="6" spans="1:14" x14ac:dyDescent="0.25">
      <c r="A6" s="5">
        <v>1</v>
      </c>
      <c r="B6" s="5" t="str">
        <f>[4]NEWAGE_PREIS!C117</f>
        <v>DEU</v>
      </c>
      <c r="C6" s="5" t="str">
        <f>[4]NEWAGE_PREIS!B117</f>
        <v>CRU</v>
      </c>
      <c r="D6" s="17">
        <f>[4]NEWAGE_PREIS!D117</f>
        <v>1</v>
      </c>
      <c r="E6" s="18">
        <f>[4]NEWAGE_PREIS!E117</f>
        <v>1.3836449375866853</v>
      </c>
      <c r="F6" s="18">
        <f>[4]NEWAGE_PREIS!F117</f>
        <v>1.9490052346651159</v>
      </c>
      <c r="G6" s="18">
        <f>[4]NEWAGE_PREIS!G117</f>
        <v>1.9490052346651159</v>
      </c>
      <c r="H6" s="18">
        <f>[4]NEWAGE_PREIS!H117</f>
        <v>1.9830118690758487</v>
      </c>
      <c r="I6" s="18">
        <f>[4]NEWAGE_PREIS!I117</f>
        <v>2.1466687971774996</v>
      </c>
      <c r="J6" s="18">
        <f>[4]NEWAGE_PREIS!J117</f>
        <v>2.2529395297110391</v>
      </c>
      <c r="K6" s="18">
        <f>[4]NEWAGE_PREIS!K117</f>
        <v>2.3209527985325042</v>
      </c>
      <c r="L6" s="18">
        <f>[4]NEWAGE_PREIS!L117</f>
        <v>2.3868406527032988</v>
      </c>
      <c r="M6" s="18">
        <f>[4]NEWAGE_PREIS!M117</f>
        <v>2.4208472871140319</v>
      </c>
      <c r="N6" s="18">
        <f>[4]NEWAGE_PREIS!N117</f>
        <v>2.4527285068740934</v>
      </c>
    </row>
    <row r="7" spans="1:14" x14ac:dyDescent="0.25">
      <c r="A7" s="5">
        <v>2</v>
      </c>
      <c r="B7" s="5" t="str">
        <f>[4]NEWAGE_PREIS!C118</f>
        <v>OEU</v>
      </c>
      <c r="C7" s="5" t="str">
        <f>[4]NEWAGE_PREIS!B118</f>
        <v>CRU</v>
      </c>
      <c r="D7" s="17">
        <f>[4]NEWAGE_PREIS!D118</f>
        <v>1</v>
      </c>
      <c r="E7" s="18">
        <f>[4]NEWAGE_PREIS!E118</f>
        <v>1.3836449375866853</v>
      </c>
      <c r="F7" s="18">
        <f>[4]NEWAGE_PREIS!F118</f>
        <v>1.9490052346651159</v>
      </c>
      <c r="G7" s="18">
        <f>[4]NEWAGE_PREIS!G118</f>
        <v>1.9490052346651159</v>
      </c>
      <c r="H7" s="18">
        <f>[4]NEWAGE_PREIS!H118</f>
        <v>1.9830118690758487</v>
      </c>
      <c r="I7" s="18">
        <f>[4]NEWAGE_PREIS!I118</f>
        <v>2.1466687971774996</v>
      </c>
      <c r="J7" s="18">
        <f>[4]NEWAGE_PREIS!J118</f>
        <v>2.2529395297110391</v>
      </c>
      <c r="K7" s="18">
        <f>[4]NEWAGE_PREIS!K118</f>
        <v>2.3209527985325042</v>
      </c>
      <c r="L7" s="18">
        <f>[4]NEWAGE_PREIS!L118</f>
        <v>2.3868406527032988</v>
      </c>
      <c r="M7" s="18">
        <f>[4]NEWAGE_PREIS!M118</f>
        <v>2.4208472871140319</v>
      </c>
      <c r="N7" s="18">
        <f>[4]NEWAGE_PREIS!N118</f>
        <v>2.4527285068740934</v>
      </c>
    </row>
    <row r="8" spans="1:14" x14ac:dyDescent="0.25">
      <c r="A8" s="5">
        <v>3</v>
      </c>
      <c r="B8" s="5" t="str">
        <f>[4]NEWAGE_PREIS!C119</f>
        <v>NEU</v>
      </c>
      <c r="C8" s="5" t="str">
        <f>[4]NEWAGE_PREIS!B119</f>
        <v>CRU</v>
      </c>
      <c r="D8" s="17">
        <f>[4]NEWAGE_PREIS!D119</f>
        <v>1</v>
      </c>
      <c r="E8" s="18">
        <f>[4]NEWAGE_PREIS!E119</f>
        <v>1.3836449375866853</v>
      </c>
      <c r="F8" s="18">
        <f>[4]NEWAGE_PREIS!F119</f>
        <v>1.9490052346651159</v>
      </c>
      <c r="G8" s="18">
        <f>[4]NEWAGE_PREIS!G119</f>
        <v>1.9490052346651159</v>
      </c>
      <c r="H8" s="18">
        <f>[4]NEWAGE_PREIS!H119</f>
        <v>1.9830118690758487</v>
      </c>
      <c r="I8" s="18">
        <f>[4]NEWAGE_PREIS!I119</f>
        <v>2.1466687971774996</v>
      </c>
      <c r="J8" s="18">
        <f>[4]NEWAGE_PREIS!J119</f>
        <v>2.2529395297110391</v>
      </c>
      <c r="K8" s="18">
        <f>[4]NEWAGE_PREIS!K119</f>
        <v>2.3209527985325042</v>
      </c>
      <c r="L8" s="18">
        <f>[4]NEWAGE_PREIS!L119</f>
        <v>2.3868406527032988</v>
      </c>
      <c r="M8" s="18">
        <f>[4]NEWAGE_PREIS!M119</f>
        <v>2.4208472871140319</v>
      </c>
      <c r="N8" s="18">
        <f>[4]NEWAGE_PREIS!N119</f>
        <v>2.4527285068740934</v>
      </c>
    </row>
    <row r="9" spans="1:14" x14ac:dyDescent="0.25">
      <c r="A9" s="5">
        <v>4</v>
      </c>
      <c r="B9" s="5" t="str">
        <f>[4]NEWAGE_PREIS!C120</f>
        <v>EAB</v>
      </c>
      <c r="C9" s="5" t="str">
        <f>[4]NEWAGE_PREIS!B120</f>
        <v>CRU</v>
      </c>
      <c r="D9" s="17">
        <f>[4]NEWAGE_PREIS!D120</f>
        <v>1</v>
      </c>
      <c r="E9" s="18">
        <f>[4]NEWAGE_PREIS!E120</f>
        <v>1.3836449375866853</v>
      </c>
      <c r="F9" s="18">
        <f>[4]NEWAGE_PREIS!F120</f>
        <v>1.9490052346651159</v>
      </c>
      <c r="G9" s="18">
        <f>[4]NEWAGE_PREIS!G120</f>
        <v>1.9490052346651159</v>
      </c>
      <c r="H9" s="18">
        <f>[4]NEWAGE_PREIS!H120</f>
        <v>1.9830118690758487</v>
      </c>
      <c r="I9" s="18">
        <f>[4]NEWAGE_PREIS!I120</f>
        <v>2.1466687971774996</v>
      </c>
      <c r="J9" s="18">
        <f>[4]NEWAGE_PREIS!J120</f>
        <v>2.2529395297110391</v>
      </c>
      <c r="K9" s="18">
        <f>[4]NEWAGE_PREIS!K120</f>
        <v>2.3209527985325042</v>
      </c>
      <c r="L9" s="18">
        <f>[4]NEWAGE_PREIS!L120</f>
        <v>2.3868406527032988</v>
      </c>
      <c r="M9" s="18">
        <f>[4]NEWAGE_PREIS!M120</f>
        <v>2.4208472871140319</v>
      </c>
      <c r="N9" s="18">
        <f>[4]NEWAGE_PREIS!N120</f>
        <v>2.4527285068740934</v>
      </c>
    </row>
    <row r="10" spans="1:14" x14ac:dyDescent="0.25">
      <c r="A10" s="5">
        <v>5</v>
      </c>
      <c r="B10" s="5" t="str">
        <f>[4]NEWAGE_PREIS!C121</f>
        <v>RUS</v>
      </c>
      <c r="C10" s="5" t="str">
        <f>[4]NEWAGE_PREIS!B121</f>
        <v>CRU</v>
      </c>
      <c r="D10" s="17">
        <f>[4]NEWAGE_PREIS!D121</f>
        <v>1</v>
      </c>
      <c r="E10" s="18">
        <f>[4]NEWAGE_PREIS!E121</f>
        <v>1.3836449375866853</v>
      </c>
      <c r="F10" s="18">
        <f>[4]NEWAGE_PREIS!F121</f>
        <v>1.9490052346651159</v>
      </c>
      <c r="G10" s="18">
        <f>[4]NEWAGE_PREIS!G121</f>
        <v>1.9490052346651159</v>
      </c>
      <c r="H10" s="18">
        <f>[4]NEWAGE_PREIS!H121</f>
        <v>1.9830118690758487</v>
      </c>
      <c r="I10" s="18">
        <f>[4]NEWAGE_PREIS!I121</f>
        <v>2.1466687971774996</v>
      </c>
      <c r="J10" s="18">
        <f>[4]NEWAGE_PREIS!J121</f>
        <v>2.2529395297110391</v>
      </c>
      <c r="K10" s="18">
        <f>[4]NEWAGE_PREIS!K121</f>
        <v>2.3209527985325042</v>
      </c>
      <c r="L10" s="18">
        <f>[4]NEWAGE_PREIS!L121</f>
        <v>2.3868406527032988</v>
      </c>
      <c r="M10" s="18">
        <f>[4]NEWAGE_PREIS!M121</f>
        <v>2.4208472871140319</v>
      </c>
      <c r="N10" s="18">
        <f>[4]NEWAGE_PREIS!N121</f>
        <v>2.4527285068740934</v>
      </c>
    </row>
    <row r="11" spans="1:14" x14ac:dyDescent="0.25">
      <c r="A11" s="5">
        <v>6</v>
      </c>
      <c r="B11" s="5" t="str">
        <f>[4]NEWAGE_PREIS!C122</f>
        <v>RAB</v>
      </c>
      <c r="C11" s="5" t="str">
        <f>[4]NEWAGE_PREIS!B122</f>
        <v>CRU</v>
      </c>
      <c r="D11" s="17">
        <f>[4]NEWAGE_PREIS!D122</f>
        <v>1</v>
      </c>
      <c r="E11" s="18">
        <f>[4]NEWAGE_PREIS!E122</f>
        <v>1.3836449375866853</v>
      </c>
      <c r="F11" s="18">
        <f>[4]NEWAGE_PREIS!F122</f>
        <v>1.9490052346651159</v>
      </c>
      <c r="G11" s="18">
        <f>[4]NEWAGE_PREIS!G122</f>
        <v>1.9490052346651159</v>
      </c>
      <c r="H11" s="18">
        <f>[4]NEWAGE_PREIS!H122</f>
        <v>1.9830118690758487</v>
      </c>
      <c r="I11" s="18">
        <f>[4]NEWAGE_PREIS!I122</f>
        <v>2.1466687971774996</v>
      </c>
      <c r="J11" s="18">
        <f>[4]NEWAGE_PREIS!J122</f>
        <v>2.2529395297110391</v>
      </c>
      <c r="K11" s="18">
        <f>[4]NEWAGE_PREIS!K122</f>
        <v>2.3209527985325042</v>
      </c>
      <c r="L11" s="18">
        <f>[4]NEWAGE_PREIS!L122</f>
        <v>2.3868406527032988</v>
      </c>
      <c r="M11" s="18">
        <f>[4]NEWAGE_PREIS!M122</f>
        <v>2.4208472871140319</v>
      </c>
      <c r="N11" s="18">
        <f>[4]NEWAGE_PREIS!N122</f>
        <v>2.4527285068740934</v>
      </c>
    </row>
    <row r="12" spans="1:14" x14ac:dyDescent="0.25">
      <c r="A12" s="5">
        <v>7</v>
      </c>
      <c r="B12" s="5" t="str">
        <f>[4]NEWAGE_PREIS!C123</f>
        <v>USA</v>
      </c>
      <c r="C12" s="5" t="str">
        <f>[4]NEWAGE_PREIS!B123</f>
        <v>CRU</v>
      </c>
      <c r="D12" s="17">
        <f>[4]NEWAGE_PREIS!D123</f>
        <v>1</v>
      </c>
      <c r="E12" s="18">
        <f>[4]NEWAGE_PREIS!E123</f>
        <v>1.3836449375866853</v>
      </c>
      <c r="F12" s="18">
        <f>[4]NEWAGE_PREIS!F123</f>
        <v>1.9490052346651159</v>
      </c>
      <c r="G12" s="18">
        <f>[4]NEWAGE_PREIS!G123</f>
        <v>1.9490052346651159</v>
      </c>
      <c r="H12" s="18">
        <f>[4]NEWAGE_PREIS!H123</f>
        <v>1.9830118690758487</v>
      </c>
      <c r="I12" s="18">
        <f>[4]NEWAGE_PREIS!I123</f>
        <v>2.1466687971774996</v>
      </c>
      <c r="J12" s="18">
        <f>[4]NEWAGE_PREIS!J123</f>
        <v>2.2529395297110391</v>
      </c>
      <c r="K12" s="18">
        <f>[4]NEWAGE_PREIS!K123</f>
        <v>2.3209527985325042</v>
      </c>
      <c r="L12" s="18">
        <f>[4]NEWAGE_PREIS!L123</f>
        <v>2.3868406527032988</v>
      </c>
      <c r="M12" s="18">
        <f>[4]NEWAGE_PREIS!M123</f>
        <v>2.4208472871140319</v>
      </c>
      <c r="N12" s="18">
        <f>[4]NEWAGE_PREIS!N123</f>
        <v>2.4527285068740934</v>
      </c>
    </row>
    <row r="13" spans="1:14" x14ac:dyDescent="0.25">
      <c r="A13" s="5">
        <v>8</v>
      </c>
      <c r="B13" s="5" t="str">
        <f>[4]NEWAGE_PREIS!C124</f>
        <v>CHI</v>
      </c>
      <c r="C13" s="5" t="str">
        <f>[4]NEWAGE_PREIS!B124</f>
        <v>CRU</v>
      </c>
      <c r="D13" s="17">
        <f>[4]NEWAGE_PREIS!D124</f>
        <v>1</v>
      </c>
      <c r="E13" s="18">
        <f>[4]NEWAGE_PREIS!E124</f>
        <v>1.3836449375866853</v>
      </c>
      <c r="F13" s="18">
        <f>[4]NEWAGE_PREIS!F124</f>
        <v>1.9490052346651159</v>
      </c>
      <c r="G13" s="18">
        <f>[4]NEWAGE_PREIS!G124</f>
        <v>1.9490052346651159</v>
      </c>
      <c r="H13" s="18">
        <f>[4]NEWAGE_PREIS!H124</f>
        <v>1.9830118690758487</v>
      </c>
      <c r="I13" s="18">
        <f>[4]NEWAGE_PREIS!I124</f>
        <v>2.1466687971774996</v>
      </c>
      <c r="J13" s="18">
        <f>[4]NEWAGE_PREIS!J124</f>
        <v>2.2529395297110391</v>
      </c>
      <c r="K13" s="18">
        <f>[4]NEWAGE_PREIS!K124</f>
        <v>2.3209527985325042</v>
      </c>
      <c r="L13" s="18">
        <f>[4]NEWAGE_PREIS!L124</f>
        <v>2.3868406527032988</v>
      </c>
      <c r="M13" s="18">
        <f>[4]NEWAGE_PREIS!M124</f>
        <v>2.4208472871140319</v>
      </c>
      <c r="N13" s="18">
        <f>[4]NEWAGE_PREIS!N124</f>
        <v>2.4527285068740934</v>
      </c>
    </row>
    <row r="14" spans="1:14" x14ac:dyDescent="0.25">
      <c r="A14" s="5">
        <v>9</v>
      </c>
      <c r="B14" s="5" t="str">
        <f>[4]NEWAGE_PREIS!C125</f>
        <v>OPE</v>
      </c>
      <c r="C14" s="5" t="str">
        <f>[4]NEWAGE_PREIS!B125</f>
        <v>CRU</v>
      </c>
      <c r="D14" s="17">
        <f>[4]NEWAGE_PREIS!D125</f>
        <v>1</v>
      </c>
      <c r="E14" s="18">
        <f>[4]NEWAGE_PREIS!E125</f>
        <v>1.3836449375866853</v>
      </c>
      <c r="F14" s="18">
        <f>[4]NEWAGE_PREIS!F125</f>
        <v>1.9490052346651159</v>
      </c>
      <c r="G14" s="18">
        <f>[4]NEWAGE_PREIS!G125</f>
        <v>1.9490052346651159</v>
      </c>
      <c r="H14" s="18">
        <f>[4]NEWAGE_PREIS!H125</f>
        <v>1.9830118690758487</v>
      </c>
      <c r="I14" s="18">
        <f>[4]NEWAGE_PREIS!I125</f>
        <v>2.1466687971774996</v>
      </c>
      <c r="J14" s="18">
        <f>[4]NEWAGE_PREIS!J125</f>
        <v>2.2529395297110391</v>
      </c>
      <c r="K14" s="18">
        <f>[4]NEWAGE_PREIS!K125</f>
        <v>2.3209527985325042</v>
      </c>
      <c r="L14" s="18">
        <f>[4]NEWAGE_PREIS!L125</f>
        <v>2.3868406527032988</v>
      </c>
      <c r="M14" s="18">
        <f>[4]NEWAGE_PREIS!M125</f>
        <v>2.4208472871140319</v>
      </c>
      <c r="N14" s="18">
        <f>[4]NEWAGE_PREIS!N125</f>
        <v>2.4527285068740934</v>
      </c>
    </row>
    <row r="15" spans="1:14" x14ac:dyDescent="0.25">
      <c r="A15" s="5">
        <v>10</v>
      </c>
      <c r="B15" s="5" t="str">
        <f>[4]NEWAGE_PREIS!C126</f>
        <v>ROW</v>
      </c>
      <c r="C15" s="5" t="str">
        <f>[4]NEWAGE_PREIS!B126</f>
        <v>CRU</v>
      </c>
      <c r="D15" s="17">
        <f>[4]NEWAGE_PREIS!D126</f>
        <v>1</v>
      </c>
      <c r="E15" s="18">
        <f>[4]NEWAGE_PREIS!E126</f>
        <v>1.3836449375866853</v>
      </c>
      <c r="F15" s="18">
        <f>[4]NEWAGE_PREIS!F126</f>
        <v>1.9490052346651159</v>
      </c>
      <c r="G15" s="18">
        <f>[4]NEWAGE_PREIS!G126</f>
        <v>1.9490052346651159</v>
      </c>
      <c r="H15" s="18">
        <f>[4]NEWAGE_PREIS!H126</f>
        <v>1.9830118690758487</v>
      </c>
      <c r="I15" s="18">
        <f>[4]NEWAGE_PREIS!I126</f>
        <v>2.1466687971774996</v>
      </c>
      <c r="J15" s="18">
        <f>[4]NEWAGE_PREIS!J126</f>
        <v>2.2529395297110391</v>
      </c>
      <c r="K15" s="18">
        <f>[4]NEWAGE_PREIS!K126</f>
        <v>2.3209527985325042</v>
      </c>
      <c r="L15" s="18">
        <f>[4]NEWAGE_PREIS!L126</f>
        <v>2.3868406527032988</v>
      </c>
      <c r="M15" s="18">
        <f>[4]NEWAGE_PREIS!M126</f>
        <v>2.4208472871140319</v>
      </c>
      <c r="N15" s="18">
        <f>[4]NEWAGE_PREIS!N126</f>
        <v>2.4527285068740934</v>
      </c>
    </row>
    <row r="16" spans="1:14" x14ac:dyDescent="0.25">
      <c r="N16"/>
    </row>
  </sheetData>
  <autoFilter ref="A5:N5">
    <sortState ref="A6:N38">
      <sortCondition ref="A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pytarget_RWE</vt:lpstr>
      <vt:lpstr>results_REMIND</vt:lpstr>
      <vt:lpstr>pytarget_REMIND</vt:lpstr>
      <vt:lpstr>pytarget_RWE_vorher</vt:lpstr>
      <vt:lpstr>pytarget</vt:lpstr>
      <vt:lpstr>Epro_Ra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2013-05-17T08:29:13Z</dcterms:created>
  <dcterms:modified xsi:type="dcterms:W3CDTF">2018-01-09T12:57:45Z</dcterms:modified>
</cp:coreProperties>
</file>