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5605" windowHeight="14445" tabRatio="500"/>
  </bookViews>
  <sheets>
    <sheet name="工作表1" sheetId="1" r:id="rId1"/>
  </sheets>
  <definedNames>
    <definedName name="_xlnm._FilterDatabase" localSheetId="0" hidden="1">工作表1!$Q$1:$Q$185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0" i="1" l="1"/>
  <c r="E150" i="1"/>
  <c r="L150" i="1" l="1"/>
  <c r="P150" i="1" s="1"/>
  <c r="Q150" i="1" s="1"/>
  <c r="K150" i="1"/>
  <c r="M150" i="1" s="1"/>
  <c r="G142" i="1"/>
  <c r="G126" i="1"/>
  <c r="N150" i="1" l="1"/>
  <c r="D160" i="1"/>
  <c r="E160" i="1" s="1"/>
  <c r="E26" i="1"/>
  <c r="K26" i="1" s="1"/>
  <c r="M26" i="1" s="1"/>
  <c r="G26" i="1"/>
  <c r="E27" i="1"/>
  <c r="K27" i="1" s="1"/>
  <c r="M27" i="1" s="1"/>
  <c r="G27" i="1"/>
  <c r="E28" i="1"/>
  <c r="K28" i="1" s="1"/>
  <c r="M28" i="1" s="1"/>
  <c r="G28" i="1"/>
  <c r="E29" i="1"/>
  <c r="G29" i="1"/>
  <c r="E30" i="1"/>
  <c r="K30" i="1" s="1"/>
  <c r="M30" i="1" s="1"/>
  <c r="G30" i="1"/>
  <c r="E31" i="1"/>
  <c r="G31" i="1"/>
  <c r="E32" i="1"/>
  <c r="K32" i="1" s="1"/>
  <c r="M32" i="1" s="1"/>
  <c r="G32" i="1"/>
  <c r="E33" i="1"/>
  <c r="L33" i="1" s="1"/>
  <c r="G33" i="1"/>
  <c r="E34" i="1"/>
  <c r="K34" i="1" s="1"/>
  <c r="M34" i="1" s="1"/>
  <c r="G34" i="1"/>
  <c r="E35" i="1"/>
  <c r="K35" i="1" s="1"/>
  <c r="M35" i="1" s="1"/>
  <c r="G35" i="1"/>
  <c r="E36" i="1"/>
  <c r="K36" i="1" s="1"/>
  <c r="M36" i="1" s="1"/>
  <c r="G36" i="1"/>
  <c r="E37" i="1"/>
  <c r="L37" i="1" s="1"/>
  <c r="G37" i="1"/>
  <c r="E38" i="1"/>
  <c r="K38" i="1" s="1"/>
  <c r="M38" i="1" s="1"/>
  <c r="G38" i="1"/>
  <c r="E39" i="1"/>
  <c r="G39" i="1"/>
  <c r="E40" i="1"/>
  <c r="G40" i="1"/>
  <c r="E41" i="1"/>
  <c r="K41" i="1" s="1"/>
  <c r="M41" i="1" s="1"/>
  <c r="G41" i="1"/>
  <c r="E42" i="1"/>
  <c r="K42" i="1" s="1"/>
  <c r="M42" i="1" s="1"/>
  <c r="G42" i="1"/>
  <c r="E136" i="1"/>
  <c r="G136" i="1"/>
  <c r="E43" i="1"/>
  <c r="K43" i="1" s="1"/>
  <c r="M43" i="1" s="1"/>
  <c r="G43" i="1"/>
  <c r="E44" i="1"/>
  <c r="K44" i="1" s="1"/>
  <c r="M44" i="1" s="1"/>
  <c r="G44" i="1"/>
  <c r="E45" i="1"/>
  <c r="K45" i="1" s="1"/>
  <c r="M45" i="1" s="1"/>
  <c r="G45" i="1"/>
  <c r="E46" i="1"/>
  <c r="K46" i="1" s="1"/>
  <c r="M46" i="1" s="1"/>
  <c r="G46" i="1"/>
  <c r="E47" i="1"/>
  <c r="G47" i="1"/>
  <c r="E48" i="1"/>
  <c r="K48" i="1" s="1"/>
  <c r="M48" i="1" s="1"/>
  <c r="G48" i="1"/>
  <c r="E49" i="1"/>
  <c r="G49" i="1"/>
  <c r="E50" i="1"/>
  <c r="G50" i="1"/>
  <c r="E51" i="1"/>
  <c r="K51" i="1" s="1"/>
  <c r="M51" i="1" s="1"/>
  <c r="G51" i="1"/>
  <c r="E52" i="1"/>
  <c r="K52" i="1" s="1"/>
  <c r="M52" i="1" s="1"/>
  <c r="G52" i="1"/>
  <c r="E53" i="1"/>
  <c r="K53" i="1" s="1"/>
  <c r="M53" i="1" s="1"/>
  <c r="G53" i="1"/>
  <c r="E54" i="1"/>
  <c r="K54" i="1" s="1"/>
  <c r="M54" i="1" s="1"/>
  <c r="G54" i="1"/>
  <c r="E55" i="1"/>
  <c r="G55" i="1"/>
  <c r="E56" i="1"/>
  <c r="K56" i="1" s="1"/>
  <c r="M56" i="1" s="1"/>
  <c r="G56" i="1"/>
  <c r="E57" i="1"/>
  <c r="K57" i="1" s="1"/>
  <c r="M57" i="1" s="1"/>
  <c r="G57" i="1"/>
  <c r="E58" i="1"/>
  <c r="K58" i="1" s="1"/>
  <c r="M58" i="1" s="1"/>
  <c r="G58" i="1"/>
  <c r="E59" i="1"/>
  <c r="K59" i="1" s="1"/>
  <c r="M59" i="1" s="1"/>
  <c r="G59" i="1"/>
  <c r="E60" i="1"/>
  <c r="K60" i="1" s="1"/>
  <c r="M60" i="1" s="1"/>
  <c r="G60" i="1"/>
  <c r="E61" i="1"/>
  <c r="K61" i="1" s="1"/>
  <c r="M61" i="1" s="1"/>
  <c r="G61" i="1"/>
  <c r="E62" i="1"/>
  <c r="K62" i="1" s="1"/>
  <c r="M62" i="1" s="1"/>
  <c r="G62" i="1"/>
  <c r="E63" i="1"/>
  <c r="K63" i="1" s="1"/>
  <c r="M63" i="1" s="1"/>
  <c r="G63" i="1"/>
  <c r="E64" i="1"/>
  <c r="K64" i="1" s="1"/>
  <c r="M64" i="1" s="1"/>
  <c r="G64" i="1"/>
  <c r="E65" i="1"/>
  <c r="K65" i="1" s="1"/>
  <c r="M65" i="1" s="1"/>
  <c r="G65" i="1"/>
  <c r="E66" i="1"/>
  <c r="L66" i="1" s="1"/>
  <c r="G66" i="1"/>
  <c r="E67" i="1"/>
  <c r="K67" i="1" s="1"/>
  <c r="M67" i="1" s="1"/>
  <c r="G67" i="1"/>
  <c r="E68" i="1"/>
  <c r="K68" i="1" s="1"/>
  <c r="M68" i="1" s="1"/>
  <c r="G68" i="1"/>
  <c r="E69" i="1"/>
  <c r="G69" i="1"/>
  <c r="E70" i="1"/>
  <c r="L70" i="1" s="1"/>
  <c r="P70" i="1" s="1"/>
  <c r="Q70" i="1" s="1"/>
  <c r="G70" i="1"/>
  <c r="E71" i="1"/>
  <c r="K71" i="1" s="1"/>
  <c r="M71" i="1" s="1"/>
  <c r="G71" i="1"/>
  <c r="E72" i="1"/>
  <c r="K72" i="1" s="1"/>
  <c r="M72" i="1" s="1"/>
  <c r="G72" i="1"/>
  <c r="E73" i="1"/>
  <c r="G73" i="1"/>
  <c r="E74" i="1"/>
  <c r="K74" i="1" s="1"/>
  <c r="M74" i="1" s="1"/>
  <c r="G74" i="1"/>
  <c r="E75" i="1"/>
  <c r="K75" i="1" s="1"/>
  <c r="M75" i="1" s="1"/>
  <c r="G75" i="1"/>
  <c r="E76" i="1"/>
  <c r="K76" i="1" s="1"/>
  <c r="M76" i="1" s="1"/>
  <c r="G76" i="1"/>
  <c r="E77" i="1"/>
  <c r="K77" i="1" s="1"/>
  <c r="M77" i="1" s="1"/>
  <c r="G77" i="1"/>
  <c r="E78" i="1"/>
  <c r="K78" i="1" s="1"/>
  <c r="M78" i="1" s="1"/>
  <c r="G78" i="1"/>
  <c r="E79" i="1"/>
  <c r="G79" i="1"/>
  <c r="E80" i="1"/>
  <c r="K80" i="1" s="1"/>
  <c r="M80" i="1" s="1"/>
  <c r="G80" i="1"/>
  <c r="E81" i="1"/>
  <c r="K81" i="1" s="1"/>
  <c r="M81" i="1" s="1"/>
  <c r="G81" i="1"/>
  <c r="E82" i="1"/>
  <c r="G82" i="1"/>
  <c r="E83" i="1"/>
  <c r="G83" i="1"/>
  <c r="E84" i="1"/>
  <c r="K84" i="1" s="1"/>
  <c r="M84" i="1" s="1"/>
  <c r="G84" i="1"/>
  <c r="E85" i="1"/>
  <c r="K85" i="1" s="1"/>
  <c r="M85" i="1" s="1"/>
  <c r="G85" i="1"/>
  <c r="N70" i="1"/>
  <c r="E141" i="1"/>
  <c r="K141" i="1" s="1"/>
  <c r="M141" i="1" s="1"/>
  <c r="G116" i="1"/>
  <c r="G117" i="1"/>
  <c r="G144" i="1"/>
  <c r="G118" i="1"/>
  <c r="G119" i="1"/>
  <c r="G120" i="1"/>
  <c r="G121" i="1"/>
  <c r="G122" i="1"/>
  <c r="G123" i="1"/>
  <c r="G124" i="1"/>
  <c r="G125" i="1"/>
  <c r="G158" i="1"/>
  <c r="G128" i="1"/>
  <c r="G129" i="1"/>
  <c r="G130" i="1"/>
  <c r="G157" i="1"/>
  <c r="G148" i="1"/>
  <c r="G2" i="1"/>
  <c r="G132" i="1"/>
  <c r="G3" i="1"/>
  <c r="G4" i="1"/>
  <c r="G5" i="1"/>
  <c r="G6" i="1"/>
  <c r="G141" i="1"/>
  <c r="L141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E116" i="1"/>
  <c r="E117" i="1"/>
  <c r="E144" i="1"/>
  <c r="E118" i="1"/>
  <c r="E119" i="1"/>
  <c r="E120" i="1"/>
  <c r="E121" i="1"/>
  <c r="K121" i="1" s="1"/>
  <c r="M121" i="1" s="1"/>
  <c r="E122" i="1"/>
  <c r="E123" i="1"/>
  <c r="E124" i="1"/>
  <c r="E125" i="1"/>
  <c r="E158" i="1"/>
  <c r="E128" i="1"/>
  <c r="E129" i="1"/>
  <c r="E130" i="1"/>
  <c r="E157" i="1"/>
  <c r="E148" i="1"/>
  <c r="E2" i="1"/>
  <c r="E132" i="1"/>
  <c r="E3" i="1"/>
  <c r="E4" i="1"/>
  <c r="K4" i="1" s="1"/>
  <c r="M4" i="1" s="1"/>
  <c r="E5" i="1"/>
  <c r="K5" i="1" s="1"/>
  <c r="M5" i="1" s="1"/>
  <c r="E6" i="1"/>
  <c r="E7" i="1"/>
  <c r="E126" i="1"/>
  <c r="E8" i="1"/>
  <c r="K8" i="1" s="1"/>
  <c r="M8" i="1" s="1"/>
  <c r="E9" i="1"/>
  <c r="K9" i="1" s="1"/>
  <c r="M9" i="1" s="1"/>
  <c r="E10" i="1"/>
  <c r="K10" i="1" s="1"/>
  <c r="M10" i="1" s="1"/>
  <c r="E11" i="1"/>
  <c r="K11" i="1" s="1"/>
  <c r="M11" i="1" s="1"/>
  <c r="E12" i="1"/>
  <c r="K12" i="1" s="1"/>
  <c r="M12" i="1" s="1"/>
  <c r="E13" i="1"/>
  <c r="K13" i="1" s="1"/>
  <c r="M13" i="1" s="1"/>
  <c r="E14" i="1"/>
  <c r="E15" i="1"/>
  <c r="E16" i="1"/>
  <c r="K16" i="1" s="1"/>
  <c r="M16" i="1" s="1"/>
  <c r="E17" i="1"/>
  <c r="K17" i="1" s="1"/>
  <c r="M17" i="1" s="1"/>
  <c r="E18" i="1"/>
  <c r="K18" i="1" s="1"/>
  <c r="M18" i="1" s="1"/>
  <c r="E19" i="1"/>
  <c r="E20" i="1"/>
  <c r="K20" i="1" s="1"/>
  <c r="M20" i="1" s="1"/>
  <c r="E21" i="1"/>
  <c r="K21" i="1" s="1"/>
  <c r="M21" i="1" s="1"/>
  <c r="E22" i="1"/>
  <c r="K22" i="1" s="1"/>
  <c r="M22" i="1" s="1"/>
  <c r="E23" i="1"/>
  <c r="K23" i="1" s="1"/>
  <c r="M23" i="1" s="1"/>
  <c r="E24" i="1"/>
  <c r="E25" i="1"/>
  <c r="K25" i="1" s="1"/>
  <c r="M25" i="1" s="1"/>
  <c r="E151" i="1"/>
  <c r="K151" i="1" s="1"/>
  <c r="M151" i="1" s="1"/>
  <c r="G151" i="1"/>
  <c r="E104" i="1"/>
  <c r="G104" i="1"/>
  <c r="E105" i="1"/>
  <c r="G105" i="1"/>
  <c r="E106" i="1"/>
  <c r="G106" i="1"/>
  <c r="E107" i="1"/>
  <c r="K107" i="1" s="1"/>
  <c r="M107" i="1" s="1"/>
  <c r="G107" i="1"/>
  <c r="E108" i="1"/>
  <c r="G108" i="1"/>
  <c r="E109" i="1"/>
  <c r="K109" i="1" s="1"/>
  <c r="M109" i="1" s="1"/>
  <c r="G109" i="1"/>
  <c r="E110" i="1"/>
  <c r="K110" i="1" s="1"/>
  <c r="M110" i="1" s="1"/>
  <c r="G110" i="1"/>
  <c r="E111" i="1"/>
  <c r="G111" i="1"/>
  <c r="E112" i="1"/>
  <c r="G112" i="1"/>
  <c r="E113" i="1"/>
  <c r="K113" i="1" s="1"/>
  <c r="M113" i="1" s="1"/>
  <c r="G113" i="1"/>
  <c r="E114" i="1"/>
  <c r="K114" i="1" s="1"/>
  <c r="M114" i="1" s="1"/>
  <c r="G114" i="1"/>
  <c r="E115" i="1"/>
  <c r="K115" i="1" s="1"/>
  <c r="M115" i="1" s="1"/>
  <c r="G115" i="1"/>
  <c r="K108" i="1"/>
  <c r="M108" i="1" s="1"/>
  <c r="K130" i="1"/>
  <c r="M130" i="1" s="1"/>
  <c r="E102" i="1"/>
  <c r="K102" i="1" s="1"/>
  <c r="M102" i="1" s="1"/>
  <c r="E103" i="1"/>
  <c r="K103" i="1" s="1"/>
  <c r="M103" i="1" s="1"/>
  <c r="E162" i="1"/>
  <c r="K162" i="1" s="1"/>
  <c r="M162" i="1" s="1"/>
  <c r="E133" i="1"/>
  <c r="K133" i="1" s="1"/>
  <c r="M133" i="1" s="1"/>
  <c r="E159" i="1"/>
  <c r="K159" i="1" s="1"/>
  <c r="M159" i="1" s="1"/>
  <c r="E163" i="1"/>
  <c r="K163" i="1" s="1"/>
  <c r="M163" i="1" s="1"/>
  <c r="E140" i="1"/>
  <c r="K140" i="1" s="1"/>
  <c r="M140" i="1" s="1"/>
  <c r="E146" i="1"/>
  <c r="K146" i="1" s="1"/>
  <c r="M146" i="1" s="1"/>
  <c r="E152" i="1"/>
  <c r="K152" i="1" s="1"/>
  <c r="M152" i="1" s="1"/>
  <c r="E145" i="1"/>
  <c r="K145" i="1" s="1"/>
  <c r="M145" i="1" s="1"/>
  <c r="E155" i="1"/>
  <c r="K155" i="1" s="1"/>
  <c r="M155" i="1" s="1"/>
  <c r="E142" i="1"/>
  <c r="K142" i="1" s="1"/>
  <c r="M142" i="1" s="1"/>
  <c r="E127" i="1"/>
  <c r="E131" i="1"/>
  <c r="K131" i="1" s="1"/>
  <c r="M131" i="1" s="1"/>
  <c r="E87" i="1"/>
  <c r="K87" i="1" s="1"/>
  <c r="M87" i="1" s="1"/>
  <c r="E88" i="1"/>
  <c r="E89" i="1"/>
  <c r="K89" i="1" s="1"/>
  <c r="M89" i="1" s="1"/>
  <c r="E90" i="1"/>
  <c r="K90" i="1" s="1"/>
  <c r="M90" i="1" s="1"/>
  <c r="E91" i="1"/>
  <c r="K91" i="1" s="1"/>
  <c r="M91" i="1" s="1"/>
  <c r="E92" i="1"/>
  <c r="E93" i="1"/>
  <c r="K93" i="1" s="1"/>
  <c r="M93" i="1" s="1"/>
  <c r="E94" i="1"/>
  <c r="K94" i="1" s="1"/>
  <c r="M94" i="1" s="1"/>
  <c r="E95" i="1"/>
  <c r="K95" i="1" s="1"/>
  <c r="M95" i="1" s="1"/>
  <c r="E137" i="1"/>
  <c r="K137" i="1" s="1"/>
  <c r="M137" i="1" s="1"/>
  <c r="E96" i="1"/>
  <c r="K96" i="1" s="1"/>
  <c r="M96" i="1" s="1"/>
  <c r="E97" i="1"/>
  <c r="K97" i="1" s="1"/>
  <c r="M97" i="1" s="1"/>
  <c r="E98" i="1"/>
  <c r="K98" i="1" s="1"/>
  <c r="M98" i="1" s="1"/>
  <c r="E161" i="1"/>
  <c r="E99" i="1"/>
  <c r="K99" i="1" s="1"/>
  <c r="M99" i="1" s="1"/>
  <c r="E100" i="1"/>
  <c r="K100" i="1" s="1"/>
  <c r="M100" i="1" s="1"/>
  <c r="E101" i="1"/>
  <c r="K101" i="1" s="1"/>
  <c r="M101" i="1" s="1"/>
  <c r="G162" i="1"/>
  <c r="G133" i="1"/>
  <c r="G159" i="1"/>
  <c r="G163" i="1"/>
  <c r="G140" i="1"/>
  <c r="G146" i="1"/>
  <c r="G152" i="1"/>
  <c r="G145" i="1"/>
  <c r="G155" i="1"/>
  <c r="G127" i="1"/>
  <c r="G131" i="1"/>
  <c r="G87" i="1"/>
  <c r="G88" i="1"/>
  <c r="G89" i="1"/>
  <c r="G90" i="1"/>
  <c r="G91" i="1"/>
  <c r="G92" i="1"/>
  <c r="G93" i="1"/>
  <c r="G94" i="1"/>
  <c r="G95" i="1"/>
  <c r="G137" i="1"/>
  <c r="G96" i="1"/>
  <c r="G97" i="1"/>
  <c r="G98" i="1"/>
  <c r="G161" i="1"/>
  <c r="G99" i="1"/>
  <c r="G100" i="1"/>
  <c r="G101" i="1"/>
  <c r="G102" i="1"/>
  <c r="G103" i="1"/>
  <c r="G156" i="1"/>
  <c r="E156" i="1"/>
  <c r="E149" i="1"/>
  <c r="K149" i="1" s="1"/>
  <c r="M149" i="1" s="1"/>
  <c r="E139" i="1"/>
  <c r="E147" i="1"/>
  <c r="E153" i="1"/>
  <c r="K153" i="1" s="1"/>
  <c r="M153" i="1" s="1"/>
  <c r="E154" i="1"/>
  <c r="K154" i="1" s="1"/>
  <c r="M154" i="1" s="1"/>
  <c r="E138" i="1"/>
  <c r="E143" i="1"/>
  <c r="E135" i="1"/>
  <c r="K135" i="1" s="1"/>
  <c r="M135" i="1" s="1"/>
  <c r="E134" i="1"/>
  <c r="G149" i="1"/>
  <c r="G139" i="1"/>
  <c r="G147" i="1"/>
  <c r="G153" i="1"/>
  <c r="G154" i="1"/>
  <c r="G138" i="1"/>
  <c r="G160" i="1"/>
  <c r="G143" i="1"/>
  <c r="G135" i="1"/>
  <c r="G134" i="1"/>
  <c r="E86" i="1"/>
  <c r="G86" i="1"/>
  <c r="L130" i="1" l="1"/>
  <c r="P130" i="1" s="1"/>
  <c r="Q130" i="1" s="1"/>
  <c r="L117" i="1"/>
  <c r="N117" i="1" s="1"/>
  <c r="L63" i="1"/>
  <c r="P63" i="1" s="1"/>
  <c r="Q63" i="1" s="1"/>
  <c r="L59" i="1"/>
  <c r="N59" i="1" s="1"/>
  <c r="L34" i="1"/>
  <c r="P34" i="1" s="1"/>
  <c r="Q34" i="1" s="1"/>
  <c r="L30" i="1"/>
  <c r="P30" i="1" s="1"/>
  <c r="Q30" i="1" s="1"/>
  <c r="L26" i="1"/>
  <c r="N26" i="1" s="1"/>
  <c r="L148" i="1"/>
  <c r="P148" i="1" s="1"/>
  <c r="Q148" i="1" s="1"/>
  <c r="L119" i="1"/>
  <c r="N119" i="1" s="1"/>
  <c r="L128" i="1"/>
  <c r="P128" i="1" s="1"/>
  <c r="Q128" i="1" s="1"/>
  <c r="L123" i="1"/>
  <c r="P123" i="1" s="1"/>
  <c r="Q123" i="1" s="1"/>
  <c r="L116" i="1"/>
  <c r="N116" i="1" s="1"/>
  <c r="L134" i="1"/>
  <c r="P134" i="1" s="1"/>
  <c r="Q134" i="1" s="1"/>
  <c r="L102" i="1"/>
  <c r="P102" i="1" s="1"/>
  <c r="Q102" i="1" s="1"/>
  <c r="L113" i="1"/>
  <c r="P113" i="1" s="1"/>
  <c r="Q113" i="1" s="1"/>
  <c r="L109" i="1"/>
  <c r="P109" i="1" s="1"/>
  <c r="Q109" i="1" s="1"/>
  <c r="L6" i="1"/>
  <c r="P6" i="1" s="1"/>
  <c r="Q6" i="1" s="1"/>
  <c r="L132" i="1"/>
  <c r="N132" i="1" s="1"/>
  <c r="L125" i="1"/>
  <c r="P125" i="1" s="1"/>
  <c r="Q125" i="1" s="1"/>
  <c r="L144" i="1"/>
  <c r="N144" i="1" s="1"/>
  <c r="L16" i="1"/>
  <c r="P16" i="1" s="1"/>
  <c r="Q16" i="1" s="1"/>
  <c r="K66" i="1"/>
  <c r="M66" i="1" s="1"/>
  <c r="K125" i="1"/>
  <c r="M125" i="1" s="1"/>
  <c r="K37" i="1"/>
  <c r="M37" i="1" s="1"/>
  <c r="L146" i="1"/>
  <c r="N146" i="1" s="1"/>
  <c r="K144" i="1"/>
  <c r="M144" i="1" s="1"/>
  <c r="L19" i="1"/>
  <c r="P19" i="1" s="1"/>
  <c r="Q19" i="1" s="1"/>
  <c r="L15" i="1"/>
  <c r="P15" i="1" s="1"/>
  <c r="Q15" i="1" s="1"/>
  <c r="L22" i="1"/>
  <c r="P22" i="1" s="1"/>
  <c r="Q22" i="1" s="1"/>
  <c r="L10" i="1"/>
  <c r="P10" i="1" s="1"/>
  <c r="Q10" i="1" s="1"/>
  <c r="L83" i="1"/>
  <c r="N83" i="1" s="1"/>
  <c r="L121" i="1"/>
  <c r="P121" i="1" s="1"/>
  <c r="Q121" i="1" s="1"/>
  <c r="K6" i="1"/>
  <c r="M6" i="1" s="1"/>
  <c r="K117" i="1"/>
  <c r="M117" i="1" s="1"/>
  <c r="L56" i="1"/>
  <c r="P56" i="1" s="1"/>
  <c r="Q56" i="1" s="1"/>
  <c r="L52" i="1"/>
  <c r="N52" i="1" s="1"/>
  <c r="L48" i="1"/>
  <c r="P48" i="1" s="1"/>
  <c r="Q48" i="1" s="1"/>
  <c r="L44" i="1"/>
  <c r="P44" i="1" s="1"/>
  <c r="Q44" i="1" s="1"/>
  <c r="K15" i="1"/>
  <c r="M15" i="1" s="1"/>
  <c r="L137" i="1"/>
  <c r="P137" i="1" s="1"/>
  <c r="Q137" i="1" s="1"/>
  <c r="K128" i="1"/>
  <c r="M128" i="1" s="1"/>
  <c r="L4" i="1"/>
  <c r="N4" i="1" s="1"/>
  <c r="L106" i="1"/>
  <c r="N106" i="1" s="1"/>
  <c r="L24" i="1"/>
  <c r="N24" i="1" s="1"/>
  <c r="L20" i="1"/>
  <c r="L12" i="1"/>
  <c r="N12" i="1" s="1"/>
  <c r="L8" i="1"/>
  <c r="N8" i="1" s="1"/>
  <c r="L75" i="1"/>
  <c r="N75" i="1" s="1"/>
  <c r="L71" i="1"/>
  <c r="P71" i="1" s="1"/>
  <c r="Q71" i="1" s="1"/>
  <c r="L41" i="1"/>
  <c r="N41" i="1" s="1"/>
  <c r="L29" i="1"/>
  <c r="P29" i="1" s="1"/>
  <c r="Q29" i="1" s="1"/>
  <c r="K134" i="1"/>
  <c r="M134" i="1" s="1"/>
  <c r="K132" i="1"/>
  <c r="M132" i="1" s="1"/>
  <c r="L84" i="1"/>
  <c r="P84" i="1" s="1"/>
  <c r="Q84" i="1" s="1"/>
  <c r="L57" i="1"/>
  <c r="L55" i="1"/>
  <c r="P55" i="1" s="1"/>
  <c r="Q55" i="1" s="1"/>
  <c r="L49" i="1"/>
  <c r="P49" i="1" s="1"/>
  <c r="Q49" i="1" s="1"/>
  <c r="L47" i="1"/>
  <c r="N47" i="1" s="1"/>
  <c r="L40" i="1"/>
  <c r="N40" i="1" s="1"/>
  <c r="P24" i="1"/>
  <c r="Q24" i="1" s="1"/>
  <c r="K24" i="1"/>
  <c r="M24" i="1" s="1"/>
  <c r="K123" i="1"/>
  <c r="M123" i="1" s="1"/>
  <c r="K106" i="1"/>
  <c r="M106" i="1" s="1"/>
  <c r="L107" i="1"/>
  <c r="P107" i="1" s="1"/>
  <c r="Q107" i="1" s="1"/>
  <c r="K29" i="1"/>
  <c r="M29" i="1" s="1"/>
  <c r="K47" i="1"/>
  <c r="M47" i="1" s="1"/>
  <c r="L81" i="1"/>
  <c r="P81" i="1" s="1"/>
  <c r="Q81" i="1" s="1"/>
  <c r="L79" i="1"/>
  <c r="N79" i="1" s="1"/>
  <c r="L73" i="1"/>
  <c r="P73" i="1" s="1"/>
  <c r="Q73" i="1" s="1"/>
  <c r="L67" i="1"/>
  <c r="N67" i="1" s="1"/>
  <c r="L32" i="1"/>
  <c r="N32" i="1" s="1"/>
  <c r="L142" i="1"/>
  <c r="P142" i="1" s="1"/>
  <c r="Q142" i="1" s="1"/>
  <c r="L133" i="1"/>
  <c r="N133" i="1" s="1"/>
  <c r="L154" i="1"/>
  <c r="N154" i="1" s="1"/>
  <c r="L149" i="1"/>
  <c r="N149" i="1" s="1"/>
  <c r="L23" i="1"/>
  <c r="P23" i="1" s="1"/>
  <c r="Q23" i="1" s="1"/>
  <c r="L110" i="1"/>
  <c r="N110" i="1" s="1"/>
  <c r="K40" i="1"/>
  <c r="M40" i="1" s="1"/>
  <c r="K83" i="1"/>
  <c r="M83" i="1" s="1"/>
  <c r="L80" i="1"/>
  <c r="N80" i="1" s="1"/>
  <c r="L76" i="1"/>
  <c r="P76" i="1" s="1"/>
  <c r="Q76" i="1" s="1"/>
  <c r="L64" i="1"/>
  <c r="P64" i="1" s="1"/>
  <c r="Q64" i="1" s="1"/>
  <c r="L51" i="1"/>
  <c r="N51" i="1" s="1"/>
  <c r="L39" i="1"/>
  <c r="N39" i="1" s="1"/>
  <c r="L60" i="1"/>
  <c r="P60" i="1" s="1"/>
  <c r="Q60" i="1" s="1"/>
  <c r="L43" i="1"/>
  <c r="N43" i="1" s="1"/>
  <c r="L42" i="1"/>
  <c r="N42" i="1" s="1"/>
  <c r="L38" i="1"/>
  <c r="P38" i="1" s="1"/>
  <c r="Q38" i="1" s="1"/>
  <c r="L31" i="1"/>
  <c r="N31" i="1" s="1"/>
  <c r="L156" i="1"/>
  <c r="P156" i="1" s="1"/>
  <c r="Q156" i="1" s="1"/>
  <c r="K156" i="1"/>
  <c r="M156" i="1" s="1"/>
  <c r="K161" i="1"/>
  <c r="M161" i="1" s="1"/>
  <c r="L161" i="1"/>
  <c r="K92" i="1"/>
  <c r="M92" i="1" s="1"/>
  <c r="L92" i="1"/>
  <c r="L88" i="1"/>
  <c r="K88" i="1"/>
  <c r="M88" i="1" s="1"/>
  <c r="K143" i="1"/>
  <c r="M143" i="1" s="1"/>
  <c r="L143" i="1"/>
  <c r="L147" i="1"/>
  <c r="P147" i="1" s="1"/>
  <c r="Q147" i="1" s="1"/>
  <c r="K147" i="1"/>
  <c r="M147" i="1" s="1"/>
  <c r="P33" i="1"/>
  <c r="Q33" i="1" s="1"/>
  <c r="N33" i="1"/>
  <c r="L99" i="1"/>
  <c r="P99" i="1" s="1"/>
  <c r="Q99" i="1" s="1"/>
  <c r="L96" i="1"/>
  <c r="P96" i="1" s="1"/>
  <c r="Q96" i="1" s="1"/>
  <c r="L93" i="1"/>
  <c r="P93" i="1" s="1"/>
  <c r="Q93" i="1" s="1"/>
  <c r="L89" i="1"/>
  <c r="N89" i="1" s="1"/>
  <c r="L127" i="1"/>
  <c r="P127" i="1" s="1"/>
  <c r="Q127" i="1" s="1"/>
  <c r="L152" i="1"/>
  <c r="N152" i="1" s="1"/>
  <c r="L159" i="1"/>
  <c r="N159" i="1" s="1"/>
  <c r="K19" i="1"/>
  <c r="M19" i="1" s="1"/>
  <c r="K119" i="1"/>
  <c r="M119" i="1" s="1"/>
  <c r="K116" i="1"/>
  <c r="M116" i="1" s="1"/>
  <c r="L11" i="1"/>
  <c r="K33" i="1"/>
  <c r="M33" i="1" s="1"/>
  <c r="K70" i="1"/>
  <c r="M70" i="1" s="1"/>
  <c r="L85" i="1"/>
  <c r="L78" i="1"/>
  <c r="L68" i="1"/>
  <c r="P68" i="1" s="1"/>
  <c r="Q68" i="1" s="1"/>
  <c r="L61" i="1"/>
  <c r="L58" i="1"/>
  <c r="P58" i="1" s="1"/>
  <c r="Q58" i="1" s="1"/>
  <c r="L54" i="1"/>
  <c r="L101" i="1"/>
  <c r="L98" i="1"/>
  <c r="L95" i="1"/>
  <c r="L91" i="1"/>
  <c r="L87" i="1"/>
  <c r="L155" i="1"/>
  <c r="L140" i="1"/>
  <c r="L162" i="1"/>
  <c r="N162" i="1" s="1"/>
  <c r="K148" i="1"/>
  <c r="M148" i="1" s="1"/>
  <c r="L151" i="1"/>
  <c r="P151" i="1" s="1"/>
  <c r="Q151" i="1" s="1"/>
  <c r="L18" i="1"/>
  <c r="N18" i="1" s="1"/>
  <c r="L25" i="1"/>
  <c r="N25" i="1" s="1"/>
  <c r="L21" i="1"/>
  <c r="N21" i="1" s="1"/>
  <c r="L17" i="1"/>
  <c r="L13" i="1"/>
  <c r="P13" i="1" s="1"/>
  <c r="Q13" i="1" s="1"/>
  <c r="L9" i="1"/>
  <c r="P9" i="1" s="1"/>
  <c r="Q9" i="1" s="1"/>
  <c r="K31" i="1"/>
  <c r="M31" i="1" s="1"/>
  <c r="K79" i="1"/>
  <c r="M79" i="1" s="1"/>
  <c r="L74" i="1"/>
  <c r="P74" i="1" s="1"/>
  <c r="Q74" i="1" s="1"/>
  <c r="L72" i="1"/>
  <c r="N72" i="1" s="1"/>
  <c r="L65" i="1"/>
  <c r="L62" i="1"/>
  <c r="L53" i="1"/>
  <c r="L50" i="1"/>
  <c r="N50" i="1" s="1"/>
  <c r="L46" i="1"/>
  <c r="L36" i="1"/>
  <c r="L28" i="1"/>
  <c r="L114" i="1"/>
  <c r="L111" i="1"/>
  <c r="P111" i="1" s="1"/>
  <c r="Q111" i="1" s="1"/>
  <c r="K39" i="1"/>
  <c r="M39" i="1" s="1"/>
  <c r="K49" i="1"/>
  <c r="M49" i="1" s="1"/>
  <c r="K55" i="1"/>
  <c r="M55" i="1" s="1"/>
  <c r="K73" i="1"/>
  <c r="M73" i="1" s="1"/>
  <c r="K127" i="1"/>
  <c r="M127" i="1" s="1"/>
  <c r="L153" i="1"/>
  <c r="L139" i="1"/>
  <c r="N139" i="1" s="1"/>
  <c r="K139" i="1"/>
  <c r="M139" i="1" s="1"/>
  <c r="L86" i="1"/>
  <c r="P86" i="1" s="1"/>
  <c r="Q86" i="1" s="1"/>
  <c r="K86" i="1"/>
  <c r="M86" i="1" s="1"/>
  <c r="K111" i="1"/>
  <c r="M111" i="1" s="1"/>
  <c r="L105" i="1"/>
  <c r="K105" i="1"/>
  <c r="M105" i="1" s="1"/>
  <c r="K14" i="1"/>
  <c r="M14" i="1" s="1"/>
  <c r="L14" i="1"/>
  <c r="L7" i="1"/>
  <c r="K7" i="1"/>
  <c r="M7" i="1" s="1"/>
  <c r="K3" i="1"/>
  <c r="M3" i="1" s="1"/>
  <c r="L3" i="1"/>
  <c r="K157" i="1"/>
  <c r="M157" i="1" s="1"/>
  <c r="L157" i="1"/>
  <c r="K158" i="1"/>
  <c r="M158" i="1" s="1"/>
  <c r="L158" i="1"/>
  <c r="K122" i="1"/>
  <c r="M122" i="1" s="1"/>
  <c r="L122" i="1"/>
  <c r="K118" i="1"/>
  <c r="M118" i="1" s="1"/>
  <c r="L118" i="1"/>
  <c r="P141" i="1"/>
  <c r="Q141" i="1" s="1"/>
  <c r="N141" i="1"/>
  <c r="L138" i="1"/>
  <c r="L104" i="1"/>
  <c r="K104" i="1"/>
  <c r="M104" i="1" s="1"/>
  <c r="K138" i="1"/>
  <c r="M138" i="1" s="1"/>
  <c r="L100" i="1"/>
  <c r="L97" i="1"/>
  <c r="L94" i="1"/>
  <c r="L90" i="1"/>
  <c r="L131" i="1"/>
  <c r="L145" i="1"/>
  <c r="L163" i="1"/>
  <c r="L103" i="1"/>
  <c r="L5" i="1"/>
  <c r="L115" i="1"/>
  <c r="K50" i="1"/>
  <c r="M50" i="1" s="1"/>
  <c r="P37" i="1"/>
  <c r="Q37" i="1" s="1"/>
  <c r="N37" i="1"/>
  <c r="L112" i="1"/>
  <c r="L82" i="1"/>
  <c r="K82" i="1"/>
  <c r="M82" i="1" s="1"/>
  <c r="L69" i="1"/>
  <c r="K69" i="1"/>
  <c r="M69" i="1" s="1"/>
  <c r="L135" i="1"/>
  <c r="P135" i="1" s="1"/>
  <c r="Q135" i="1" s="1"/>
  <c r="K112" i="1"/>
  <c r="M112" i="1" s="1"/>
  <c r="N130" i="1"/>
  <c r="L2" i="1"/>
  <c r="K2" i="1"/>
  <c r="M2" i="1" s="1"/>
  <c r="L129" i="1"/>
  <c r="K129" i="1"/>
  <c r="M129" i="1" s="1"/>
  <c r="L124" i="1"/>
  <c r="K124" i="1"/>
  <c r="M124" i="1" s="1"/>
  <c r="L120" i="1"/>
  <c r="K120" i="1"/>
  <c r="M120" i="1" s="1"/>
  <c r="L108" i="1"/>
  <c r="L126" i="1"/>
  <c r="P126" i="1" s="1"/>
  <c r="Q126" i="1" s="1"/>
  <c r="K126" i="1"/>
  <c r="M126" i="1" s="1"/>
  <c r="L77" i="1"/>
  <c r="P66" i="1"/>
  <c r="Q66" i="1" s="1"/>
  <c r="N66" i="1"/>
  <c r="L45" i="1"/>
  <c r="N34" i="1"/>
  <c r="L136" i="1"/>
  <c r="N136" i="1" s="1"/>
  <c r="L35" i="1"/>
  <c r="L27" i="1"/>
  <c r="L160" i="1"/>
  <c r="K160" i="1"/>
  <c r="M160" i="1" s="1"/>
  <c r="K136" i="1"/>
  <c r="M136" i="1" s="1"/>
  <c r="P26" i="1" l="1"/>
  <c r="Q26" i="1" s="1"/>
  <c r="N63" i="1"/>
  <c r="P116" i="1"/>
  <c r="Q116" i="1" s="1"/>
  <c r="P117" i="1"/>
  <c r="Q117" i="1" s="1"/>
  <c r="P32" i="1"/>
  <c r="Q32" i="1" s="1"/>
  <c r="P40" i="1"/>
  <c r="Q40" i="1" s="1"/>
  <c r="N125" i="1"/>
  <c r="P39" i="1"/>
  <c r="Q39" i="1" s="1"/>
  <c r="N134" i="1"/>
  <c r="N99" i="1"/>
  <c r="N127" i="1"/>
  <c r="P110" i="1"/>
  <c r="Q110" i="1" s="1"/>
  <c r="P132" i="1"/>
  <c r="Q132" i="1" s="1"/>
  <c r="N76" i="1"/>
  <c r="P80" i="1"/>
  <c r="Q80" i="1" s="1"/>
  <c r="N60" i="1"/>
  <c r="P146" i="1"/>
  <c r="Q146" i="1" s="1"/>
  <c r="N128" i="1"/>
  <c r="N109" i="1"/>
  <c r="P162" i="1"/>
  <c r="Q162" i="1" s="1"/>
  <c r="N81" i="1"/>
  <c r="P79" i="1"/>
  <c r="Q79" i="1" s="1"/>
  <c r="N56" i="1"/>
  <c r="N148" i="1"/>
  <c r="N6" i="1"/>
  <c r="N71" i="1"/>
  <c r="N55" i="1"/>
  <c r="N16" i="1"/>
  <c r="P59" i="1"/>
  <c r="Q59" i="1" s="1"/>
  <c r="P119" i="1"/>
  <c r="Q119" i="1" s="1"/>
  <c r="P31" i="1"/>
  <c r="Q31" i="1" s="1"/>
  <c r="P50" i="1"/>
  <c r="Q50" i="1" s="1"/>
  <c r="P21" i="1"/>
  <c r="Q21" i="1" s="1"/>
  <c r="N123" i="1"/>
  <c r="N49" i="1"/>
  <c r="N48" i="1"/>
  <c r="N151" i="1"/>
  <c r="N10" i="1"/>
  <c r="N30" i="1"/>
  <c r="N102" i="1"/>
  <c r="P42" i="1"/>
  <c r="Q42" i="1" s="1"/>
  <c r="N86" i="1"/>
  <c r="P139" i="1"/>
  <c r="Q139" i="1" s="1"/>
  <c r="P72" i="1"/>
  <c r="Q72" i="1" s="1"/>
  <c r="P25" i="1"/>
  <c r="Q25" i="1" s="1"/>
  <c r="N23" i="1"/>
  <c r="P75" i="1"/>
  <c r="Q75" i="1" s="1"/>
  <c r="N113" i="1"/>
  <c r="N74" i="1"/>
  <c r="N9" i="1"/>
  <c r="P51" i="1"/>
  <c r="Q51" i="1" s="1"/>
  <c r="P154" i="1"/>
  <c r="Q154" i="1" s="1"/>
  <c r="N93" i="1"/>
  <c r="N137" i="1"/>
  <c r="P144" i="1"/>
  <c r="Q144" i="1" s="1"/>
  <c r="N121" i="1"/>
  <c r="N142" i="1"/>
  <c r="P52" i="1"/>
  <c r="Q52" i="1" s="1"/>
  <c r="N107" i="1"/>
  <c r="P8" i="1"/>
  <c r="Q8" i="1" s="1"/>
  <c r="P83" i="1"/>
  <c r="Q83" i="1" s="1"/>
  <c r="N15" i="1"/>
  <c r="P106" i="1"/>
  <c r="Q106" i="1" s="1"/>
  <c r="N19" i="1"/>
  <c r="N29" i="1"/>
  <c r="N44" i="1"/>
  <c r="N22" i="1"/>
  <c r="N73" i="1"/>
  <c r="P41" i="1"/>
  <c r="Q41" i="1" s="1"/>
  <c r="P67" i="1"/>
  <c r="Q67" i="1" s="1"/>
  <c r="N84" i="1"/>
  <c r="P47" i="1"/>
  <c r="Q47" i="1" s="1"/>
  <c r="N58" i="1"/>
  <c r="P159" i="1"/>
  <c r="Q159" i="1" s="1"/>
  <c r="P12" i="1"/>
  <c r="Q12" i="1" s="1"/>
  <c r="N111" i="1"/>
  <c r="P4" i="1"/>
  <c r="Q4" i="1" s="1"/>
  <c r="P20" i="1"/>
  <c r="Q20" i="1" s="1"/>
  <c r="N20" i="1"/>
  <c r="N147" i="1"/>
  <c r="P149" i="1"/>
  <c r="Q149" i="1" s="1"/>
  <c r="N38" i="1"/>
  <c r="P57" i="1"/>
  <c r="Q57" i="1" s="1"/>
  <c r="N57" i="1"/>
  <c r="N68" i="1"/>
  <c r="N64" i="1"/>
  <c r="P133" i="1"/>
  <c r="Q133" i="1" s="1"/>
  <c r="N96" i="1"/>
  <c r="P43" i="1"/>
  <c r="Q43" i="1" s="1"/>
  <c r="P152" i="1"/>
  <c r="Q152" i="1" s="1"/>
  <c r="P140" i="1"/>
  <c r="Q140" i="1" s="1"/>
  <c r="N140" i="1"/>
  <c r="N126" i="1"/>
  <c r="N135" i="1"/>
  <c r="N13" i="1"/>
  <c r="P18" i="1"/>
  <c r="Q18" i="1" s="1"/>
  <c r="N156" i="1"/>
  <c r="P89" i="1"/>
  <c r="Q89" i="1" s="1"/>
  <c r="N114" i="1"/>
  <c r="P114" i="1"/>
  <c r="Q114" i="1" s="1"/>
  <c r="N36" i="1"/>
  <c r="P36" i="1"/>
  <c r="Q36" i="1" s="1"/>
  <c r="N62" i="1"/>
  <c r="P62" i="1"/>
  <c r="Q62" i="1" s="1"/>
  <c r="N91" i="1"/>
  <c r="P91" i="1"/>
  <c r="Q91" i="1" s="1"/>
  <c r="P54" i="1"/>
  <c r="Q54" i="1" s="1"/>
  <c r="N54" i="1"/>
  <c r="N78" i="1"/>
  <c r="P78" i="1"/>
  <c r="Q78" i="1" s="1"/>
  <c r="N92" i="1"/>
  <c r="P92" i="1"/>
  <c r="Q92" i="1" s="1"/>
  <c r="P65" i="1"/>
  <c r="Q65" i="1" s="1"/>
  <c r="N65" i="1"/>
  <c r="P85" i="1"/>
  <c r="Q85" i="1" s="1"/>
  <c r="N85" i="1"/>
  <c r="P143" i="1"/>
  <c r="Q143" i="1" s="1"/>
  <c r="N143" i="1"/>
  <c r="N17" i="1"/>
  <c r="P17" i="1"/>
  <c r="Q17" i="1" s="1"/>
  <c r="P155" i="1"/>
  <c r="Q155" i="1" s="1"/>
  <c r="N155" i="1"/>
  <c r="N98" i="1"/>
  <c r="P98" i="1"/>
  <c r="Q98" i="1" s="1"/>
  <c r="P61" i="1"/>
  <c r="Q61" i="1" s="1"/>
  <c r="N61" i="1"/>
  <c r="P11" i="1"/>
  <c r="Q11" i="1" s="1"/>
  <c r="N11" i="1"/>
  <c r="P161" i="1"/>
  <c r="Q161" i="1" s="1"/>
  <c r="N161" i="1"/>
  <c r="P46" i="1"/>
  <c r="Q46" i="1" s="1"/>
  <c r="N46" i="1"/>
  <c r="N95" i="1"/>
  <c r="P95" i="1"/>
  <c r="Q95" i="1" s="1"/>
  <c r="P136" i="1"/>
  <c r="Q136" i="1" s="1"/>
  <c r="N28" i="1"/>
  <c r="P28" i="1"/>
  <c r="Q28" i="1" s="1"/>
  <c r="P53" i="1"/>
  <c r="Q53" i="1" s="1"/>
  <c r="N53" i="1"/>
  <c r="N87" i="1"/>
  <c r="P87" i="1"/>
  <c r="Q87" i="1" s="1"/>
  <c r="N101" i="1"/>
  <c r="P101" i="1"/>
  <c r="Q101" i="1" s="1"/>
  <c r="P88" i="1"/>
  <c r="Q88" i="1" s="1"/>
  <c r="N88" i="1"/>
  <c r="P153" i="1"/>
  <c r="Q153" i="1" s="1"/>
  <c r="N153" i="1"/>
  <c r="N124" i="1"/>
  <c r="P124" i="1"/>
  <c r="Q124" i="1" s="1"/>
  <c r="N27" i="1"/>
  <c r="P27" i="1"/>
  <c r="Q27" i="1" s="1"/>
  <c r="P77" i="1"/>
  <c r="Q77" i="1" s="1"/>
  <c r="N77" i="1"/>
  <c r="P82" i="1"/>
  <c r="Q82" i="1" s="1"/>
  <c r="N82" i="1"/>
  <c r="N163" i="1"/>
  <c r="P163" i="1"/>
  <c r="Q163" i="1" s="1"/>
  <c r="N157" i="1"/>
  <c r="P157" i="1"/>
  <c r="Q157" i="1" s="1"/>
  <c r="N35" i="1"/>
  <c r="P35" i="1"/>
  <c r="Q35" i="1" s="1"/>
  <c r="P45" i="1"/>
  <c r="Q45" i="1" s="1"/>
  <c r="N45" i="1"/>
  <c r="N120" i="1"/>
  <c r="P120" i="1"/>
  <c r="Q120" i="1" s="1"/>
  <c r="N112" i="1"/>
  <c r="P112" i="1"/>
  <c r="Q112" i="1" s="1"/>
  <c r="P115" i="1"/>
  <c r="Q115" i="1" s="1"/>
  <c r="N115" i="1"/>
  <c r="P103" i="1"/>
  <c r="Q103" i="1" s="1"/>
  <c r="N103" i="1"/>
  <c r="N97" i="1"/>
  <c r="P97" i="1"/>
  <c r="Q97" i="1" s="1"/>
  <c r="P7" i="1"/>
  <c r="Q7" i="1" s="1"/>
  <c r="N7" i="1"/>
  <c r="P5" i="1"/>
  <c r="Q5" i="1" s="1"/>
  <c r="N5" i="1"/>
  <c r="P131" i="1"/>
  <c r="Q131" i="1" s="1"/>
  <c r="N131" i="1"/>
  <c r="N100" i="1"/>
  <c r="P100" i="1"/>
  <c r="Q100" i="1" s="1"/>
  <c r="N104" i="1"/>
  <c r="P104" i="1"/>
  <c r="Q104" i="1" s="1"/>
  <c r="P118" i="1"/>
  <c r="Q118" i="1" s="1"/>
  <c r="N118" i="1"/>
  <c r="P158" i="1"/>
  <c r="Q158" i="1" s="1"/>
  <c r="N158" i="1"/>
  <c r="P3" i="1"/>
  <c r="Q3" i="1" s="1"/>
  <c r="N3" i="1"/>
  <c r="P14" i="1"/>
  <c r="Q14" i="1" s="1"/>
  <c r="N14" i="1"/>
  <c r="N108" i="1"/>
  <c r="P108" i="1"/>
  <c r="Q108" i="1" s="1"/>
  <c r="N2" i="1"/>
  <c r="P2" i="1"/>
  <c r="Q2" i="1" s="1"/>
  <c r="N90" i="1"/>
  <c r="P90" i="1"/>
  <c r="Q90" i="1" s="1"/>
  <c r="P138" i="1"/>
  <c r="Q138" i="1" s="1"/>
  <c r="N138" i="1"/>
  <c r="P69" i="1"/>
  <c r="Q69" i="1" s="1"/>
  <c r="N69" i="1"/>
  <c r="N94" i="1"/>
  <c r="P94" i="1"/>
  <c r="Q94" i="1" s="1"/>
  <c r="N122" i="1"/>
  <c r="P122" i="1"/>
  <c r="Q122" i="1" s="1"/>
  <c r="N129" i="1"/>
  <c r="P129" i="1"/>
  <c r="Q129" i="1" s="1"/>
  <c r="N145" i="1"/>
  <c r="P145" i="1"/>
  <c r="Q145" i="1" s="1"/>
  <c r="P105" i="1"/>
  <c r="Q105" i="1" s="1"/>
  <c r="N105" i="1"/>
  <c r="N160" i="1"/>
  <c r="P160" i="1"/>
  <c r="Q160" i="1" s="1"/>
</calcChain>
</file>

<file path=xl/sharedStrings.xml><?xml version="1.0" encoding="utf-8"?>
<sst xmlns="http://schemas.openxmlformats.org/spreadsheetml/2006/main" count="300" uniqueCount="299">
  <si>
    <t>代码</t>
    <phoneticPr fontId="2" type="noConversion"/>
  </si>
  <si>
    <t>公司</t>
    <phoneticPr fontId="2" type="noConversion"/>
  </si>
  <si>
    <t>股本</t>
    <phoneticPr fontId="2" type="noConversion"/>
  </si>
  <si>
    <t>市值</t>
    <phoneticPr fontId="2" type="noConversion"/>
  </si>
  <si>
    <t>优势</t>
    <phoneticPr fontId="2" type="noConversion"/>
  </si>
  <si>
    <t>歌力思</t>
    <phoneticPr fontId="2" type="noConversion"/>
  </si>
  <si>
    <t>18PEG</t>
  </si>
  <si>
    <t>目标pe</t>
    <phoneticPr fontId="2" type="noConversion"/>
  </si>
  <si>
    <t>目标价</t>
    <phoneticPr fontId="2" type="noConversion"/>
  </si>
  <si>
    <t>18利润</t>
    <phoneticPr fontId="2" type="noConversion"/>
  </si>
  <si>
    <t>使用“17利润”和“18增速”来预测</t>
    <phoneticPr fontId="2" type="noConversion"/>
  </si>
  <si>
    <t>17PEG</t>
    <phoneticPr fontId="2" type="noConversion"/>
  </si>
  <si>
    <t>使用“17PE”除以“17增速”来计算</t>
    <phoneticPr fontId="2" type="noConversion"/>
  </si>
  <si>
    <t>使用“18PE”除以“18增速”来计算</t>
    <phoneticPr fontId="2" type="noConversion"/>
  </si>
  <si>
    <t>设定目标PE后，按照2018年业绩计算对应价格</t>
    <phoneticPr fontId="2" type="noConversion"/>
  </si>
  <si>
    <t>风语筑</t>
    <phoneticPr fontId="2" type="noConversion"/>
  </si>
  <si>
    <t>涨幅</t>
    <phoneticPr fontId="2" type="noConversion"/>
  </si>
  <si>
    <t xml:space="preserve">2017年是风语筑的订单爆发年，在手订单50亿（上年营收15亿）。
https://xueqiu.com/4316634246/96368712  </t>
    <phoneticPr fontId="2" type="noConversion"/>
  </si>
  <si>
    <t>小康股份</t>
    <phoneticPr fontId="2" type="noConversion"/>
  </si>
  <si>
    <t>未来
增速</t>
    <phoneticPr fontId="2" type="noConversion"/>
  </si>
  <si>
    <t>2018
增速</t>
    <phoneticPr fontId="2" type="noConversion"/>
  </si>
  <si>
    <t>2018
利润</t>
    <phoneticPr fontId="2" type="noConversion"/>
  </si>
  <si>
    <t>2017
增速</t>
    <phoneticPr fontId="2" type="noConversion"/>
  </si>
  <si>
    <t>2017
利润</t>
    <phoneticPr fontId="2" type="noConversion"/>
  </si>
  <si>
    <t>2018
PEG</t>
    <phoneticPr fontId="2" type="noConversion"/>
  </si>
  <si>
    <t>2017
PEG</t>
    <phoneticPr fontId="2" type="noConversion"/>
  </si>
  <si>
    <t>2018
PE</t>
    <phoneticPr fontId="2" type="noConversion"/>
  </si>
  <si>
    <t>2017
PE</t>
    <phoneticPr fontId="2" type="noConversion"/>
  </si>
  <si>
    <t>价格</t>
    <phoneticPr fontId="2" type="noConversion"/>
  </si>
  <si>
    <t xml:space="preserve">唯一担心就是新能源汽车项目能否成功
https://xueqiu.com/1448459094/97602036 </t>
    <phoneticPr fontId="2" type="noConversion"/>
  </si>
  <si>
    <t>备注</t>
    <phoneticPr fontId="2" type="noConversion"/>
  </si>
  <si>
    <t>梦百合</t>
    <phoneticPr fontId="2" type="noConversion"/>
  </si>
  <si>
    <t xml:space="preserve"> https://xueqiu.com/5177736766/100638274 </t>
    <phoneticPr fontId="2" type="noConversion"/>
  </si>
  <si>
    <t>中颖电子</t>
    <phoneticPr fontId="2" type="noConversion"/>
  </si>
  <si>
    <t>https://xueqiu.com/2931619692/98221544</t>
    <phoneticPr fontId="2" type="noConversion"/>
  </si>
  <si>
    <t>蓝海华腾</t>
    <phoneticPr fontId="2" type="noConversion"/>
  </si>
  <si>
    <t>股东减持，</t>
    <phoneticPr fontId="2" type="noConversion"/>
  </si>
  <si>
    <t>七匹狼</t>
    <phoneticPr fontId="2" type="noConversion"/>
  </si>
  <si>
    <t xml:space="preserve">
</t>
    <phoneticPr fontId="2" type="noConversion"/>
  </si>
  <si>
    <t xml:space="preserve">https://xueqiu.com/S/SZ002029/100774088 
银行理财及货币资金高达36亿元。
</t>
    <phoneticPr fontId="2" type="noConversion"/>
  </si>
  <si>
    <t>黄河旋风</t>
    <phoneticPr fontId="2" type="noConversion"/>
  </si>
  <si>
    <t>维格娜丝</t>
    <phoneticPr fontId="2" type="noConversion"/>
  </si>
  <si>
    <t>盈趣科技</t>
    <phoneticPr fontId="2" type="noConversion"/>
  </si>
  <si>
    <r>
      <rPr>
        <sz val="14"/>
        <color rgb="FF33353C"/>
        <rFont val="宋体"/>
        <family val="3"/>
        <charset val="134"/>
      </rPr>
      <t>公司毛利率得益于线上渠道增长自</t>
    </r>
    <r>
      <rPr>
        <sz val="14"/>
        <color rgb="FF33353C"/>
        <rFont val="Arial"/>
        <family val="2"/>
      </rPr>
      <t>37.71%</t>
    </r>
    <r>
      <rPr>
        <sz val="14"/>
        <color rgb="FF33353C"/>
        <rFont val="宋体"/>
        <family val="3"/>
        <charset val="134"/>
      </rPr>
      <t>增至</t>
    </r>
    <r>
      <rPr>
        <sz val="14"/>
        <color rgb="FF33353C"/>
        <rFont val="Arial"/>
        <family val="2"/>
      </rPr>
      <t>50.42%</t>
    </r>
    <r>
      <rPr>
        <sz val="12"/>
        <color theme="1"/>
        <rFont val="微软雅黑"/>
        <family val="2"/>
        <charset val="134"/>
      </rPr>
      <t>，</t>
    </r>
    <r>
      <rPr>
        <sz val="14"/>
        <color rgb="FF33353C"/>
        <rFont val="Arial"/>
        <family val="2"/>
      </rPr>
      <t>2017H1</t>
    </r>
    <r>
      <rPr>
        <sz val="14"/>
        <color rgb="FF33353C"/>
        <rFont val="宋体"/>
        <family val="3"/>
        <charset val="134"/>
      </rPr>
      <t>毛利率因钢材价格上涨降至</t>
    </r>
    <r>
      <rPr>
        <sz val="14"/>
        <color rgb="FF33353C"/>
        <rFont val="Arial"/>
        <family val="2"/>
      </rPr>
      <t>48.08%</t>
    </r>
    <r>
      <rPr>
        <sz val="12"/>
        <color theme="1"/>
        <rFont val="微软雅黑"/>
        <family val="2"/>
        <charset val="134"/>
      </rPr>
      <t>。</t>
    </r>
    <r>
      <rPr>
        <sz val="14"/>
        <color rgb="FF33353C"/>
        <rFont val="宋体"/>
        <family val="3"/>
        <charset val="134"/>
      </rPr>
      <t>同时公司销售费用率因线上渠道增至</t>
    </r>
    <r>
      <rPr>
        <sz val="14"/>
        <color rgb="FF33353C"/>
        <rFont val="Arial"/>
        <family val="2"/>
      </rPr>
      <t>2017H1</t>
    </r>
    <r>
      <rPr>
        <sz val="14"/>
        <color rgb="FF33353C"/>
        <rFont val="宋体"/>
        <family val="3"/>
        <charset val="134"/>
      </rPr>
      <t>的</t>
    </r>
    <r>
      <rPr>
        <sz val="14"/>
        <color rgb="FF33353C"/>
        <rFont val="Arial"/>
        <family val="2"/>
      </rPr>
      <t>25.58%</t>
    </r>
    <r>
      <rPr>
        <sz val="12"/>
        <color theme="1"/>
        <rFont val="微软雅黑"/>
        <family val="2"/>
        <charset val="134"/>
      </rPr>
      <t>。</t>
    </r>
    <r>
      <rPr>
        <sz val="14"/>
        <color rgb="FF33353C"/>
        <rFont val="宋体"/>
        <family val="3"/>
        <charset val="134"/>
      </rPr>
      <t>预计公司未来毛利率和净利率企稳。</t>
    </r>
    <r>
      <rPr>
        <sz val="14"/>
        <color rgb="FF33353C"/>
        <rFont val="Arial"/>
        <family val="2"/>
      </rPr>
      <t xml:space="preserve"> https://xueqiu.com/2987842257/96730509</t>
    </r>
    <phoneticPr fontId="2" type="noConversion"/>
  </si>
  <si>
    <t>乐歌股份</t>
    <phoneticPr fontId="2" type="noConversion"/>
  </si>
  <si>
    <t>迪森股份</t>
    <phoneticPr fontId="2" type="noConversion"/>
  </si>
  <si>
    <t>金卡智能</t>
    <phoneticPr fontId="2" type="noConversion"/>
  </si>
  <si>
    <t>捷成股份</t>
    <phoneticPr fontId="2" type="noConversion"/>
  </si>
  <si>
    <t>元祖股份</t>
    <phoneticPr fontId="2" type="noConversion"/>
  </si>
  <si>
    <r>
      <rPr>
        <sz val="14"/>
        <color rgb="FF33353C"/>
        <rFont val="宋体"/>
        <family val="3"/>
        <charset val="134"/>
      </rPr>
      <t>两股东计划减持</t>
    </r>
    <r>
      <rPr>
        <sz val="14"/>
        <color rgb="FF33353C"/>
        <rFont val="Arial"/>
        <family val="2"/>
      </rPr>
      <t>7.5%</t>
    </r>
    <r>
      <rPr>
        <sz val="14"/>
        <color rgb="FF33353C"/>
        <rFont val="宋体"/>
        <family val="3"/>
        <charset val="134"/>
      </rPr>
      <t>的公司股份</t>
    </r>
    <phoneticPr fontId="2" type="noConversion"/>
  </si>
  <si>
    <t>奋达科技</t>
    <phoneticPr fontId="2" type="noConversion"/>
  </si>
  <si>
    <t>康欣新材</t>
    <phoneticPr fontId="2" type="noConversion"/>
  </si>
  <si>
    <t>https://xueqiu.com/4222457976/100998791</t>
    <phoneticPr fontId="2" type="noConversion"/>
  </si>
  <si>
    <t>宁波华翔</t>
    <phoneticPr fontId="2" type="noConversion"/>
  </si>
  <si>
    <t>安井食品</t>
    <phoneticPr fontId="2" type="noConversion"/>
  </si>
  <si>
    <t>新天科技</t>
    <phoneticPr fontId="2" type="noConversion"/>
  </si>
  <si>
    <t>蒙娜丽莎</t>
    <phoneticPr fontId="2" type="noConversion"/>
  </si>
  <si>
    <t>巴安水务</t>
    <phoneticPr fontId="2" type="noConversion"/>
  </si>
  <si>
    <t>中南建设</t>
    <phoneticPr fontId="2" type="noConversion"/>
  </si>
  <si>
    <t>澳洋顺昌</t>
    <phoneticPr fontId="2" type="noConversion"/>
  </si>
  <si>
    <t>鹏辉能源</t>
    <phoneticPr fontId="2" type="noConversion"/>
  </si>
  <si>
    <t>快克股份</t>
    <phoneticPr fontId="2" type="noConversion"/>
  </si>
  <si>
    <t>欣旺达</t>
    <phoneticPr fontId="2" type="noConversion"/>
  </si>
  <si>
    <t>精研科技</t>
    <phoneticPr fontId="2" type="noConversion"/>
  </si>
  <si>
    <t>洲明科技</t>
    <phoneticPr fontId="2" type="noConversion"/>
  </si>
  <si>
    <t>珀莱雅</t>
    <phoneticPr fontId="2" type="noConversion"/>
  </si>
  <si>
    <t>贵阳银行</t>
    <phoneticPr fontId="2" type="noConversion"/>
  </si>
  <si>
    <t>大元泵业</t>
    <phoneticPr fontId="2" type="noConversion"/>
  </si>
  <si>
    <t>我乐家居</t>
    <phoneticPr fontId="2" type="noConversion"/>
  </si>
  <si>
    <t>恒锋工具</t>
    <phoneticPr fontId="2" type="noConversion"/>
  </si>
  <si>
    <t>好莱客</t>
    <phoneticPr fontId="2" type="noConversion"/>
  </si>
  <si>
    <t>龙马环卫</t>
    <phoneticPr fontId="2" type="noConversion"/>
  </si>
  <si>
    <t>鸣志电器</t>
    <phoneticPr fontId="2" type="noConversion"/>
  </si>
  <si>
    <t>欧普康视</t>
    <phoneticPr fontId="2" type="noConversion"/>
  </si>
  <si>
    <t>中宠股份</t>
    <phoneticPr fontId="2" type="noConversion"/>
  </si>
  <si>
    <t>凯莱英</t>
    <phoneticPr fontId="2" type="noConversion"/>
  </si>
  <si>
    <t>阳光城</t>
    <phoneticPr fontId="2" type="noConversion"/>
  </si>
  <si>
    <t>华宇软件</t>
    <phoneticPr fontId="2" type="noConversion"/>
  </si>
  <si>
    <t>苏州科达</t>
    <phoneticPr fontId="2" type="noConversion"/>
  </si>
  <si>
    <t>佩蒂股份</t>
    <phoneticPr fontId="2" type="noConversion"/>
  </si>
  <si>
    <t>中设股份</t>
    <phoneticPr fontId="2" type="noConversion"/>
  </si>
  <si>
    <t>荣泰健康</t>
    <phoneticPr fontId="2" type="noConversion"/>
  </si>
  <si>
    <t>太极实业</t>
    <phoneticPr fontId="2" type="noConversion"/>
  </si>
  <si>
    <t>基蛋生物</t>
    <phoneticPr fontId="2" type="noConversion"/>
  </si>
  <si>
    <t>洁美科技</t>
    <phoneticPr fontId="2" type="noConversion"/>
  </si>
  <si>
    <t>透景生命</t>
    <phoneticPr fontId="2" type="noConversion"/>
  </si>
  <si>
    <t>东易日盛</t>
    <phoneticPr fontId="2" type="noConversion"/>
  </si>
  <si>
    <t>https://xueqiu.com/S/SZ002713</t>
  </si>
  <si>
    <t>大博医疗</t>
    <phoneticPr fontId="2" type="noConversion"/>
  </si>
  <si>
    <t>弘亚数控</t>
    <phoneticPr fontId="2" type="noConversion"/>
  </si>
  <si>
    <t>弘信电子</t>
    <phoneticPr fontId="2" type="noConversion"/>
  </si>
  <si>
    <t>合兴包装</t>
    <phoneticPr fontId="2" type="noConversion"/>
  </si>
  <si>
    <t>国恩股份</t>
    <phoneticPr fontId="2" type="noConversion"/>
  </si>
  <si>
    <t>杰克股份</t>
    <phoneticPr fontId="2" type="noConversion"/>
  </si>
  <si>
    <t>天神娱乐</t>
    <phoneticPr fontId="2" type="noConversion"/>
  </si>
  <si>
    <t>星网锐捷</t>
    <phoneticPr fontId="2" type="noConversion"/>
  </si>
  <si>
    <t>诺力股份</t>
    <phoneticPr fontId="2" type="noConversion"/>
  </si>
  <si>
    <t>怡亚通</t>
    <phoneticPr fontId="2" type="noConversion"/>
  </si>
  <si>
    <t>新泉股份</t>
    <phoneticPr fontId="2" type="noConversion"/>
  </si>
  <si>
    <t>中亚股份</t>
    <phoneticPr fontId="2" type="noConversion"/>
  </si>
  <si>
    <t>掌阅科技</t>
    <phoneticPr fontId="2" type="noConversion"/>
  </si>
  <si>
    <t>青岛啤酒</t>
    <phoneticPr fontId="2" type="noConversion"/>
  </si>
  <si>
    <t>分众传媒</t>
    <phoneticPr fontId="2" type="noConversion"/>
  </si>
  <si>
    <t>上海新阳</t>
    <phoneticPr fontId="2" type="noConversion"/>
  </si>
  <si>
    <t>三安光电</t>
    <phoneticPr fontId="2" type="noConversion"/>
  </si>
  <si>
    <t>全志科技</t>
    <phoneticPr fontId="2" type="noConversion"/>
  </si>
  <si>
    <t>新城控股</t>
    <phoneticPr fontId="2" type="noConversion"/>
  </si>
  <si>
    <t>亿纬锂能</t>
    <phoneticPr fontId="2" type="noConversion"/>
  </si>
  <si>
    <t>和而泰</t>
    <phoneticPr fontId="2" type="noConversion"/>
  </si>
  <si>
    <t>拓邦股份</t>
    <phoneticPr fontId="2" type="noConversion"/>
  </si>
  <si>
    <t>智云股份</t>
    <phoneticPr fontId="2" type="noConversion"/>
  </si>
  <si>
    <t>博世科</t>
    <phoneticPr fontId="2" type="noConversion"/>
  </si>
  <si>
    <t>东阿阿胶</t>
    <phoneticPr fontId="2" type="noConversion"/>
  </si>
  <si>
    <t>伊之密</t>
    <phoneticPr fontId="2" type="noConversion"/>
  </si>
  <si>
    <t>兔宝宝</t>
    <phoneticPr fontId="2" type="noConversion"/>
  </si>
  <si>
    <t>北新建材</t>
    <phoneticPr fontId="2" type="noConversion"/>
  </si>
  <si>
    <t>浙江美大</t>
    <phoneticPr fontId="2" type="noConversion"/>
  </si>
  <si>
    <t>广汇汽车</t>
    <phoneticPr fontId="2" type="noConversion"/>
  </si>
  <si>
    <t>东方园林</t>
    <phoneticPr fontId="2" type="noConversion"/>
  </si>
  <si>
    <t>三聚环保</t>
    <phoneticPr fontId="2" type="noConversion"/>
  </si>
  <si>
    <t>金禾实业</t>
    <phoneticPr fontId="2" type="noConversion"/>
  </si>
  <si>
    <t>隆基股份</t>
    <phoneticPr fontId="2" type="noConversion"/>
  </si>
  <si>
    <t>阳光电源</t>
    <phoneticPr fontId="2" type="noConversion"/>
  </si>
  <si>
    <t>利亚德</t>
    <phoneticPr fontId="2" type="noConversion"/>
  </si>
  <si>
    <t>索菲亚</t>
    <phoneticPr fontId="2" type="noConversion"/>
  </si>
  <si>
    <t>歌尔股份</t>
    <phoneticPr fontId="2" type="noConversion"/>
  </si>
  <si>
    <t>舍得酒业</t>
    <phoneticPr fontId="2" type="noConversion"/>
  </si>
  <si>
    <t>华夏幸福</t>
    <phoneticPr fontId="2" type="noConversion"/>
  </si>
  <si>
    <t>玲珑轮胎</t>
    <phoneticPr fontId="2" type="noConversion"/>
  </si>
  <si>
    <t>顺网科技</t>
    <phoneticPr fontId="2" type="noConversion"/>
  </si>
  <si>
    <t>智飞生物</t>
    <phoneticPr fontId="2" type="noConversion"/>
  </si>
  <si>
    <t>中源协和</t>
    <phoneticPr fontId="2" type="noConversion"/>
  </si>
  <si>
    <t>贝瑞基因</t>
    <phoneticPr fontId="2" type="noConversion"/>
  </si>
  <si>
    <t>千禾味业</t>
    <phoneticPr fontId="2" type="noConversion"/>
  </si>
  <si>
    <t>光环新网</t>
    <phoneticPr fontId="2" type="noConversion"/>
  </si>
  <si>
    <t>奥飞娱乐</t>
    <phoneticPr fontId="2" type="noConversion"/>
  </si>
  <si>
    <t>尚品宅配</t>
    <phoneticPr fontId="2" type="noConversion"/>
  </si>
  <si>
    <t>亨通光电</t>
    <phoneticPr fontId="2" type="noConversion"/>
  </si>
  <si>
    <t>视觉中国</t>
    <phoneticPr fontId="2" type="noConversion"/>
  </si>
  <si>
    <t>002245</t>
    <phoneticPr fontId="2" type="noConversion"/>
  </si>
  <si>
    <t>002681</t>
    <phoneticPr fontId="2" type="noConversion"/>
  </si>
  <si>
    <t>002048</t>
    <phoneticPr fontId="2" type="noConversion"/>
  </si>
  <si>
    <t>002925</t>
    <phoneticPr fontId="2" type="noConversion"/>
  </si>
  <si>
    <t>002029</t>
    <phoneticPr fontId="2" type="noConversion"/>
  </si>
  <si>
    <t>002918</t>
    <phoneticPr fontId="2" type="noConversion"/>
  </si>
  <si>
    <t>000961</t>
    <phoneticPr fontId="2" type="noConversion"/>
  </si>
  <si>
    <t>002891</t>
    <phoneticPr fontId="2" type="noConversion"/>
  </si>
  <si>
    <t>002821</t>
    <phoneticPr fontId="2" type="noConversion"/>
  </si>
  <si>
    <t>000671</t>
    <phoneticPr fontId="2" type="noConversion"/>
  </si>
  <si>
    <t>002883</t>
    <phoneticPr fontId="2" type="noConversion"/>
  </si>
  <si>
    <t>002859</t>
    <phoneticPr fontId="2" type="noConversion"/>
  </si>
  <si>
    <t>002713</t>
    <phoneticPr fontId="2" type="noConversion"/>
  </si>
  <si>
    <t>002901</t>
    <phoneticPr fontId="2" type="noConversion"/>
  </si>
  <si>
    <t>002833</t>
    <phoneticPr fontId="2" type="noConversion"/>
  </si>
  <si>
    <t>002228</t>
    <phoneticPr fontId="2" type="noConversion"/>
  </si>
  <si>
    <t>002768</t>
    <phoneticPr fontId="2" type="noConversion"/>
  </si>
  <si>
    <t>002354</t>
    <phoneticPr fontId="2" type="noConversion"/>
  </si>
  <si>
    <t>002396</t>
    <phoneticPr fontId="2" type="noConversion"/>
  </si>
  <si>
    <t>002183</t>
    <phoneticPr fontId="2" type="noConversion"/>
  </si>
  <si>
    <t>002027</t>
    <phoneticPr fontId="2" type="noConversion"/>
  </si>
  <si>
    <t>002402</t>
    <phoneticPr fontId="2" type="noConversion"/>
  </si>
  <si>
    <t>002139</t>
    <phoneticPr fontId="2" type="noConversion"/>
  </si>
  <si>
    <t>000423</t>
    <phoneticPr fontId="2" type="noConversion"/>
  </si>
  <si>
    <t>002043</t>
    <phoneticPr fontId="2" type="noConversion"/>
  </si>
  <si>
    <t>000786</t>
    <phoneticPr fontId="2" type="noConversion"/>
  </si>
  <si>
    <t>002677</t>
    <phoneticPr fontId="2" type="noConversion"/>
  </si>
  <si>
    <t>002310</t>
    <phoneticPr fontId="2" type="noConversion"/>
  </si>
  <si>
    <t>002597</t>
    <phoneticPr fontId="2" type="noConversion"/>
  </si>
  <si>
    <t>002572</t>
    <phoneticPr fontId="2" type="noConversion"/>
  </si>
  <si>
    <t>002241</t>
    <phoneticPr fontId="2" type="noConversion"/>
  </si>
  <si>
    <t>000710</t>
    <phoneticPr fontId="2" type="noConversion"/>
  </si>
  <si>
    <t>002292</t>
    <phoneticPr fontId="2" type="noConversion"/>
  </si>
  <si>
    <t>000681</t>
    <phoneticPr fontId="2" type="noConversion"/>
  </si>
  <si>
    <t>002019</t>
    <phoneticPr fontId="2" type="noConversion"/>
  </si>
  <si>
    <t>亿帆医药</t>
    <phoneticPr fontId="2" type="noConversion"/>
  </si>
  <si>
    <t>600652</t>
    <phoneticPr fontId="2" type="noConversion"/>
  </si>
  <si>
    <t>游久游戏</t>
    <phoneticPr fontId="2" type="noConversion"/>
  </si>
  <si>
    <t>600699</t>
    <phoneticPr fontId="2" type="noConversion"/>
  </si>
  <si>
    <t>均胜电子</t>
    <phoneticPr fontId="2" type="noConversion"/>
  </si>
  <si>
    <t>002635</t>
    <phoneticPr fontId="2" type="noConversion"/>
  </si>
  <si>
    <t>安洁科技</t>
    <phoneticPr fontId="2" type="noConversion"/>
  </si>
  <si>
    <t>蓝光发展</t>
    <phoneticPr fontId="2" type="noConversion"/>
  </si>
  <si>
    <t>600466</t>
    <phoneticPr fontId="2" type="noConversion"/>
  </si>
  <si>
    <t>600499</t>
    <phoneticPr fontId="2" type="noConversion"/>
  </si>
  <si>
    <t>科达洁能</t>
    <phoneticPr fontId="2" type="noConversion"/>
  </si>
  <si>
    <t>300017</t>
    <phoneticPr fontId="2" type="noConversion"/>
  </si>
  <si>
    <t>网宿科技</t>
    <phoneticPr fontId="2" type="noConversion"/>
  </si>
  <si>
    <t>泰和集团</t>
    <phoneticPr fontId="2" type="noConversion"/>
  </si>
  <si>
    <t>000732</t>
    <phoneticPr fontId="2" type="noConversion"/>
  </si>
  <si>
    <t>凯众股份</t>
    <phoneticPr fontId="2" type="noConversion"/>
  </si>
  <si>
    <t>603037</t>
    <phoneticPr fontId="2" type="noConversion"/>
  </si>
  <si>
    <t>300685</t>
    <phoneticPr fontId="2" type="noConversion"/>
  </si>
  <si>
    <t>艾德生物</t>
    <phoneticPr fontId="2" type="noConversion"/>
  </si>
  <si>
    <t>002343</t>
    <phoneticPr fontId="2" type="noConversion"/>
  </si>
  <si>
    <t>慈文传媒</t>
    <phoneticPr fontId="2" type="noConversion"/>
  </si>
  <si>
    <t>002146</t>
    <phoneticPr fontId="2" type="noConversion"/>
  </si>
  <si>
    <t>荣盛发展</t>
    <phoneticPr fontId="2" type="noConversion"/>
  </si>
  <si>
    <t>600198</t>
    <phoneticPr fontId="2" type="noConversion"/>
  </si>
  <si>
    <t>大唐电信</t>
    <phoneticPr fontId="2" type="noConversion"/>
  </si>
  <si>
    <t>601595</t>
    <phoneticPr fontId="2" type="noConversion"/>
  </si>
  <si>
    <t>上海电影</t>
    <phoneticPr fontId="2" type="noConversion"/>
  </si>
  <si>
    <t>600977</t>
    <phoneticPr fontId="2" type="noConversion"/>
  </si>
  <si>
    <t>中国电影</t>
    <phoneticPr fontId="2" type="noConversion"/>
  </si>
  <si>
    <t>002174</t>
    <phoneticPr fontId="2" type="noConversion"/>
  </si>
  <si>
    <t>游族网络</t>
    <phoneticPr fontId="2" type="noConversion"/>
  </si>
  <si>
    <t>300144</t>
    <phoneticPr fontId="2" type="noConversion"/>
  </si>
  <si>
    <t>宋城演艺</t>
    <phoneticPr fontId="2" type="noConversion"/>
  </si>
  <si>
    <t>600400</t>
    <phoneticPr fontId="2" type="noConversion"/>
  </si>
  <si>
    <t>红豆股份</t>
    <phoneticPr fontId="2" type="noConversion"/>
  </si>
  <si>
    <t>601313</t>
    <phoneticPr fontId="2" type="noConversion"/>
  </si>
  <si>
    <t>三六零</t>
    <phoneticPr fontId="2" type="noConversion"/>
  </si>
  <si>
    <t>000725</t>
    <phoneticPr fontId="2" type="noConversion"/>
  </si>
  <si>
    <t>京东方A</t>
    <phoneticPr fontId="2" type="noConversion"/>
  </si>
  <si>
    <t>600690</t>
    <phoneticPr fontId="2" type="noConversion"/>
  </si>
  <si>
    <t>青岛海尔</t>
    <phoneticPr fontId="2" type="noConversion"/>
  </si>
  <si>
    <t>600030</t>
    <phoneticPr fontId="2" type="noConversion"/>
  </si>
  <si>
    <t>中信证券</t>
    <phoneticPr fontId="2" type="noConversion"/>
  </si>
  <si>
    <t>601318</t>
    <phoneticPr fontId="2" type="noConversion"/>
  </si>
  <si>
    <t>中国平安</t>
    <phoneticPr fontId="2" type="noConversion"/>
  </si>
  <si>
    <t>600519</t>
    <phoneticPr fontId="2" type="noConversion"/>
  </si>
  <si>
    <t>贵州茅台</t>
    <phoneticPr fontId="2" type="noConversion"/>
  </si>
  <si>
    <t>000333</t>
    <phoneticPr fontId="2" type="noConversion"/>
  </si>
  <si>
    <t>美的集团</t>
    <phoneticPr fontId="2" type="noConversion"/>
  </si>
  <si>
    <t>000858</t>
    <phoneticPr fontId="2" type="noConversion"/>
  </si>
  <si>
    <t>五粮液</t>
    <phoneticPr fontId="2" type="noConversion"/>
  </si>
  <si>
    <t>002415</t>
    <phoneticPr fontId="2" type="noConversion"/>
  </si>
  <si>
    <t>海康威视</t>
    <phoneticPr fontId="2" type="noConversion"/>
  </si>
  <si>
    <t>000651</t>
    <phoneticPr fontId="2" type="noConversion"/>
  </si>
  <si>
    <t>格力电器</t>
    <phoneticPr fontId="2" type="noConversion"/>
  </si>
  <si>
    <t>603877</t>
    <phoneticPr fontId="2" type="noConversion"/>
  </si>
  <si>
    <t>太平鸟</t>
    <phoneticPr fontId="2" type="noConversion"/>
  </si>
  <si>
    <t>002327</t>
    <phoneticPr fontId="2" type="noConversion"/>
  </si>
  <si>
    <t>富安娜</t>
    <phoneticPr fontId="2" type="noConversion"/>
  </si>
  <si>
    <t>002563</t>
    <phoneticPr fontId="2" type="noConversion"/>
  </si>
  <si>
    <t>森马服饰</t>
    <phoneticPr fontId="2" type="noConversion"/>
  </si>
  <si>
    <t>002466</t>
    <phoneticPr fontId="2" type="noConversion"/>
  </si>
  <si>
    <t>天齐锂业</t>
    <phoneticPr fontId="2" type="noConversion"/>
  </si>
  <si>
    <t>002460</t>
    <phoneticPr fontId="2" type="noConversion"/>
  </si>
  <si>
    <t>赣锋锂业</t>
    <phoneticPr fontId="2" type="noConversion"/>
  </si>
  <si>
    <t>德赛西域</t>
    <phoneticPr fontId="2" type="noConversion"/>
  </si>
  <si>
    <t>002920</t>
    <phoneticPr fontId="2" type="noConversion"/>
  </si>
  <si>
    <t>300115</t>
    <phoneticPr fontId="2" type="noConversion"/>
  </si>
  <si>
    <t>长盈精密</t>
    <phoneticPr fontId="2" type="noConversion"/>
  </si>
  <si>
    <t>603868</t>
    <phoneticPr fontId="2" type="noConversion"/>
  </si>
  <si>
    <t>飞科电器</t>
    <phoneticPr fontId="2" type="noConversion"/>
  </si>
  <si>
    <t>300146</t>
    <phoneticPr fontId="2" type="noConversion"/>
  </si>
  <si>
    <t>汤臣倍健</t>
    <phoneticPr fontId="2" type="noConversion"/>
  </si>
  <si>
    <t>600398</t>
    <phoneticPr fontId="2" type="noConversion"/>
  </si>
  <si>
    <t>海澜之家</t>
    <phoneticPr fontId="2" type="noConversion"/>
  </si>
  <si>
    <t>000002</t>
    <phoneticPr fontId="2" type="noConversion"/>
  </si>
  <si>
    <t>万科A</t>
    <phoneticPr fontId="2" type="noConversion"/>
  </si>
  <si>
    <t>603833</t>
    <phoneticPr fontId="2" type="noConversion"/>
  </si>
  <si>
    <t>欧派家居</t>
    <phoneticPr fontId="2" type="noConversion"/>
  </si>
  <si>
    <t>300027</t>
    <phoneticPr fontId="2" type="noConversion"/>
  </si>
  <si>
    <t>华谊兄弟</t>
    <phoneticPr fontId="2" type="noConversion"/>
  </si>
  <si>
    <t>002230</t>
    <phoneticPr fontId="2" type="noConversion"/>
  </si>
  <si>
    <t>科大讯飞</t>
    <phoneticPr fontId="2" type="noConversion"/>
  </si>
  <si>
    <t>300104</t>
    <phoneticPr fontId="2" type="noConversion"/>
  </si>
  <si>
    <t>乐视网</t>
    <phoneticPr fontId="2" type="noConversion"/>
  </si>
  <si>
    <t>300676</t>
    <phoneticPr fontId="2" type="noConversion"/>
  </si>
  <si>
    <t>华大基因</t>
    <phoneticPr fontId="2" type="noConversion"/>
  </si>
  <si>
    <t>300136</t>
    <phoneticPr fontId="2" type="noConversion"/>
  </si>
  <si>
    <t>信维通信</t>
    <phoneticPr fontId="2" type="noConversion"/>
  </si>
  <si>
    <t>002264</t>
    <phoneticPr fontId="2" type="noConversion"/>
  </si>
  <si>
    <t>新华都</t>
    <phoneticPr fontId="2" type="noConversion"/>
  </si>
  <si>
    <t>601116</t>
    <phoneticPr fontId="2" type="noConversion"/>
  </si>
  <si>
    <t>三江购物</t>
    <phoneticPr fontId="2" type="noConversion"/>
  </si>
  <si>
    <t>601933</t>
    <phoneticPr fontId="2" type="noConversion"/>
  </si>
  <si>
    <t>永辉超市</t>
    <phoneticPr fontId="2" type="noConversion"/>
  </si>
  <si>
    <t>002024</t>
    <phoneticPr fontId="2" type="noConversion"/>
  </si>
  <si>
    <t>苏宁易购</t>
    <phoneticPr fontId="2" type="noConversion"/>
  </si>
  <si>
    <t>600516</t>
    <phoneticPr fontId="2" type="noConversion"/>
  </si>
  <si>
    <t>方大炭素</t>
    <phoneticPr fontId="2" type="noConversion"/>
  </si>
  <si>
    <t>600718</t>
    <phoneticPr fontId="2" type="noConversion"/>
  </si>
  <si>
    <t>东软集团</t>
    <phoneticPr fontId="2" type="noConversion"/>
  </si>
  <si>
    <t>002612</t>
    <phoneticPr fontId="2" type="noConversion"/>
  </si>
  <si>
    <t>朗姿股份</t>
    <phoneticPr fontId="2" type="noConversion"/>
  </si>
  <si>
    <t>603839</t>
    <phoneticPr fontId="2" type="noConversion"/>
  </si>
  <si>
    <t>安正时尚</t>
    <phoneticPr fontId="2" type="noConversion"/>
  </si>
  <si>
    <t>603517</t>
    <phoneticPr fontId="2" type="noConversion"/>
  </si>
  <si>
    <t>绝味食品</t>
    <phoneticPr fontId="2" type="noConversion"/>
  </si>
  <si>
    <t>002695</t>
    <phoneticPr fontId="2" type="noConversion"/>
  </si>
  <si>
    <t>煌上煌</t>
    <phoneticPr fontId="2" type="noConversion"/>
  </si>
  <si>
    <t>002517</t>
    <phoneticPr fontId="2" type="noConversion"/>
  </si>
  <si>
    <t>恺英网络</t>
    <phoneticPr fontId="2" type="noConversion"/>
  </si>
  <si>
    <t>300082</t>
    <phoneticPr fontId="2" type="noConversion"/>
  </si>
  <si>
    <t>奥克股份</t>
    <phoneticPr fontId="2" type="noConversion"/>
  </si>
  <si>
    <t>002564</t>
    <phoneticPr fontId="2" type="noConversion"/>
  </si>
  <si>
    <t>天沃科技</t>
    <phoneticPr fontId="2" type="noConversion"/>
  </si>
  <si>
    <t>万达电影</t>
    <phoneticPr fontId="2" type="noConversion"/>
  </si>
  <si>
    <t>002739</t>
    <phoneticPr fontId="2" type="noConversion"/>
  </si>
  <si>
    <t>三巨头 三安光电、华灿光电估值都是20-25倍左右</t>
    <phoneticPr fontId="2" type="noConversion"/>
  </si>
  <si>
    <t>增加9千万也不算多吧。收购的甜维尼90%股权今年贡献了10个月的利润（2017年2月28日之后）。甜维尼按2015年的业绩水平全年4.38亿算，10个月90%股权算是3.28亿的利润，收购代价全按贷款算44.38亿5.36%（看报告说有20亿来自招行南京分行为首的银团贷款年利率为5.36%）的年利息支出2.38亿。正好多出来9千万。</t>
    <phoneticPr fontId="2" type="noConversion"/>
  </si>
  <si>
    <t>净利率15%；员工持股19元附近买3个亿，实际控制人亲属18.5左右买入几千万；股权激励的行权条件，2017年-2019利润分别要增长70%，50%和40%；</t>
    <phoneticPr fontId="2" type="noConversion"/>
  </si>
  <si>
    <r>
      <rPr>
        <sz val="14"/>
        <color rgb="FF33353C"/>
        <rFont val="宋体"/>
        <family val="3"/>
        <charset val="134"/>
      </rPr>
      <t>连续</t>
    </r>
    <r>
      <rPr>
        <sz val="14"/>
        <color rgb="FF33353C"/>
        <rFont val="Arial"/>
        <family val="2"/>
      </rPr>
      <t>3</t>
    </r>
    <r>
      <rPr>
        <sz val="14"/>
        <color rgb="FF33353C"/>
        <rFont val="宋体"/>
        <family val="3"/>
        <charset val="134"/>
      </rPr>
      <t>年超过</t>
    </r>
    <r>
      <rPr>
        <sz val="14"/>
        <color rgb="FF33353C"/>
        <rFont val="Arial"/>
        <family val="2"/>
      </rPr>
      <t>50%</t>
    </r>
    <r>
      <rPr>
        <sz val="14"/>
        <color rgb="FF33353C"/>
        <rFont val="宋体"/>
        <family val="3"/>
        <charset val="134"/>
      </rPr>
      <t>的营业收入增长和近</t>
    </r>
    <r>
      <rPr>
        <sz val="14"/>
        <color rgb="FF33353C"/>
        <rFont val="Arial"/>
        <family val="2"/>
      </rPr>
      <t>100%</t>
    </r>
    <r>
      <rPr>
        <sz val="14"/>
        <color rgb="FF33353C"/>
        <rFont val="宋体"/>
        <family val="3"/>
        <charset val="134"/>
      </rPr>
      <t>的净利润增长</t>
    </r>
    <r>
      <rPr>
        <sz val="12"/>
        <color theme="1"/>
        <rFont val="微软雅黑"/>
        <family val="2"/>
        <charset val="134"/>
      </rPr>
      <t>，</t>
    </r>
    <r>
      <rPr>
        <sz val="14"/>
        <color rgb="FF33353C"/>
        <rFont val="宋体"/>
        <family val="3"/>
        <charset val="134"/>
      </rPr>
      <t>差不多</t>
    </r>
    <r>
      <rPr>
        <sz val="14"/>
        <color rgb="FF33353C"/>
        <rFont val="Arial"/>
        <family val="2"/>
      </rPr>
      <t>50%</t>
    </r>
    <r>
      <rPr>
        <sz val="14"/>
        <color rgb="FF33353C"/>
        <rFont val="宋体"/>
        <family val="3"/>
        <charset val="134"/>
      </rPr>
      <t>的毛利率和</t>
    </r>
    <r>
      <rPr>
        <sz val="14"/>
        <color rgb="FF33353C"/>
        <rFont val="Arial"/>
        <family val="2"/>
      </rPr>
      <t>30%</t>
    </r>
    <r>
      <rPr>
        <sz val="14"/>
        <color rgb="FF33353C"/>
        <rFont val="宋体"/>
        <family val="3"/>
        <charset val="134"/>
      </rPr>
      <t>的净利润率。</t>
    </r>
    <r>
      <rPr>
        <sz val="14"/>
        <color rgb="FF33353C"/>
        <rFont val="Arial"/>
        <family val="2"/>
      </rPr>
      <t>https://xueqiu.com/2931619692/99833581</t>
    </r>
    <phoneticPr fontId="2" type="noConversion"/>
  </si>
  <si>
    <t>华灿光电</t>
    <phoneticPr fontId="2" type="noConversion"/>
  </si>
  <si>
    <t>300323</t>
    <phoneticPr fontId="2" type="noConversion"/>
  </si>
  <si>
    <r>
      <rPr>
        <sz val="14"/>
        <rFont val="宋体"/>
        <family val="3"/>
        <charset val="134"/>
      </rPr>
      <t>公司前三季度累计营业收入为</t>
    </r>
    <r>
      <rPr>
        <sz val="14"/>
        <rFont val="Arial"/>
        <family val="2"/>
      </rPr>
      <t>145.10</t>
    </r>
    <r>
      <rPr>
        <sz val="14"/>
        <rFont val="宋体"/>
        <family val="3"/>
        <charset val="134"/>
      </rPr>
      <t>亿元，同比增长</t>
    </r>
    <r>
      <rPr>
        <sz val="14"/>
        <rFont val="Arial"/>
        <family val="2"/>
      </rPr>
      <t>42.24%</t>
    </r>
    <r>
      <rPr>
        <sz val="14"/>
        <rFont val="宋体"/>
        <family val="3"/>
        <charset val="134"/>
      </rPr>
      <t>，实现净利润</t>
    </r>
    <r>
      <rPr>
        <sz val="14"/>
        <rFont val="Arial"/>
        <family val="2"/>
      </rPr>
      <t>4.90</t>
    </r>
    <r>
      <rPr>
        <sz val="14"/>
        <rFont val="宋体"/>
        <family val="3"/>
        <charset val="134"/>
      </rPr>
      <t>亿元，同比增长</t>
    </r>
    <r>
      <rPr>
        <sz val="14"/>
        <rFont val="Arial"/>
        <family val="2"/>
      </rPr>
      <t>68.76%</t>
    </r>
    <r>
      <rPr>
        <sz val="14"/>
        <rFont val="宋体"/>
        <family val="3"/>
        <charset val="134"/>
      </rPr>
      <t>，其中三季度实现营业收入</t>
    </r>
    <r>
      <rPr>
        <sz val="14"/>
        <rFont val="Arial"/>
        <family val="2"/>
      </rPr>
      <t>44.39</t>
    </r>
    <r>
      <rPr>
        <sz val="14"/>
        <rFont val="宋体"/>
        <family val="3"/>
        <charset val="134"/>
      </rPr>
      <t>亿元，同比增长</t>
    </r>
    <r>
      <rPr>
        <sz val="14"/>
        <rFont val="Arial"/>
        <family val="2"/>
      </rPr>
      <t>14.83%,</t>
    </r>
    <r>
      <rPr>
        <sz val="14"/>
        <rFont val="宋体"/>
        <family val="3"/>
        <charset val="134"/>
      </rPr>
      <t>实现净利润</t>
    </r>
    <r>
      <rPr>
        <sz val="14"/>
        <rFont val="Arial"/>
        <family val="2"/>
      </rPr>
      <t>1.00</t>
    </r>
    <r>
      <rPr>
        <sz val="14"/>
        <rFont val="宋体"/>
        <family val="3"/>
        <charset val="134"/>
      </rPr>
      <t>亿元，同比增长</t>
    </r>
    <r>
      <rPr>
        <sz val="14"/>
        <rFont val="Arial"/>
        <family val="2"/>
      </rPr>
      <t>5.18%</t>
    </r>
    <r>
      <rPr>
        <sz val="14"/>
        <rFont val="宋体"/>
        <family val="3"/>
        <charset val="134"/>
      </rPr>
      <t>。净利润增长大幅下滑的主要原因是计提</t>
    </r>
    <r>
      <rPr>
        <sz val="14"/>
        <rFont val="Arial"/>
        <family val="2"/>
      </rPr>
      <t>1.75</t>
    </r>
    <r>
      <rPr>
        <sz val="14"/>
        <rFont val="宋体"/>
        <family val="3"/>
        <charset val="134"/>
      </rPr>
      <t>亿资产减值准备，如果扣除这块，公司净利润实现了翻倍的增长。。</t>
    </r>
    <phoneticPr fontId="2" type="noConversion"/>
  </si>
  <si>
    <t>员工持股6.83元买入8个亿；2016年销售项目，整体毛利率38%左右，整体净利率10%左右，2018年年报净利润40亿元左右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</si>
</sst>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 x14ac:knownFonts="1"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rgb="FF33353C"/>
      <name val="Arial"/>
      <family val="2"/>
    </font>
    <font>
      <u/>
      <sz val="12"/>
      <color theme="10"/>
      <name val="微软雅黑"/>
      <family val="2"/>
      <charset val="134"/>
    </font>
    <font>
      <sz val="14"/>
      <color rgb="FF33353C"/>
      <name val="宋体"/>
      <family val="3"/>
      <charset val="134"/>
    </font>
    <font>
      <sz val="14"/>
      <color theme="1"/>
      <name val="Arial"/>
      <family val="2"/>
    </font>
    <font>
      <sz val="12"/>
      <name val="微软雅黑"/>
      <family val="2"/>
      <charset val="134"/>
    </font>
    <font>
      <sz val="14"/>
      <name val="Arial"/>
      <family val="2"/>
    </font>
    <font>
      <sz val="14"/>
      <name val="宋体"/>
      <family val="3"/>
      <charset val="134"/>
    </font>
    <font>
      <sz val="12"/>
      <color rgb="FF00B05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45">
    <xf numFmtId="0" fontId="0" fillId="0" borderId="0" xfId="0"/>
    <xf numFmtId="176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5" fillId="0" borderId="0" xfId="2" applyAlignment="1">
      <alignment wrapText="1"/>
    </xf>
    <xf numFmtId="9" fontId="0" fillId="0" borderId="0" xfId="1" applyNumberFormat="1" applyFont="1" applyAlignment="1"/>
    <xf numFmtId="1" fontId="0" fillId="0" borderId="0" xfId="0" applyNumberFormat="1"/>
    <xf numFmtId="0" fontId="0" fillId="0" borderId="0" xfId="0" applyAlignment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  <xf numFmtId="9" fontId="1" fillId="0" borderId="0" xfId="1" applyNumberFormat="1" applyFont="1" applyAlignment="1" applyProtection="1">
      <protection locked="0"/>
    </xf>
    <xf numFmtId="0" fontId="0" fillId="0" borderId="0" xfId="0" applyFont="1"/>
    <xf numFmtId="2" fontId="0" fillId="0" borderId="0" xfId="0" applyNumberFormat="1" applyFont="1"/>
    <xf numFmtId="1" fontId="0" fillId="0" borderId="0" xfId="0" applyNumberFormat="1" applyFont="1"/>
    <xf numFmtId="0" fontId="4" fillId="0" borderId="0" xfId="0" applyFont="1" applyAlignment="1">
      <alignment vertical="center" wrapText="1"/>
    </xf>
    <xf numFmtId="0" fontId="0" fillId="0" borderId="0" xfId="0" applyFont="1" applyAlignment="1" applyProtection="1">
      <alignment wrapText="1"/>
      <protection locked="0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Fill="1" applyAlignment="1" applyProtection="1">
      <alignment wrapText="1"/>
      <protection locked="0"/>
    </xf>
    <xf numFmtId="0" fontId="4" fillId="0" borderId="0" xfId="0" applyFont="1"/>
    <xf numFmtId="0" fontId="0" fillId="0" borderId="0" xfId="0" applyFill="1"/>
    <xf numFmtId="2" fontId="1" fillId="0" borderId="0" xfId="0" applyNumberFormat="1" applyFont="1"/>
    <xf numFmtId="0" fontId="1" fillId="0" borderId="0" xfId="0" applyFont="1"/>
    <xf numFmtId="49" fontId="0" fillId="0" borderId="0" xfId="0" applyNumberFormat="1" applyProtection="1">
      <protection locked="0"/>
    </xf>
    <xf numFmtId="49" fontId="0" fillId="0" borderId="0" xfId="0" applyNumberFormat="1"/>
    <xf numFmtId="49" fontId="0" fillId="0" borderId="0" xfId="0" applyNumberFormat="1" applyFont="1"/>
    <xf numFmtId="176" fontId="0" fillId="0" borderId="0" xfId="0" applyNumberFormat="1" applyFont="1"/>
    <xf numFmtId="0" fontId="7" fillId="0" borderId="0" xfId="0" applyFont="1"/>
    <xf numFmtId="0" fontId="0" fillId="0" borderId="0" xfId="0" applyFont="1" applyAlignment="1">
      <alignment wrapText="1"/>
    </xf>
    <xf numFmtId="49" fontId="8" fillId="0" borderId="0" xfId="0" applyNumberFormat="1" applyFont="1"/>
    <xf numFmtId="0" fontId="8" fillId="0" borderId="0" xfId="0" applyFont="1"/>
    <xf numFmtId="1" fontId="8" fillId="0" borderId="0" xfId="0" applyNumberFormat="1" applyFont="1"/>
    <xf numFmtId="2" fontId="8" fillId="0" borderId="0" xfId="0" applyNumberFormat="1" applyFont="1"/>
    <xf numFmtId="176" fontId="8" fillId="0" borderId="0" xfId="0" applyNumberFormat="1" applyFont="1"/>
    <xf numFmtId="9" fontId="8" fillId="0" borderId="0" xfId="1" applyNumberFormat="1" applyFont="1" applyAlignment="1"/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0" fillId="0" borderId="0" xfId="0" applyFont="1" applyFill="1"/>
    <xf numFmtId="2" fontId="11" fillId="0" borderId="0" xfId="0" applyNumberFormat="1" applyFont="1"/>
    <xf numFmtId="0" fontId="11" fillId="0" borderId="0" xfId="0" applyFont="1"/>
    <xf numFmtId="0" fontId="1" fillId="0" borderId="0" xfId="0" applyFont="1" applyFill="1"/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xueqiu.com/S/SZ002029/100774088%20&#38134;&#34892;&#29702;&#36130;&#21450;&#36135;&#24065;&#36164;&#37329;&#39640;&#36798;36&#20159;&#20803;&#1229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85"/>
  <sheetViews>
    <sheetView tabSelected="1" zoomScale="85" zoomScaleNormal="85" workbookViewId="0">
      <pane ySplit="1" topLeftCell="A2" activePane="bottomLeft" state="frozen"/>
      <selection pane="bottomLeft" activeCell="B135" sqref="B135"/>
    </sheetView>
  </sheetViews>
  <sheetFormatPr defaultColWidth="11.5546875" defaultRowHeight="17.25" x14ac:dyDescent="0.3"/>
  <cols>
    <col min="1" max="1" width="7.5546875" style="27" bestFit="1" customWidth="1"/>
    <col min="2" max="2" width="8.6640625" bestFit="1" customWidth="1"/>
    <col min="3" max="3" width="5.5546875" bestFit="1" customWidth="1"/>
    <col min="4" max="4" width="6.6640625" customWidth="1"/>
    <col min="5" max="5" width="6" customWidth="1"/>
    <col min="6" max="7" width="5.5546875" customWidth="1"/>
    <col min="8" max="8" width="7" bestFit="1" customWidth="1"/>
    <col min="9" max="9" width="6" style="14" bestFit="1" customWidth="1"/>
    <col min="10" max="10" width="6" bestFit="1" customWidth="1"/>
    <col min="11" max="14" width="8.109375" bestFit="1" customWidth="1"/>
    <col min="15" max="15" width="7.21875" style="14" customWidth="1"/>
    <col min="16" max="16" width="8.109375" bestFit="1" customWidth="1"/>
    <col min="17" max="17" width="8.109375" style="6" bestFit="1" customWidth="1"/>
    <col min="18" max="18" width="43.88671875" style="3" customWidth="1"/>
    <col min="19" max="19" width="255.77734375" style="3" bestFit="1" customWidth="1"/>
  </cols>
  <sheetData>
    <row r="1" spans="1:19" s="9" customFormat="1" ht="34.5" x14ac:dyDescent="0.3">
      <c r="A1" s="26" t="s">
        <v>0</v>
      </c>
      <c r="B1" s="9" t="s">
        <v>1</v>
      </c>
      <c r="C1" s="9" t="s">
        <v>28</v>
      </c>
      <c r="D1" s="9" t="s">
        <v>2</v>
      </c>
      <c r="E1" s="10" t="s">
        <v>3</v>
      </c>
      <c r="F1" s="11" t="s">
        <v>23</v>
      </c>
      <c r="G1" s="12" t="s">
        <v>21</v>
      </c>
      <c r="H1" s="12" t="s">
        <v>22</v>
      </c>
      <c r="I1" s="18" t="s">
        <v>20</v>
      </c>
      <c r="J1" s="11" t="s">
        <v>19</v>
      </c>
      <c r="K1" s="21" t="s">
        <v>27</v>
      </c>
      <c r="L1" s="18" t="s">
        <v>26</v>
      </c>
      <c r="M1" s="21" t="s">
        <v>25</v>
      </c>
      <c r="N1" s="18" t="s">
        <v>24</v>
      </c>
      <c r="O1" s="10" t="s">
        <v>7</v>
      </c>
      <c r="P1" s="10" t="s">
        <v>8</v>
      </c>
      <c r="Q1" s="13" t="s">
        <v>16</v>
      </c>
      <c r="R1" s="11" t="s">
        <v>4</v>
      </c>
      <c r="S1" s="11" t="s">
        <v>30</v>
      </c>
    </row>
    <row r="2" spans="1:19" s="25" customFormat="1" hidden="1" x14ac:dyDescent="0.3">
      <c r="A2" s="27">
        <v>300097</v>
      </c>
      <c r="B2" t="s">
        <v>110</v>
      </c>
      <c r="C2">
        <v>20.5</v>
      </c>
      <c r="D2">
        <v>2.89</v>
      </c>
      <c r="E2" s="7">
        <f t="shared" ref="E2:E33" si="0">C2*D2</f>
        <v>59.245000000000005</v>
      </c>
      <c r="F2"/>
      <c r="G2" s="2">
        <f t="shared" ref="G2:G33" si="1">F2*(1+I2/100)</f>
        <v>0</v>
      </c>
      <c r="H2"/>
      <c r="I2" s="14"/>
      <c r="J2"/>
      <c r="K2" s="1" t="e">
        <f t="shared" ref="K2:K33" si="2">E2/F2</f>
        <v>#DIV/0!</v>
      </c>
      <c r="L2" s="7" t="e">
        <f t="shared" ref="L2:L33" si="3">E2/G2</f>
        <v>#DIV/0!</v>
      </c>
      <c r="M2" s="2" t="e">
        <f t="shared" ref="M2:M33" si="4">K2/H2</f>
        <v>#DIV/0!</v>
      </c>
      <c r="N2" s="2" t="e">
        <f t="shared" ref="N2:N33" si="5">L2/I2</f>
        <v>#DIV/0!</v>
      </c>
      <c r="O2" s="14"/>
      <c r="P2" s="2" t="e">
        <f t="shared" ref="P2:P33" si="6">O2/L2*C2</f>
        <v>#DIV/0!</v>
      </c>
      <c r="Q2" s="6" t="e">
        <f t="shared" ref="Q2:Q33" si="7">P2/C2-1</f>
        <v>#DIV/0!</v>
      </c>
      <c r="R2" s="3"/>
      <c r="S2" s="3"/>
    </row>
    <row r="3" spans="1:19" s="14" customFormat="1" hidden="1" x14ac:dyDescent="0.3">
      <c r="A3" s="27" t="s">
        <v>162</v>
      </c>
      <c r="B3" t="s">
        <v>112</v>
      </c>
      <c r="C3">
        <v>61.4</v>
      </c>
      <c r="D3">
        <v>6.54</v>
      </c>
      <c r="E3" s="7">
        <f t="shared" si="0"/>
        <v>401.55599999999998</v>
      </c>
      <c r="F3"/>
      <c r="G3" s="2">
        <f t="shared" si="1"/>
        <v>0</v>
      </c>
      <c r="H3"/>
      <c r="J3"/>
      <c r="K3" s="1" t="e">
        <f t="shared" si="2"/>
        <v>#DIV/0!</v>
      </c>
      <c r="L3" s="7" t="e">
        <f t="shared" si="3"/>
        <v>#DIV/0!</v>
      </c>
      <c r="M3" s="2" t="e">
        <f t="shared" si="4"/>
        <v>#DIV/0!</v>
      </c>
      <c r="N3" s="2" t="e">
        <f t="shared" si="5"/>
        <v>#DIV/0!</v>
      </c>
      <c r="P3" s="2" t="e">
        <f t="shared" si="6"/>
        <v>#DIV/0!</v>
      </c>
      <c r="Q3" s="6" t="e">
        <f t="shared" si="7"/>
        <v>#DIV/0!</v>
      </c>
      <c r="R3" s="3"/>
      <c r="S3" s="3"/>
    </row>
    <row r="4" spans="1:19" hidden="1" x14ac:dyDescent="0.3">
      <c r="A4" s="27">
        <v>300415</v>
      </c>
      <c r="B4" t="s">
        <v>113</v>
      </c>
      <c r="C4">
        <v>15.3</v>
      </c>
      <c r="D4">
        <v>4.32</v>
      </c>
      <c r="E4" s="7">
        <f t="shared" si="0"/>
        <v>66.096000000000004</v>
      </c>
      <c r="G4" s="2">
        <f t="shared" si="1"/>
        <v>0</v>
      </c>
      <c r="K4" s="1" t="e">
        <f t="shared" si="2"/>
        <v>#DIV/0!</v>
      </c>
      <c r="L4" s="7" t="e">
        <f t="shared" si="3"/>
        <v>#DIV/0!</v>
      </c>
      <c r="M4" s="2" t="e">
        <f t="shared" si="4"/>
        <v>#DIV/0!</v>
      </c>
      <c r="N4" s="2" t="e">
        <f t="shared" si="5"/>
        <v>#DIV/0!</v>
      </c>
      <c r="P4" s="2" t="e">
        <f t="shared" si="6"/>
        <v>#DIV/0!</v>
      </c>
      <c r="Q4" s="6" t="e">
        <f t="shared" si="7"/>
        <v>#DIV/0!</v>
      </c>
    </row>
    <row r="5" spans="1:19" hidden="1" x14ac:dyDescent="0.3">
      <c r="A5" s="27" t="s">
        <v>163</v>
      </c>
      <c r="B5" t="s">
        <v>114</v>
      </c>
      <c r="C5">
        <v>11.5</v>
      </c>
      <c r="D5">
        <v>8.6199999999999992</v>
      </c>
      <c r="E5" s="7">
        <f t="shared" si="0"/>
        <v>99.13</v>
      </c>
      <c r="G5" s="2">
        <f t="shared" si="1"/>
        <v>0</v>
      </c>
      <c r="K5" s="1" t="e">
        <f t="shared" si="2"/>
        <v>#DIV/0!</v>
      </c>
      <c r="L5" s="7" t="e">
        <f t="shared" si="3"/>
        <v>#DIV/0!</v>
      </c>
      <c r="M5" s="2" t="e">
        <f t="shared" si="4"/>
        <v>#DIV/0!</v>
      </c>
      <c r="N5" s="2" t="e">
        <f t="shared" si="5"/>
        <v>#DIV/0!</v>
      </c>
      <c r="P5" s="2" t="e">
        <f t="shared" si="6"/>
        <v>#DIV/0!</v>
      </c>
      <c r="Q5" s="6" t="e">
        <f t="shared" si="7"/>
        <v>#DIV/0!</v>
      </c>
    </row>
    <row r="6" spans="1:19" s="25" customFormat="1" hidden="1" x14ac:dyDescent="0.3">
      <c r="A6" s="27" t="s">
        <v>164</v>
      </c>
      <c r="B6" t="s">
        <v>115</v>
      </c>
      <c r="C6">
        <v>23.6</v>
      </c>
      <c r="D6">
        <v>17.89</v>
      </c>
      <c r="E6" s="7">
        <f t="shared" si="0"/>
        <v>422.20400000000006</v>
      </c>
      <c r="F6"/>
      <c r="G6" s="2">
        <f t="shared" si="1"/>
        <v>0</v>
      </c>
      <c r="H6"/>
      <c r="I6" s="14"/>
      <c r="J6"/>
      <c r="K6" s="1" t="e">
        <f t="shared" si="2"/>
        <v>#DIV/0!</v>
      </c>
      <c r="L6" s="7" t="e">
        <f t="shared" si="3"/>
        <v>#DIV/0!</v>
      </c>
      <c r="M6" s="2" t="e">
        <f t="shared" si="4"/>
        <v>#DIV/0!</v>
      </c>
      <c r="N6" s="2" t="e">
        <f t="shared" si="5"/>
        <v>#DIV/0!</v>
      </c>
      <c r="O6" s="14"/>
      <c r="P6" s="2" t="e">
        <f t="shared" si="6"/>
        <v>#DIV/0!</v>
      </c>
      <c r="Q6" s="6" t="e">
        <f t="shared" si="7"/>
        <v>#DIV/0!</v>
      </c>
      <c r="R6" s="3"/>
      <c r="S6" s="3"/>
    </row>
    <row r="7" spans="1:19" hidden="1" x14ac:dyDescent="0.3">
      <c r="A7" s="27">
        <v>600297</v>
      </c>
      <c r="B7" t="s">
        <v>117</v>
      </c>
      <c r="C7">
        <v>7.08</v>
      </c>
      <c r="D7">
        <v>81.44</v>
      </c>
      <c r="E7" s="7">
        <f t="shared" si="0"/>
        <v>576.59519999999998</v>
      </c>
      <c r="G7" s="2">
        <f t="shared" si="1"/>
        <v>0</v>
      </c>
      <c r="K7" s="1" t="e">
        <f t="shared" si="2"/>
        <v>#DIV/0!</v>
      </c>
      <c r="L7" s="7" t="e">
        <f t="shared" si="3"/>
        <v>#DIV/0!</v>
      </c>
      <c r="M7" s="2" t="e">
        <f t="shared" si="4"/>
        <v>#DIV/0!</v>
      </c>
      <c r="N7" s="2" t="e">
        <f t="shared" si="5"/>
        <v>#DIV/0!</v>
      </c>
      <c r="P7" s="2" t="e">
        <f t="shared" si="6"/>
        <v>#DIV/0!</v>
      </c>
      <c r="Q7" s="6" t="e">
        <f t="shared" si="7"/>
        <v>#DIV/0!</v>
      </c>
    </row>
    <row r="8" spans="1:19" s="25" customFormat="1" ht="17.25" hidden="1" customHeight="1" x14ac:dyDescent="0.3">
      <c r="A8" s="27">
        <v>300072</v>
      </c>
      <c r="B8" t="s">
        <v>119</v>
      </c>
      <c r="C8">
        <v>32.5</v>
      </c>
      <c r="D8">
        <v>18.079999999999998</v>
      </c>
      <c r="E8" s="7">
        <f t="shared" si="0"/>
        <v>587.59999999999991</v>
      </c>
      <c r="F8"/>
      <c r="G8" s="2">
        <f t="shared" si="1"/>
        <v>0</v>
      </c>
      <c r="H8"/>
      <c r="I8" s="14"/>
      <c r="J8"/>
      <c r="K8" s="1" t="e">
        <f t="shared" si="2"/>
        <v>#DIV/0!</v>
      </c>
      <c r="L8" s="7" t="e">
        <f t="shared" si="3"/>
        <v>#DIV/0!</v>
      </c>
      <c r="M8" s="2" t="e">
        <f t="shared" si="4"/>
        <v>#DIV/0!</v>
      </c>
      <c r="N8" s="2" t="e">
        <f t="shared" si="5"/>
        <v>#DIV/0!</v>
      </c>
      <c r="O8" s="14"/>
      <c r="P8" s="2" t="e">
        <f t="shared" si="6"/>
        <v>#DIV/0!</v>
      </c>
      <c r="Q8" s="6" t="e">
        <f t="shared" si="7"/>
        <v>#DIV/0!</v>
      </c>
      <c r="R8" s="3"/>
      <c r="S8" s="3"/>
    </row>
    <row r="9" spans="1:19" s="25" customFormat="1" ht="17.25" hidden="1" customHeight="1" x14ac:dyDescent="0.3">
      <c r="A9" s="27" t="s">
        <v>167</v>
      </c>
      <c r="B9" t="s">
        <v>120</v>
      </c>
      <c r="C9">
        <v>26.5</v>
      </c>
      <c r="D9">
        <v>5.64</v>
      </c>
      <c r="E9" s="7">
        <f t="shared" si="0"/>
        <v>149.45999999999998</v>
      </c>
      <c r="F9"/>
      <c r="G9" s="2">
        <f t="shared" si="1"/>
        <v>0</v>
      </c>
      <c r="H9"/>
      <c r="I9" s="14"/>
      <c r="J9"/>
      <c r="K9" s="1" t="e">
        <f t="shared" si="2"/>
        <v>#DIV/0!</v>
      </c>
      <c r="L9" s="7" t="e">
        <f t="shared" si="3"/>
        <v>#DIV/0!</v>
      </c>
      <c r="M9" s="2" t="e">
        <f t="shared" si="4"/>
        <v>#DIV/0!</v>
      </c>
      <c r="N9" s="2" t="e">
        <f t="shared" si="5"/>
        <v>#DIV/0!</v>
      </c>
      <c r="O9" s="14"/>
      <c r="P9" s="2" t="e">
        <f t="shared" si="6"/>
        <v>#DIV/0!</v>
      </c>
      <c r="Q9" s="6" t="e">
        <f t="shared" si="7"/>
        <v>#DIV/0!</v>
      </c>
      <c r="R9" s="3"/>
      <c r="S9" s="3"/>
    </row>
    <row r="10" spans="1:19" s="25" customFormat="1" ht="17.25" hidden="1" customHeight="1" x14ac:dyDescent="0.3">
      <c r="A10" s="27">
        <v>601012</v>
      </c>
      <c r="B10" t="s">
        <v>121</v>
      </c>
      <c r="C10">
        <v>32.1</v>
      </c>
      <c r="D10">
        <v>19.940000000000001</v>
      </c>
      <c r="E10" s="7">
        <f t="shared" si="0"/>
        <v>640.07400000000007</v>
      </c>
      <c r="F10"/>
      <c r="G10" s="2">
        <f t="shared" si="1"/>
        <v>0</v>
      </c>
      <c r="H10"/>
      <c r="I10" s="14"/>
      <c r="J10"/>
      <c r="K10" s="1" t="e">
        <f t="shared" si="2"/>
        <v>#DIV/0!</v>
      </c>
      <c r="L10" s="7" t="e">
        <f t="shared" si="3"/>
        <v>#DIV/0!</v>
      </c>
      <c r="M10" s="2" t="e">
        <f t="shared" si="4"/>
        <v>#DIV/0!</v>
      </c>
      <c r="N10" s="2" t="e">
        <f t="shared" si="5"/>
        <v>#DIV/0!</v>
      </c>
      <c r="O10" s="14"/>
      <c r="P10" s="2" t="e">
        <f t="shared" si="6"/>
        <v>#DIV/0!</v>
      </c>
      <c r="Q10" s="6" t="e">
        <f t="shared" si="7"/>
        <v>#DIV/0!</v>
      </c>
      <c r="R10" s="3"/>
      <c r="S10" s="3"/>
    </row>
    <row r="11" spans="1:19" ht="17.25" hidden="1" customHeight="1" x14ac:dyDescent="0.3">
      <c r="A11" s="27">
        <v>300274</v>
      </c>
      <c r="B11" t="s">
        <v>122</v>
      </c>
      <c r="C11">
        <v>14.8</v>
      </c>
      <c r="D11">
        <v>14.48</v>
      </c>
      <c r="E11" s="7">
        <f t="shared" si="0"/>
        <v>214.30400000000003</v>
      </c>
      <c r="G11" s="2">
        <f t="shared" si="1"/>
        <v>0</v>
      </c>
      <c r="K11" s="1" t="e">
        <f t="shared" si="2"/>
        <v>#DIV/0!</v>
      </c>
      <c r="L11" s="7" t="e">
        <f t="shared" si="3"/>
        <v>#DIV/0!</v>
      </c>
      <c r="M11" s="2" t="e">
        <f t="shared" si="4"/>
        <v>#DIV/0!</v>
      </c>
      <c r="N11" s="2" t="e">
        <f t="shared" si="5"/>
        <v>#DIV/0!</v>
      </c>
      <c r="P11" s="2" t="e">
        <f t="shared" si="6"/>
        <v>#DIV/0!</v>
      </c>
      <c r="Q11" s="6" t="e">
        <f t="shared" si="7"/>
        <v>#DIV/0!</v>
      </c>
    </row>
    <row r="12" spans="1:19" s="25" customFormat="1" ht="17.25" hidden="1" customHeight="1" x14ac:dyDescent="0.3">
      <c r="A12" s="27">
        <v>300296</v>
      </c>
      <c r="B12" t="s">
        <v>123</v>
      </c>
      <c r="C12">
        <v>18.7</v>
      </c>
      <c r="D12">
        <v>16.95</v>
      </c>
      <c r="E12" s="7">
        <f t="shared" si="0"/>
        <v>316.96499999999997</v>
      </c>
      <c r="F12"/>
      <c r="G12" s="2">
        <f t="shared" si="1"/>
        <v>0</v>
      </c>
      <c r="H12"/>
      <c r="I12" s="14"/>
      <c r="J12"/>
      <c r="K12" s="1" t="e">
        <f t="shared" si="2"/>
        <v>#DIV/0!</v>
      </c>
      <c r="L12" s="7" t="e">
        <f t="shared" si="3"/>
        <v>#DIV/0!</v>
      </c>
      <c r="M12" s="2" t="e">
        <f t="shared" si="4"/>
        <v>#DIV/0!</v>
      </c>
      <c r="N12" s="2" t="e">
        <f t="shared" si="5"/>
        <v>#DIV/0!</v>
      </c>
      <c r="O12" s="14"/>
      <c r="P12" s="2" t="e">
        <f t="shared" si="6"/>
        <v>#DIV/0!</v>
      </c>
      <c r="Q12" s="6" t="e">
        <f t="shared" si="7"/>
        <v>#DIV/0!</v>
      </c>
      <c r="R12" s="3"/>
      <c r="S12" s="3"/>
    </row>
    <row r="13" spans="1:19" s="25" customFormat="1" ht="17.25" hidden="1" customHeight="1" x14ac:dyDescent="0.3">
      <c r="A13" s="27" t="s">
        <v>168</v>
      </c>
      <c r="B13" t="s">
        <v>124</v>
      </c>
      <c r="C13">
        <v>35.4</v>
      </c>
      <c r="D13">
        <v>9.23</v>
      </c>
      <c r="E13" s="7">
        <f t="shared" si="0"/>
        <v>326.74200000000002</v>
      </c>
      <c r="F13"/>
      <c r="G13" s="2">
        <f t="shared" si="1"/>
        <v>0</v>
      </c>
      <c r="H13"/>
      <c r="I13" s="14"/>
      <c r="J13"/>
      <c r="K13" s="1" t="e">
        <f t="shared" si="2"/>
        <v>#DIV/0!</v>
      </c>
      <c r="L13" s="7" t="e">
        <f t="shared" si="3"/>
        <v>#DIV/0!</v>
      </c>
      <c r="M13" s="2" t="e">
        <f t="shared" si="4"/>
        <v>#DIV/0!</v>
      </c>
      <c r="N13" s="2" t="e">
        <f t="shared" si="5"/>
        <v>#DIV/0!</v>
      </c>
      <c r="O13" s="14"/>
      <c r="P13" s="2" t="e">
        <f t="shared" si="6"/>
        <v>#DIV/0!</v>
      </c>
      <c r="Q13" s="6" t="e">
        <f t="shared" si="7"/>
        <v>#DIV/0!</v>
      </c>
      <c r="R13" s="3"/>
      <c r="S13" s="3"/>
    </row>
    <row r="14" spans="1:19" ht="17.25" hidden="1" customHeight="1" x14ac:dyDescent="0.3">
      <c r="A14" s="27" t="s">
        <v>169</v>
      </c>
      <c r="B14" t="s">
        <v>125</v>
      </c>
      <c r="C14">
        <v>13.4</v>
      </c>
      <c r="D14">
        <v>32.450000000000003</v>
      </c>
      <c r="E14" s="7">
        <f t="shared" si="0"/>
        <v>434.83000000000004</v>
      </c>
      <c r="G14" s="2">
        <f t="shared" si="1"/>
        <v>0</v>
      </c>
      <c r="K14" s="1" t="e">
        <f t="shared" si="2"/>
        <v>#DIV/0!</v>
      </c>
      <c r="L14" s="7" t="e">
        <f t="shared" si="3"/>
        <v>#DIV/0!</v>
      </c>
      <c r="M14" s="2" t="e">
        <f t="shared" si="4"/>
        <v>#DIV/0!</v>
      </c>
      <c r="N14" s="2" t="e">
        <f t="shared" si="5"/>
        <v>#DIV/0!</v>
      </c>
      <c r="P14" s="2" t="e">
        <f t="shared" si="6"/>
        <v>#DIV/0!</v>
      </c>
      <c r="Q14" s="6" t="e">
        <f t="shared" si="7"/>
        <v>#DIV/0!</v>
      </c>
    </row>
    <row r="15" spans="1:19" ht="17.25" hidden="1" customHeight="1" x14ac:dyDescent="0.3">
      <c r="A15" s="27">
        <v>600702</v>
      </c>
      <c r="B15" t="s">
        <v>126</v>
      </c>
      <c r="C15">
        <v>38.200000000000003</v>
      </c>
      <c r="D15">
        <v>3.37</v>
      </c>
      <c r="E15" s="7">
        <f t="shared" si="0"/>
        <v>128.73400000000001</v>
      </c>
      <c r="G15" s="2">
        <f t="shared" si="1"/>
        <v>0</v>
      </c>
      <c r="K15" s="1" t="e">
        <f t="shared" si="2"/>
        <v>#DIV/0!</v>
      </c>
      <c r="L15" s="7" t="e">
        <f t="shared" si="3"/>
        <v>#DIV/0!</v>
      </c>
      <c r="M15" s="2" t="e">
        <f t="shared" si="4"/>
        <v>#DIV/0!</v>
      </c>
      <c r="N15" s="2" t="e">
        <f t="shared" si="5"/>
        <v>#DIV/0!</v>
      </c>
      <c r="P15" s="2" t="e">
        <f t="shared" si="6"/>
        <v>#DIV/0!</v>
      </c>
      <c r="Q15" s="6" t="e">
        <f t="shared" si="7"/>
        <v>#DIV/0!</v>
      </c>
    </row>
    <row r="16" spans="1:19" ht="17.25" hidden="1" customHeight="1" x14ac:dyDescent="0.3">
      <c r="A16" s="27">
        <v>600340</v>
      </c>
      <c r="B16" t="s">
        <v>127</v>
      </c>
      <c r="C16">
        <v>36.299999999999997</v>
      </c>
      <c r="D16">
        <v>29.55</v>
      </c>
      <c r="E16" s="7">
        <f t="shared" si="0"/>
        <v>1072.665</v>
      </c>
      <c r="G16" s="2">
        <f t="shared" si="1"/>
        <v>0</v>
      </c>
      <c r="K16" s="1" t="e">
        <f t="shared" si="2"/>
        <v>#DIV/0!</v>
      </c>
      <c r="L16" s="7" t="e">
        <f t="shared" si="3"/>
        <v>#DIV/0!</v>
      </c>
      <c r="M16" s="2" t="e">
        <f t="shared" si="4"/>
        <v>#DIV/0!</v>
      </c>
      <c r="N16" s="2" t="e">
        <f t="shared" si="5"/>
        <v>#DIV/0!</v>
      </c>
      <c r="P16" s="2" t="e">
        <f t="shared" si="6"/>
        <v>#DIV/0!</v>
      </c>
      <c r="Q16" s="6" t="e">
        <f t="shared" si="7"/>
        <v>#DIV/0!</v>
      </c>
    </row>
    <row r="17" spans="1:19" ht="17.25" hidden="1" customHeight="1" x14ac:dyDescent="0.3">
      <c r="A17" s="27">
        <v>601966</v>
      </c>
      <c r="B17" t="s">
        <v>128</v>
      </c>
      <c r="C17">
        <v>17.3</v>
      </c>
      <c r="D17">
        <v>12</v>
      </c>
      <c r="E17" s="7">
        <f t="shared" si="0"/>
        <v>207.60000000000002</v>
      </c>
      <c r="G17" s="2">
        <f t="shared" si="1"/>
        <v>0</v>
      </c>
      <c r="K17" s="1" t="e">
        <f t="shared" si="2"/>
        <v>#DIV/0!</v>
      </c>
      <c r="L17" s="7" t="e">
        <f t="shared" si="3"/>
        <v>#DIV/0!</v>
      </c>
      <c r="M17" s="2" t="e">
        <f t="shared" si="4"/>
        <v>#DIV/0!</v>
      </c>
      <c r="N17" s="2" t="e">
        <f t="shared" si="5"/>
        <v>#DIV/0!</v>
      </c>
      <c r="P17" s="2" t="e">
        <f t="shared" si="6"/>
        <v>#DIV/0!</v>
      </c>
      <c r="Q17" s="6" t="e">
        <f t="shared" si="7"/>
        <v>#DIV/0!</v>
      </c>
    </row>
    <row r="18" spans="1:19" ht="17.25" hidden="1" customHeight="1" x14ac:dyDescent="0.3">
      <c r="A18" s="27">
        <v>300113</v>
      </c>
      <c r="B18" t="s">
        <v>129</v>
      </c>
      <c r="C18">
        <v>21.7</v>
      </c>
      <c r="D18">
        <v>6.94</v>
      </c>
      <c r="E18" s="7">
        <f t="shared" si="0"/>
        <v>150.59800000000001</v>
      </c>
      <c r="G18" s="2">
        <f t="shared" si="1"/>
        <v>0</v>
      </c>
      <c r="K18" s="1" t="e">
        <f t="shared" si="2"/>
        <v>#DIV/0!</v>
      </c>
      <c r="L18" s="7" t="e">
        <f t="shared" si="3"/>
        <v>#DIV/0!</v>
      </c>
      <c r="M18" s="2" t="e">
        <f t="shared" si="4"/>
        <v>#DIV/0!</v>
      </c>
      <c r="N18" s="2" t="e">
        <f t="shared" si="5"/>
        <v>#DIV/0!</v>
      </c>
      <c r="P18" s="2" t="e">
        <f t="shared" si="6"/>
        <v>#DIV/0!</v>
      </c>
      <c r="Q18" s="6" t="e">
        <f t="shared" si="7"/>
        <v>#DIV/0!</v>
      </c>
    </row>
    <row r="19" spans="1:19" s="25" customFormat="1" ht="17.25" hidden="1" customHeight="1" x14ac:dyDescent="0.3">
      <c r="A19" s="27">
        <v>300122</v>
      </c>
      <c r="B19" t="s">
        <v>130</v>
      </c>
      <c r="C19">
        <v>25.2</v>
      </c>
      <c r="D19">
        <v>16</v>
      </c>
      <c r="E19" s="7">
        <f t="shared" si="0"/>
        <v>403.2</v>
      </c>
      <c r="F19"/>
      <c r="G19" s="2">
        <f t="shared" si="1"/>
        <v>0</v>
      </c>
      <c r="H19"/>
      <c r="I19" s="14"/>
      <c r="J19"/>
      <c r="K19" s="1" t="e">
        <f t="shared" si="2"/>
        <v>#DIV/0!</v>
      </c>
      <c r="L19" s="7" t="e">
        <f t="shared" si="3"/>
        <v>#DIV/0!</v>
      </c>
      <c r="M19" s="2" t="e">
        <f t="shared" si="4"/>
        <v>#DIV/0!</v>
      </c>
      <c r="N19" s="2" t="e">
        <f t="shared" si="5"/>
        <v>#DIV/0!</v>
      </c>
      <c r="O19" s="14"/>
      <c r="P19" s="2" t="e">
        <f t="shared" si="6"/>
        <v>#DIV/0!</v>
      </c>
      <c r="Q19" s="6" t="e">
        <f t="shared" si="7"/>
        <v>#DIV/0!</v>
      </c>
      <c r="R19" s="3"/>
      <c r="S19" s="3"/>
    </row>
    <row r="20" spans="1:19" ht="17.25" hidden="1" customHeight="1" x14ac:dyDescent="0.3">
      <c r="A20" s="27">
        <v>600645</v>
      </c>
      <c r="B20" t="s">
        <v>131</v>
      </c>
      <c r="C20">
        <v>17.2</v>
      </c>
      <c r="D20">
        <v>3.86</v>
      </c>
      <c r="E20" s="7">
        <f t="shared" si="0"/>
        <v>66.391999999999996</v>
      </c>
      <c r="G20" s="2">
        <f t="shared" si="1"/>
        <v>0</v>
      </c>
      <c r="K20" s="1" t="e">
        <f t="shared" si="2"/>
        <v>#DIV/0!</v>
      </c>
      <c r="L20" s="7" t="e">
        <f t="shared" si="3"/>
        <v>#DIV/0!</v>
      </c>
      <c r="M20" s="2" t="e">
        <f t="shared" si="4"/>
        <v>#DIV/0!</v>
      </c>
      <c r="N20" s="2" t="e">
        <f t="shared" si="5"/>
        <v>#DIV/0!</v>
      </c>
      <c r="P20" s="2" t="e">
        <f t="shared" si="6"/>
        <v>#DIV/0!</v>
      </c>
      <c r="Q20" s="6" t="e">
        <f t="shared" si="7"/>
        <v>#DIV/0!</v>
      </c>
    </row>
    <row r="21" spans="1:19" ht="17.25" hidden="1" customHeight="1" x14ac:dyDescent="0.3">
      <c r="A21" s="27" t="s">
        <v>170</v>
      </c>
      <c r="B21" t="s">
        <v>132</v>
      </c>
      <c r="C21">
        <v>39.200000000000003</v>
      </c>
      <c r="D21">
        <v>3.55</v>
      </c>
      <c r="E21" s="7">
        <f t="shared" si="0"/>
        <v>139.16</v>
      </c>
      <c r="G21" s="2">
        <f t="shared" si="1"/>
        <v>0</v>
      </c>
      <c r="K21" s="1" t="e">
        <f t="shared" si="2"/>
        <v>#DIV/0!</v>
      </c>
      <c r="L21" s="7" t="e">
        <f t="shared" si="3"/>
        <v>#DIV/0!</v>
      </c>
      <c r="M21" s="2" t="e">
        <f t="shared" si="4"/>
        <v>#DIV/0!</v>
      </c>
      <c r="N21" s="2" t="e">
        <f t="shared" si="5"/>
        <v>#DIV/0!</v>
      </c>
      <c r="P21" s="2" t="e">
        <f t="shared" si="6"/>
        <v>#DIV/0!</v>
      </c>
      <c r="Q21" s="6" t="e">
        <f t="shared" si="7"/>
        <v>#DIV/0!</v>
      </c>
    </row>
    <row r="22" spans="1:19" ht="17.25" hidden="1" customHeight="1" x14ac:dyDescent="0.3">
      <c r="A22" s="27">
        <v>603027</v>
      </c>
      <c r="B22" t="s">
        <v>133</v>
      </c>
      <c r="C22">
        <v>16.2</v>
      </c>
      <c r="D22">
        <v>3.26</v>
      </c>
      <c r="E22" s="7">
        <f t="shared" si="0"/>
        <v>52.811999999999998</v>
      </c>
      <c r="G22" s="2">
        <f t="shared" si="1"/>
        <v>0</v>
      </c>
      <c r="K22" s="1" t="e">
        <f t="shared" si="2"/>
        <v>#DIV/0!</v>
      </c>
      <c r="L22" s="7" t="e">
        <f t="shared" si="3"/>
        <v>#DIV/0!</v>
      </c>
      <c r="M22" s="2" t="e">
        <f t="shared" si="4"/>
        <v>#DIV/0!</v>
      </c>
      <c r="N22" s="2" t="e">
        <f t="shared" si="5"/>
        <v>#DIV/0!</v>
      </c>
      <c r="P22" s="2" t="e">
        <f t="shared" si="6"/>
        <v>#DIV/0!</v>
      </c>
      <c r="Q22" s="6" t="e">
        <f t="shared" si="7"/>
        <v>#DIV/0!</v>
      </c>
    </row>
    <row r="23" spans="1:19" ht="17.25" hidden="1" customHeight="1" x14ac:dyDescent="0.3">
      <c r="A23" s="27">
        <v>300383</v>
      </c>
      <c r="B23" t="s">
        <v>134</v>
      </c>
      <c r="C23">
        <v>13.2</v>
      </c>
      <c r="D23">
        <v>14.46</v>
      </c>
      <c r="E23" s="7">
        <f t="shared" si="0"/>
        <v>190.87200000000001</v>
      </c>
      <c r="G23" s="2">
        <f t="shared" si="1"/>
        <v>0</v>
      </c>
      <c r="K23" s="1" t="e">
        <f t="shared" si="2"/>
        <v>#DIV/0!</v>
      </c>
      <c r="L23" s="7" t="e">
        <f t="shared" si="3"/>
        <v>#DIV/0!</v>
      </c>
      <c r="M23" s="2" t="e">
        <f t="shared" si="4"/>
        <v>#DIV/0!</v>
      </c>
      <c r="N23" s="2" t="e">
        <f t="shared" si="5"/>
        <v>#DIV/0!</v>
      </c>
      <c r="P23" s="2" t="e">
        <f t="shared" si="6"/>
        <v>#DIV/0!</v>
      </c>
      <c r="Q23" s="6" t="e">
        <f t="shared" si="7"/>
        <v>#DIV/0!</v>
      </c>
    </row>
    <row r="24" spans="1:19" s="25" customFormat="1" ht="17.25" hidden="1" customHeight="1" x14ac:dyDescent="0.3">
      <c r="A24" s="27" t="s">
        <v>171</v>
      </c>
      <c r="B24" t="s">
        <v>135</v>
      </c>
      <c r="C24">
        <v>11.3</v>
      </c>
      <c r="D24">
        <v>13.57</v>
      </c>
      <c r="E24" s="7">
        <f t="shared" si="0"/>
        <v>153.34100000000001</v>
      </c>
      <c r="F24"/>
      <c r="G24" s="2">
        <f t="shared" si="1"/>
        <v>0</v>
      </c>
      <c r="H24"/>
      <c r="I24" s="14"/>
      <c r="J24"/>
      <c r="K24" s="1" t="e">
        <f t="shared" si="2"/>
        <v>#DIV/0!</v>
      </c>
      <c r="L24" s="7" t="e">
        <f t="shared" si="3"/>
        <v>#DIV/0!</v>
      </c>
      <c r="M24" s="2" t="e">
        <f t="shared" si="4"/>
        <v>#DIV/0!</v>
      </c>
      <c r="N24" s="2" t="e">
        <f t="shared" si="5"/>
        <v>#DIV/0!</v>
      </c>
      <c r="O24" s="14"/>
      <c r="P24" s="2" t="e">
        <f t="shared" si="6"/>
        <v>#DIV/0!</v>
      </c>
      <c r="Q24" s="6" t="e">
        <f t="shared" si="7"/>
        <v>#DIV/0!</v>
      </c>
      <c r="R24" s="3"/>
      <c r="S24" s="3"/>
    </row>
    <row r="25" spans="1:19" ht="17.25" hidden="1" customHeight="1" x14ac:dyDescent="0.3">
      <c r="A25" s="27">
        <v>300616</v>
      </c>
      <c r="B25" t="s">
        <v>136</v>
      </c>
      <c r="C25">
        <v>160</v>
      </c>
      <c r="D25">
        <v>1.1000000000000001</v>
      </c>
      <c r="E25" s="7">
        <f t="shared" si="0"/>
        <v>176</v>
      </c>
      <c r="G25" s="2">
        <f t="shared" si="1"/>
        <v>0</v>
      </c>
      <c r="K25" s="1" t="e">
        <f t="shared" si="2"/>
        <v>#DIV/0!</v>
      </c>
      <c r="L25" s="7" t="e">
        <f t="shared" si="3"/>
        <v>#DIV/0!</v>
      </c>
      <c r="M25" s="2" t="e">
        <f t="shared" si="4"/>
        <v>#DIV/0!</v>
      </c>
      <c r="N25" s="2" t="e">
        <f t="shared" si="5"/>
        <v>#DIV/0!</v>
      </c>
      <c r="P25" s="2" t="e">
        <f t="shared" si="6"/>
        <v>#DIV/0!</v>
      </c>
      <c r="Q25" s="6" t="e">
        <f t="shared" si="7"/>
        <v>#DIV/0!</v>
      </c>
    </row>
    <row r="26" spans="1:19" ht="17.25" hidden="1" customHeight="1" x14ac:dyDescent="0.3">
      <c r="A26" s="27">
        <v>600487</v>
      </c>
      <c r="B26" t="s">
        <v>137</v>
      </c>
      <c r="C26">
        <v>33.700000000000003</v>
      </c>
      <c r="D26">
        <v>13.6</v>
      </c>
      <c r="E26" s="7">
        <f t="shared" si="0"/>
        <v>458.32000000000005</v>
      </c>
      <c r="G26" s="2">
        <f t="shared" si="1"/>
        <v>0</v>
      </c>
      <c r="K26" s="1" t="e">
        <f t="shared" si="2"/>
        <v>#DIV/0!</v>
      </c>
      <c r="L26" s="7" t="e">
        <f t="shared" si="3"/>
        <v>#DIV/0!</v>
      </c>
      <c r="M26" s="2" t="e">
        <f t="shared" si="4"/>
        <v>#DIV/0!</v>
      </c>
      <c r="N26" s="2" t="e">
        <f t="shared" si="5"/>
        <v>#DIV/0!</v>
      </c>
      <c r="P26" s="2" t="e">
        <f t="shared" si="6"/>
        <v>#DIV/0!</v>
      </c>
      <c r="Q26" s="6" t="e">
        <f t="shared" si="7"/>
        <v>#DIV/0!</v>
      </c>
    </row>
    <row r="27" spans="1:19" ht="17.25" hidden="1" customHeight="1" x14ac:dyDescent="0.3">
      <c r="A27" s="27" t="s">
        <v>172</v>
      </c>
      <c r="B27" t="s">
        <v>138</v>
      </c>
      <c r="C27">
        <v>23.2</v>
      </c>
      <c r="D27">
        <v>7.01</v>
      </c>
      <c r="E27" s="7">
        <f t="shared" si="0"/>
        <v>162.63199999999998</v>
      </c>
      <c r="G27" s="2">
        <f t="shared" si="1"/>
        <v>0</v>
      </c>
      <c r="K27" s="1" t="e">
        <f t="shared" si="2"/>
        <v>#DIV/0!</v>
      </c>
      <c r="L27" s="7" t="e">
        <f t="shared" si="3"/>
        <v>#DIV/0!</v>
      </c>
      <c r="M27" s="2" t="e">
        <f t="shared" si="4"/>
        <v>#DIV/0!</v>
      </c>
      <c r="N27" s="2" t="e">
        <f t="shared" si="5"/>
        <v>#DIV/0!</v>
      </c>
      <c r="P27" s="2" t="e">
        <f t="shared" si="6"/>
        <v>#DIV/0!</v>
      </c>
      <c r="Q27" s="6" t="e">
        <f t="shared" si="7"/>
        <v>#DIV/0!</v>
      </c>
    </row>
    <row r="28" spans="1:19" ht="17.25" hidden="1" customHeight="1" x14ac:dyDescent="0.3">
      <c r="A28" s="27" t="s">
        <v>173</v>
      </c>
      <c r="B28" t="s">
        <v>174</v>
      </c>
      <c r="C28">
        <v>19.2</v>
      </c>
      <c r="D28">
        <v>12.07</v>
      </c>
      <c r="E28" s="7">
        <f t="shared" si="0"/>
        <v>231.744</v>
      </c>
      <c r="G28" s="2">
        <f t="shared" si="1"/>
        <v>0</v>
      </c>
      <c r="K28" s="1" t="e">
        <f t="shared" si="2"/>
        <v>#DIV/0!</v>
      </c>
      <c r="L28" s="7" t="e">
        <f t="shared" si="3"/>
        <v>#DIV/0!</v>
      </c>
      <c r="M28" s="2" t="e">
        <f t="shared" si="4"/>
        <v>#DIV/0!</v>
      </c>
      <c r="N28" s="2" t="e">
        <f t="shared" si="5"/>
        <v>#DIV/0!</v>
      </c>
      <c r="P28" s="2" t="e">
        <f t="shared" si="6"/>
        <v>#DIV/0!</v>
      </c>
      <c r="Q28" s="6" t="e">
        <f t="shared" si="7"/>
        <v>#DIV/0!</v>
      </c>
    </row>
    <row r="29" spans="1:19" ht="17.25" hidden="1" customHeight="1" x14ac:dyDescent="0.3">
      <c r="A29" s="27" t="s">
        <v>175</v>
      </c>
      <c r="B29" t="s">
        <v>176</v>
      </c>
      <c r="C29">
        <v>6.11</v>
      </c>
      <c r="D29">
        <v>8.33</v>
      </c>
      <c r="E29" s="7">
        <f t="shared" si="0"/>
        <v>50.896300000000004</v>
      </c>
      <c r="G29" s="2">
        <f t="shared" si="1"/>
        <v>0</v>
      </c>
      <c r="K29" s="1" t="e">
        <f t="shared" si="2"/>
        <v>#DIV/0!</v>
      </c>
      <c r="L29" s="7" t="e">
        <f t="shared" si="3"/>
        <v>#DIV/0!</v>
      </c>
      <c r="M29" s="2" t="e">
        <f t="shared" si="4"/>
        <v>#DIV/0!</v>
      </c>
      <c r="N29" s="2" t="e">
        <f t="shared" si="5"/>
        <v>#DIV/0!</v>
      </c>
      <c r="P29" s="2" t="e">
        <f t="shared" si="6"/>
        <v>#DIV/0!</v>
      </c>
      <c r="Q29" s="6" t="e">
        <f t="shared" si="7"/>
        <v>#DIV/0!</v>
      </c>
    </row>
    <row r="30" spans="1:19" ht="17.25" hidden="1" customHeight="1" x14ac:dyDescent="0.3">
      <c r="A30" s="27" t="s">
        <v>177</v>
      </c>
      <c r="B30" t="s">
        <v>178</v>
      </c>
      <c r="C30">
        <v>27.8</v>
      </c>
      <c r="D30">
        <v>9.49</v>
      </c>
      <c r="E30" s="7">
        <f t="shared" si="0"/>
        <v>263.822</v>
      </c>
      <c r="G30" s="2">
        <f t="shared" si="1"/>
        <v>0</v>
      </c>
      <c r="K30" s="1" t="e">
        <f t="shared" si="2"/>
        <v>#DIV/0!</v>
      </c>
      <c r="L30" s="7" t="e">
        <f t="shared" si="3"/>
        <v>#DIV/0!</v>
      </c>
      <c r="M30" s="2" t="e">
        <f t="shared" si="4"/>
        <v>#DIV/0!</v>
      </c>
      <c r="N30" s="2" t="e">
        <f t="shared" si="5"/>
        <v>#DIV/0!</v>
      </c>
      <c r="P30" s="2" t="e">
        <f t="shared" si="6"/>
        <v>#DIV/0!</v>
      </c>
      <c r="Q30" s="6" t="e">
        <f t="shared" si="7"/>
        <v>#DIV/0!</v>
      </c>
    </row>
    <row r="31" spans="1:19" ht="17.25" hidden="1" customHeight="1" x14ac:dyDescent="0.3">
      <c r="A31" s="27" t="s">
        <v>179</v>
      </c>
      <c r="B31" t="s">
        <v>180</v>
      </c>
      <c r="C31">
        <v>19.5</v>
      </c>
      <c r="D31">
        <v>7.52</v>
      </c>
      <c r="E31" s="7">
        <f t="shared" si="0"/>
        <v>146.63999999999999</v>
      </c>
      <c r="G31" s="2">
        <f t="shared" si="1"/>
        <v>0</v>
      </c>
      <c r="K31" s="1" t="e">
        <f t="shared" si="2"/>
        <v>#DIV/0!</v>
      </c>
      <c r="L31" s="7" t="e">
        <f t="shared" si="3"/>
        <v>#DIV/0!</v>
      </c>
      <c r="M31" s="2" t="e">
        <f t="shared" si="4"/>
        <v>#DIV/0!</v>
      </c>
      <c r="N31" s="2" t="e">
        <f t="shared" si="5"/>
        <v>#DIV/0!</v>
      </c>
      <c r="P31" s="2" t="e">
        <f t="shared" si="6"/>
        <v>#DIV/0!</v>
      </c>
      <c r="Q31" s="6" t="e">
        <f t="shared" si="7"/>
        <v>#DIV/0!</v>
      </c>
    </row>
    <row r="32" spans="1:19" ht="17.25" hidden="1" customHeight="1" x14ac:dyDescent="0.3">
      <c r="A32" s="27" t="s">
        <v>182</v>
      </c>
      <c r="B32" t="s">
        <v>181</v>
      </c>
      <c r="C32">
        <v>9.85</v>
      </c>
      <c r="D32">
        <v>21.34</v>
      </c>
      <c r="E32" s="7">
        <f t="shared" si="0"/>
        <v>210.19899999999998</v>
      </c>
      <c r="G32" s="2">
        <f t="shared" si="1"/>
        <v>0</v>
      </c>
      <c r="K32" s="1" t="e">
        <f t="shared" si="2"/>
        <v>#DIV/0!</v>
      </c>
      <c r="L32" s="7" t="e">
        <f t="shared" si="3"/>
        <v>#DIV/0!</v>
      </c>
      <c r="M32" s="2" t="e">
        <f t="shared" si="4"/>
        <v>#DIV/0!</v>
      </c>
      <c r="N32" s="2" t="e">
        <f t="shared" si="5"/>
        <v>#DIV/0!</v>
      </c>
      <c r="P32" s="2" t="e">
        <f t="shared" si="6"/>
        <v>#DIV/0!</v>
      </c>
      <c r="Q32" s="6" t="e">
        <f t="shared" si="7"/>
        <v>#DIV/0!</v>
      </c>
    </row>
    <row r="33" spans="1:19" ht="17.25" hidden="1" customHeight="1" x14ac:dyDescent="0.3">
      <c r="A33" s="27" t="s">
        <v>183</v>
      </c>
      <c r="B33" t="s">
        <v>184</v>
      </c>
      <c r="C33">
        <v>9.34</v>
      </c>
      <c r="D33">
        <v>15.77</v>
      </c>
      <c r="E33" s="7">
        <f t="shared" si="0"/>
        <v>147.29179999999999</v>
      </c>
      <c r="G33" s="2">
        <f t="shared" si="1"/>
        <v>0</v>
      </c>
      <c r="K33" s="1" t="e">
        <f t="shared" si="2"/>
        <v>#DIV/0!</v>
      </c>
      <c r="L33" s="7" t="e">
        <f t="shared" si="3"/>
        <v>#DIV/0!</v>
      </c>
      <c r="M33" s="2" t="e">
        <f t="shared" si="4"/>
        <v>#DIV/0!</v>
      </c>
      <c r="N33" s="2" t="e">
        <f t="shared" si="5"/>
        <v>#DIV/0!</v>
      </c>
      <c r="P33" s="2" t="e">
        <f t="shared" si="6"/>
        <v>#DIV/0!</v>
      </c>
      <c r="Q33" s="6" t="e">
        <f t="shared" si="7"/>
        <v>#DIV/0!</v>
      </c>
    </row>
    <row r="34" spans="1:19" ht="17.25" hidden="1" customHeight="1" x14ac:dyDescent="0.3">
      <c r="A34" s="27" t="s">
        <v>185</v>
      </c>
      <c r="B34" t="s">
        <v>186</v>
      </c>
      <c r="C34">
        <v>10.56</v>
      </c>
      <c r="D34">
        <v>24.11</v>
      </c>
      <c r="E34" s="7">
        <f t="shared" ref="E34:E65" si="8">C34*D34</f>
        <v>254.60160000000002</v>
      </c>
      <c r="G34" s="2">
        <f t="shared" ref="G34:G65" si="9">F34*(1+I34/100)</f>
        <v>0</v>
      </c>
      <c r="K34" s="1" t="e">
        <f t="shared" ref="K34:K65" si="10">E34/F34</f>
        <v>#DIV/0!</v>
      </c>
      <c r="L34" s="7" t="e">
        <f t="shared" ref="L34:L65" si="11">E34/G34</f>
        <v>#DIV/0!</v>
      </c>
      <c r="M34" s="2" t="e">
        <f t="shared" ref="M34:M65" si="12">K34/H34</f>
        <v>#DIV/0!</v>
      </c>
      <c r="N34" s="2" t="e">
        <f t="shared" ref="N34:N65" si="13">L34/I34</f>
        <v>#DIV/0!</v>
      </c>
      <c r="P34" s="2" t="e">
        <f t="shared" ref="P34:P65" si="14">O34/L34*C34</f>
        <v>#DIV/0!</v>
      </c>
      <c r="Q34" s="6" t="e">
        <f t="shared" ref="Q34:Q65" si="15">P34/C34-1</f>
        <v>#DIV/0!</v>
      </c>
    </row>
    <row r="35" spans="1:19" s="25" customFormat="1" ht="17.25" hidden="1" customHeight="1" x14ac:dyDescent="0.3">
      <c r="A35" s="27" t="s">
        <v>188</v>
      </c>
      <c r="B35" t="s">
        <v>187</v>
      </c>
      <c r="C35">
        <v>30.9</v>
      </c>
      <c r="D35">
        <v>12.44</v>
      </c>
      <c r="E35" s="7">
        <f t="shared" si="8"/>
        <v>384.39599999999996</v>
      </c>
      <c r="F35"/>
      <c r="G35" s="2">
        <f t="shared" si="9"/>
        <v>0</v>
      </c>
      <c r="H35"/>
      <c r="I35" s="14"/>
      <c r="J35"/>
      <c r="K35" s="1" t="e">
        <f t="shared" si="10"/>
        <v>#DIV/0!</v>
      </c>
      <c r="L35" s="7" t="e">
        <f t="shared" si="11"/>
        <v>#DIV/0!</v>
      </c>
      <c r="M35" s="2" t="e">
        <f t="shared" si="12"/>
        <v>#DIV/0!</v>
      </c>
      <c r="N35" s="2" t="e">
        <f t="shared" si="13"/>
        <v>#DIV/0!</v>
      </c>
      <c r="O35" s="14"/>
      <c r="P35" s="2" t="e">
        <f t="shared" si="14"/>
        <v>#DIV/0!</v>
      </c>
      <c r="Q35" s="6" t="e">
        <f t="shared" si="15"/>
        <v>#DIV/0!</v>
      </c>
      <c r="R35" s="3"/>
      <c r="S35" s="3"/>
    </row>
    <row r="36" spans="1:19" ht="17.25" hidden="1" customHeight="1" x14ac:dyDescent="0.3">
      <c r="A36" s="27" t="s">
        <v>190</v>
      </c>
      <c r="B36" t="s">
        <v>189</v>
      </c>
      <c r="C36">
        <v>23.4</v>
      </c>
      <c r="D36">
        <v>1.06</v>
      </c>
      <c r="E36" s="7">
        <f t="shared" si="8"/>
        <v>24.803999999999998</v>
      </c>
      <c r="G36" s="2">
        <f t="shared" si="9"/>
        <v>0</v>
      </c>
      <c r="K36" s="1" t="e">
        <f t="shared" si="10"/>
        <v>#DIV/0!</v>
      </c>
      <c r="L36" s="7" t="e">
        <f t="shared" si="11"/>
        <v>#DIV/0!</v>
      </c>
      <c r="M36" s="2" t="e">
        <f t="shared" si="12"/>
        <v>#DIV/0!</v>
      </c>
      <c r="N36" s="2" t="e">
        <f t="shared" si="13"/>
        <v>#DIV/0!</v>
      </c>
      <c r="P36" s="2" t="e">
        <f t="shared" si="14"/>
        <v>#DIV/0!</v>
      </c>
      <c r="Q36" s="6" t="e">
        <f t="shared" si="15"/>
        <v>#DIV/0!</v>
      </c>
    </row>
    <row r="37" spans="1:19" ht="17.25" hidden="1" customHeight="1" x14ac:dyDescent="0.3">
      <c r="A37" s="27" t="s">
        <v>191</v>
      </c>
      <c r="B37" t="s">
        <v>192</v>
      </c>
      <c r="C37">
        <v>85.7</v>
      </c>
      <c r="D37">
        <v>0.8</v>
      </c>
      <c r="E37" s="7">
        <f t="shared" si="8"/>
        <v>68.56</v>
      </c>
      <c r="G37" s="2">
        <f t="shared" si="9"/>
        <v>0</v>
      </c>
      <c r="K37" s="1" t="e">
        <f t="shared" si="10"/>
        <v>#DIV/0!</v>
      </c>
      <c r="L37" s="7" t="e">
        <f t="shared" si="11"/>
        <v>#DIV/0!</v>
      </c>
      <c r="M37" s="2" t="e">
        <f t="shared" si="12"/>
        <v>#DIV/0!</v>
      </c>
      <c r="N37" s="2" t="e">
        <f t="shared" si="13"/>
        <v>#DIV/0!</v>
      </c>
      <c r="P37" s="2" t="e">
        <f t="shared" si="14"/>
        <v>#DIV/0!</v>
      </c>
      <c r="Q37" s="6" t="e">
        <f t="shared" si="15"/>
        <v>#DIV/0!</v>
      </c>
    </row>
    <row r="38" spans="1:19" ht="17.25" hidden="1" customHeight="1" x14ac:dyDescent="0.3">
      <c r="A38" s="27" t="s">
        <v>193</v>
      </c>
      <c r="B38" t="s">
        <v>194</v>
      </c>
      <c r="C38">
        <v>31.2</v>
      </c>
      <c r="D38">
        <v>3.39</v>
      </c>
      <c r="E38" s="7">
        <f t="shared" si="8"/>
        <v>105.768</v>
      </c>
      <c r="G38" s="2">
        <f t="shared" si="9"/>
        <v>0</v>
      </c>
      <c r="K38" s="1" t="e">
        <f t="shared" si="10"/>
        <v>#DIV/0!</v>
      </c>
      <c r="L38" s="7" t="e">
        <f t="shared" si="11"/>
        <v>#DIV/0!</v>
      </c>
      <c r="M38" s="2" t="e">
        <f t="shared" si="12"/>
        <v>#DIV/0!</v>
      </c>
      <c r="N38" s="2" t="e">
        <f t="shared" si="13"/>
        <v>#DIV/0!</v>
      </c>
      <c r="P38" s="2" t="e">
        <f t="shared" si="14"/>
        <v>#DIV/0!</v>
      </c>
      <c r="Q38" s="6" t="e">
        <f t="shared" si="15"/>
        <v>#DIV/0!</v>
      </c>
    </row>
    <row r="39" spans="1:19" ht="17.25" hidden="1" customHeight="1" x14ac:dyDescent="0.3">
      <c r="A39" s="27" t="s">
        <v>195</v>
      </c>
      <c r="B39" t="s">
        <v>196</v>
      </c>
      <c r="C39">
        <v>11.5</v>
      </c>
      <c r="D39">
        <v>43.48</v>
      </c>
      <c r="E39" s="7">
        <f t="shared" si="8"/>
        <v>500.02</v>
      </c>
      <c r="G39" s="2">
        <f t="shared" si="9"/>
        <v>0</v>
      </c>
      <c r="K39" s="1" t="e">
        <f t="shared" si="10"/>
        <v>#DIV/0!</v>
      </c>
      <c r="L39" s="7" t="e">
        <f t="shared" si="11"/>
        <v>#DIV/0!</v>
      </c>
      <c r="M39" s="2" t="e">
        <f t="shared" si="12"/>
        <v>#DIV/0!</v>
      </c>
      <c r="N39" s="2" t="e">
        <f t="shared" si="13"/>
        <v>#DIV/0!</v>
      </c>
      <c r="P39" s="2" t="e">
        <f t="shared" si="14"/>
        <v>#DIV/0!</v>
      </c>
      <c r="Q39" s="6" t="e">
        <f t="shared" si="15"/>
        <v>#DIV/0!</v>
      </c>
    </row>
    <row r="40" spans="1:19" ht="17.25" hidden="1" customHeight="1" x14ac:dyDescent="0.3">
      <c r="A40" s="27" t="s">
        <v>197</v>
      </c>
      <c r="B40" t="s">
        <v>198</v>
      </c>
      <c r="C40">
        <v>6.6</v>
      </c>
      <c r="D40">
        <v>8.82</v>
      </c>
      <c r="E40" s="7">
        <f t="shared" si="8"/>
        <v>58.211999999999996</v>
      </c>
      <c r="G40" s="2">
        <f t="shared" si="9"/>
        <v>0</v>
      </c>
      <c r="K40" s="1" t="e">
        <f t="shared" si="10"/>
        <v>#DIV/0!</v>
      </c>
      <c r="L40" s="7" t="e">
        <f t="shared" si="11"/>
        <v>#DIV/0!</v>
      </c>
      <c r="M40" s="2" t="e">
        <f t="shared" si="12"/>
        <v>#DIV/0!</v>
      </c>
      <c r="N40" s="2" t="e">
        <f t="shared" si="13"/>
        <v>#DIV/0!</v>
      </c>
      <c r="P40" s="2" t="e">
        <f t="shared" si="14"/>
        <v>#DIV/0!</v>
      </c>
      <c r="Q40" s="6" t="e">
        <f t="shared" si="15"/>
        <v>#DIV/0!</v>
      </c>
    </row>
    <row r="41" spans="1:19" ht="17.25" hidden="1" customHeight="1" x14ac:dyDescent="0.3">
      <c r="A41" s="27" t="s">
        <v>199</v>
      </c>
      <c r="B41" t="s">
        <v>200</v>
      </c>
      <c r="C41">
        <v>18.8</v>
      </c>
      <c r="D41">
        <v>3.74</v>
      </c>
      <c r="E41" s="7">
        <f t="shared" si="8"/>
        <v>70.312000000000012</v>
      </c>
      <c r="G41" s="2">
        <f t="shared" si="9"/>
        <v>0</v>
      </c>
      <c r="K41" s="1" t="e">
        <f t="shared" si="10"/>
        <v>#DIV/0!</v>
      </c>
      <c r="L41" s="7" t="e">
        <f t="shared" si="11"/>
        <v>#DIV/0!</v>
      </c>
      <c r="M41" s="2" t="e">
        <f t="shared" si="12"/>
        <v>#DIV/0!</v>
      </c>
      <c r="N41" s="2" t="e">
        <f t="shared" si="13"/>
        <v>#DIV/0!</v>
      </c>
      <c r="P41" s="2" t="e">
        <f t="shared" si="14"/>
        <v>#DIV/0!</v>
      </c>
      <c r="Q41" s="6" t="e">
        <f t="shared" si="15"/>
        <v>#DIV/0!</v>
      </c>
    </row>
    <row r="42" spans="1:19" ht="17.25" hidden="1" customHeight="1" x14ac:dyDescent="0.3">
      <c r="A42" s="27" t="s">
        <v>201</v>
      </c>
      <c r="B42" t="s">
        <v>202</v>
      </c>
      <c r="C42">
        <v>16.399999999999999</v>
      </c>
      <c r="D42">
        <v>18.670000000000002</v>
      </c>
      <c r="E42" s="7">
        <f t="shared" si="8"/>
        <v>306.18799999999999</v>
      </c>
      <c r="G42" s="2">
        <f t="shared" si="9"/>
        <v>0</v>
      </c>
      <c r="K42" s="1" t="e">
        <f t="shared" si="10"/>
        <v>#DIV/0!</v>
      </c>
      <c r="L42" s="7" t="e">
        <f t="shared" si="11"/>
        <v>#DIV/0!</v>
      </c>
      <c r="M42" s="2" t="e">
        <f t="shared" si="12"/>
        <v>#DIV/0!</v>
      </c>
      <c r="N42" s="2" t="e">
        <f t="shared" si="13"/>
        <v>#DIV/0!</v>
      </c>
      <c r="P42" s="2" t="e">
        <f t="shared" si="14"/>
        <v>#DIV/0!</v>
      </c>
      <c r="Q42" s="6" t="e">
        <f t="shared" si="15"/>
        <v>#DIV/0!</v>
      </c>
    </row>
    <row r="43" spans="1:19" ht="17.25" hidden="1" customHeight="1" x14ac:dyDescent="0.3">
      <c r="A43" s="27" t="s">
        <v>205</v>
      </c>
      <c r="B43" t="s">
        <v>206</v>
      </c>
      <c r="C43">
        <v>18.600000000000001</v>
      </c>
      <c r="D43">
        <v>14.53</v>
      </c>
      <c r="E43" s="7">
        <f t="shared" si="8"/>
        <v>270.25799999999998</v>
      </c>
      <c r="G43" s="2">
        <f t="shared" si="9"/>
        <v>0</v>
      </c>
      <c r="K43" s="1" t="e">
        <f t="shared" si="10"/>
        <v>#DIV/0!</v>
      </c>
      <c r="L43" s="7" t="e">
        <f t="shared" si="11"/>
        <v>#DIV/0!</v>
      </c>
      <c r="M43" s="2" t="e">
        <f t="shared" si="12"/>
        <v>#DIV/0!</v>
      </c>
      <c r="N43" s="2" t="e">
        <f t="shared" si="13"/>
        <v>#DIV/0!</v>
      </c>
      <c r="P43" s="2" t="e">
        <f t="shared" si="14"/>
        <v>#DIV/0!</v>
      </c>
      <c r="Q43" s="6" t="e">
        <f t="shared" si="15"/>
        <v>#DIV/0!</v>
      </c>
    </row>
    <row r="44" spans="1:19" ht="17.25" hidden="1" customHeight="1" x14ac:dyDescent="0.3">
      <c r="A44" s="27" t="s">
        <v>207</v>
      </c>
      <c r="B44" t="s">
        <v>208</v>
      </c>
      <c r="C44">
        <v>6.4</v>
      </c>
      <c r="D44">
        <v>18.100000000000001</v>
      </c>
      <c r="E44" s="7">
        <f t="shared" si="8"/>
        <v>115.84000000000002</v>
      </c>
      <c r="G44" s="2">
        <f t="shared" si="9"/>
        <v>0</v>
      </c>
      <c r="K44" s="1" t="e">
        <f t="shared" si="10"/>
        <v>#DIV/0!</v>
      </c>
      <c r="L44" s="7" t="e">
        <f t="shared" si="11"/>
        <v>#DIV/0!</v>
      </c>
      <c r="M44" s="2" t="e">
        <f t="shared" si="12"/>
        <v>#DIV/0!</v>
      </c>
      <c r="N44" s="2" t="e">
        <f t="shared" si="13"/>
        <v>#DIV/0!</v>
      </c>
      <c r="P44" s="2" t="e">
        <f t="shared" si="14"/>
        <v>#DIV/0!</v>
      </c>
      <c r="Q44" s="6" t="e">
        <f t="shared" si="15"/>
        <v>#DIV/0!</v>
      </c>
    </row>
    <row r="45" spans="1:19" ht="17.25" hidden="1" customHeight="1" x14ac:dyDescent="0.3">
      <c r="A45" s="27" t="s">
        <v>209</v>
      </c>
      <c r="B45" t="s">
        <v>210</v>
      </c>
      <c r="C45">
        <v>60.2</v>
      </c>
      <c r="D45">
        <v>67.64</v>
      </c>
      <c r="E45" s="7">
        <f t="shared" si="8"/>
        <v>4071.9280000000003</v>
      </c>
      <c r="G45" s="2">
        <f t="shared" si="9"/>
        <v>0</v>
      </c>
      <c r="K45" s="1" t="e">
        <f t="shared" si="10"/>
        <v>#DIV/0!</v>
      </c>
      <c r="L45" s="7" t="e">
        <f t="shared" si="11"/>
        <v>#DIV/0!</v>
      </c>
      <c r="M45" s="2" t="e">
        <f t="shared" si="12"/>
        <v>#DIV/0!</v>
      </c>
      <c r="N45" s="2" t="e">
        <f t="shared" si="13"/>
        <v>#DIV/0!</v>
      </c>
      <c r="P45" s="2" t="e">
        <f t="shared" si="14"/>
        <v>#DIV/0!</v>
      </c>
      <c r="Q45" s="6" t="e">
        <f t="shared" si="15"/>
        <v>#DIV/0!</v>
      </c>
    </row>
    <row r="46" spans="1:19" ht="17.25" hidden="1" customHeight="1" x14ac:dyDescent="0.3">
      <c r="A46" s="27" t="s">
        <v>211</v>
      </c>
      <c r="B46" t="s">
        <v>212</v>
      </c>
      <c r="C46">
        <v>5.49</v>
      </c>
      <c r="D46">
        <v>348</v>
      </c>
      <c r="E46" s="7">
        <f t="shared" si="8"/>
        <v>1910.52</v>
      </c>
      <c r="G46" s="2">
        <f t="shared" si="9"/>
        <v>0</v>
      </c>
      <c r="K46" s="1" t="e">
        <f t="shared" si="10"/>
        <v>#DIV/0!</v>
      </c>
      <c r="L46" s="7" t="e">
        <f t="shared" si="11"/>
        <v>#DIV/0!</v>
      </c>
      <c r="M46" s="2" t="e">
        <f t="shared" si="12"/>
        <v>#DIV/0!</v>
      </c>
      <c r="N46" s="2" t="e">
        <f t="shared" si="13"/>
        <v>#DIV/0!</v>
      </c>
      <c r="P46" s="2" t="e">
        <f t="shared" si="14"/>
        <v>#DIV/0!</v>
      </c>
      <c r="Q46" s="6" t="e">
        <f t="shared" si="15"/>
        <v>#DIV/0!</v>
      </c>
    </row>
    <row r="47" spans="1:19" ht="17.25" hidden="1" customHeight="1" x14ac:dyDescent="0.3">
      <c r="A47" s="27" t="s">
        <v>213</v>
      </c>
      <c r="B47" t="s">
        <v>214</v>
      </c>
      <c r="C47">
        <v>19</v>
      </c>
      <c r="D47">
        <v>61</v>
      </c>
      <c r="E47" s="7">
        <f t="shared" si="8"/>
        <v>1159</v>
      </c>
      <c r="G47" s="2">
        <f t="shared" si="9"/>
        <v>0</v>
      </c>
      <c r="K47" s="1" t="e">
        <f t="shared" si="10"/>
        <v>#DIV/0!</v>
      </c>
      <c r="L47" s="7" t="e">
        <f t="shared" si="11"/>
        <v>#DIV/0!</v>
      </c>
      <c r="M47" s="2" t="e">
        <f t="shared" si="12"/>
        <v>#DIV/0!</v>
      </c>
      <c r="N47" s="2" t="e">
        <f t="shared" si="13"/>
        <v>#DIV/0!</v>
      </c>
      <c r="P47" s="2" t="e">
        <f t="shared" si="14"/>
        <v>#DIV/0!</v>
      </c>
      <c r="Q47" s="6" t="e">
        <f t="shared" si="15"/>
        <v>#DIV/0!</v>
      </c>
    </row>
    <row r="48" spans="1:19" ht="17.25" hidden="1" customHeight="1" x14ac:dyDescent="0.3">
      <c r="A48" s="27" t="s">
        <v>215</v>
      </c>
      <c r="B48" t="s">
        <v>216</v>
      </c>
      <c r="C48">
        <v>19.2</v>
      </c>
      <c r="D48">
        <v>121</v>
      </c>
      <c r="E48" s="7">
        <f t="shared" si="8"/>
        <v>2323.1999999999998</v>
      </c>
      <c r="G48" s="2">
        <f t="shared" si="9"/>
        <v>0</v>
      </c>
      <c r="K48" s="1" t="e">
        <f t="shared" si="10"/>
        <v>#DIV/0!</v>
      </c>
      <c r="L48" s="7" t="e">
        <f t="shared" si="11"/>
        <v>#DIV/0!</v>
      </c>
      <c r="M48" s="2" t="e">
        <f t="shared" si="12"/>
        <v>#DIV/0!</v>
      </c>
      <c r="N48" s="2" t="e">
        <f t="shared" si="13"/>
        <v>#DIV/0!</v>
      </c>
      <c r="P48" s="2" t="e">
        <f t="shared" si="14"/>
        <v>#DIV/0!</v>
      </c>
      <c r="Q48" s="6" t="e">
        <f t="shared" si="15"/>
        <v>#DIV/0!</v>
      </c>
    </row>
    <row r="49" spans="1:19" ht="17.25" hidden="1" customHeight="1" x14ac:dyDescent="0.3">
      <c r="A49" s="27" t="s">
        <v>217</v>
      </c>
      <c r="B49" t="s">
        <v>218</v>
      </c>
      <c r="C49">
        <v>69.3</v>
      </c>
      <c r="D49">
        <v>182.8</v>
      </c>
      <c r="E49" s="7">
        <f t="shared" si="8"/>
        <v>12668.04</v>
      </c>
      <c r="G49" s="2">
        <f t="shared" si="9"/>
        <v>0</v>
      </c>
      <c r="K49" s="1" t="e">
        <f t="shared" si="10"/>
        <v>#DIV/0!</v>
      </c>
      <c r="L49" s="7" t="e">
        <f t="shared" si="11"/>
        <v>#DIV/0!</v>
      </c>
      <c r="M49" s="2" t="e">
        <f t="shared" si="12"/>
        <v>#DIV/0!</v>
      </c>
      <c r="N49" s="2" t="e">
        <f t="shared" si="13"/>
        <v>#DIV/0!</v>
      </c>
      <c r="P49" s="2" t="e">
        <f t="shared" si="14"/>
        <v>#DIV/0!</v>
      </c>
      <c r="Q49" s="6" t="e">
        <f t="shared" si="15"/>
        <v>#DIV/0!</v>
      </c>
    </row>
    <row r="50" spans="1:19" ht="17.25" hidden="1" customHeight="1" x14ac:dyDescent="0.3">
      <c r="A50" s="27" t="s">
        <v>219</v>
      </c>
      <c r="B50" t="s">
        <v>220</v>
      </c>
      <c r="C50">
        <v>702</v>
      </c>
      <c r="D50">
        <v>12.56</v>
      </c>
      <c r="E50" s="7">
        <f t="shared" si="8"/>
        <v>8817.1200000000008</v>
      </c>
      <c r="G50" s="2">
        <f t="shared" si="9"/>
        <v>0</v>
      </c>
      <c r="K50" s="1" t="e">
        <f t="shared" si="10"/>
        <v>#DIV/0!</v>
      </c>
      <c r="L50" s="7" t="e">
        <f t="shared" si="11"/>
        <v>#DIV/0!</v>
      </c>
      <c r="M50" s="2" t="e">
        <f t="shared" si="12"/>
        <v>#DIV/0!</v>
      </c>
      <c r="N50" s="2" t="e">
        <f t="shared" si="13"/>
        <v>#DIV/0!</v>
      </c>
      <c r="P50" s="2" t="e">
        <f t="shared" si="14"/>
        <v>#DIV/0!</v>
      </c>
      <c r="Q50" s="6" t="e">
        <f t="shared" si="15"/>
        <v>#DIV/0!</v>
      </c>
    </row>
    <row r="51" spans="1:19" ht="17.25" hidden="1" customHeight="1" x14ac:dyDescent="0.3">
      <c r="A51" s="27" t="s">
        <v>221</v>
      </c>
      <c r="B51" t="s">
        <v>222</v>
      </c>
      <c r="C51">
        <v>52.9</v>
      </c>
      <c r="D51">
        <v>65.75</v>
      </c>
      <c r="E51" s="7">
        <f t="shared" si="8"/>
        <v>3478.1749999999997</v>
      </c>
      <c r="G51" s="2">
        <f t="shared" si="9"/>
        <v>0</v>
      </c>
      <c r="K51" s="1" t="e">
        <f t="shared" si="10"/>
        <v>#DIV/0!</v>
      </c>
      <c r="L51" s="7" t="e">
        <f t="shared" si="11"/>
        <v>#DIV/0!</v>
      </c>
      <c r="M51" s="2" t="e">
        <f t="shared" si="12"/>
        <v>#DIV/0!</v>
      </c>
      <c r="N51" s="2" t="e">
        <f t="shared" si="13"/>
        <v>#DIV/0!</v>
      </c>
      <c r="P51" s="2" t="e">
        <f t="shared" si="14"/>
        <v>#DIV/0!</v>
      </c>
      <c r="Q51" s="6" t="e">
        <f t="shared" si="15"/>
        <v>#DIV/0!</v>
      </c>
    </row>
    <row r="52" spans="1:19" ht="17.25" hidden="1" customHeight="1" x14ac:dyDescent="0.3">
      <c r="A52" s="27" t="s">
        <v>223</v>
      </c>
      <c r="B52" t="s">
        <v>224</v>
      </c>
      <c r="C52">
        <v>72.099999999999994</v>
      </c>
      <c r="D52">
        <v>38</v>
      </c>
      <c r="E52" s="7">
        <f t="shared" si="8"/>
        <v>2739.7999999999997</v>
      </c>
      <c r="G52" s="2">
        <f t="shared" si="9"/>
        <v>0</v>
      </c>
      <c r="K52" s="1" t="e">
        <f t="shared" si="10"/>
        <v>#DIV/0!</v>
      </c>
      <c r="L52" s="7" t="e">
        <f t="shared" si="11"/>
        <v>#DIV/0!</v>
      </c>
      <c r="M52" s="2" t="e">
        <f t="shared" si="12"/>
        <v>#DIV/0!</v>
      </c>
      <c r="N52" s="2" t="e">
        <f t="shared" si="13"/>
        <v>#DIV/0!</v>
      </c>
      <c r="P52" s="2" t="e">
        <f t="shared" si="14"/>
        <v>#DIV/0!</v>
      </c>
      <c r="Q52" s="6" t="e">
        <f t="shared" si="15"/>
        <v>#DIV/0!</v>
      </c>
    </row>
    <row r="53" spans="1:19" ht="17.25" hidden="1" customHeight="1" x14ac:dyDescent="0.3">
      <c r="A53" s="27" t="s">
        <v>225</v>
      </c>
      <c r="B53" t="s">
        <v>226</v>
      </c>
      <c r="C53">
        <v>37.299999999999997</v>
      </c>
      <c r="D53">
        <v>92.3</v>
      </c>
      <c r="E53" s="7">
        <f t="shared" si="8"/>
        <v>3442.7899999999995</v>
      </c>
      <c r="G53" s="2">
        <f t="shared" si="9"/>
        <v>0</v>
      </c>
      <c r="K53" s="1" t="e">
        <f t="shared" si="10"/>
        <v>#DIV/0!</v>
      </c>
      <c r="L53" s="7" t="e">
        <f t="shared" si="11"/>
        <v>#DIV/0!</v>
      </c>
      <c r="M53" s="2" t="e">
        <f t="shared" si="12"/>
        <v>#DIV/0!</v>
      </c>
      <c r="N53" s="2" t="e">
        <f t="shared" si="13"/>
        <v>#DIV/0!</v>
      </c>
      <c r="P53" s="2" t="e">
        <f t="shared" si="14"/>
        <v>#DIV/0!</v>
      </c>
      <c r="Q53" s="6" t="e">
        <f t="shared" si="15"/>
        <v>#DIV/0!</v>
      </c>
    </row>
    <row r="54" spans="1:19" ht="17.25" hidden="1" customHeight="1" x14ac:dyDescent="0.3">
      <c r="A54" s="27" t="s">
        <v>227</v>
      </c>
      <c r="B54" t="s">
        <v>228</v>
      </c>
      <c r="C54">
        <v>50</v>
      </c>
      <c r="D54">
        <v>60.16</v>
      </c>
      <c r="E54" s="7">
        <f t="shared" si="8"/>
        <v>3008</v>
      </c>
      <c r="G54" s="2">
        <f t="shared" si="9"/>
        <v>0</v>
      </c>
      <c r="K54" s="1" t="e">
        <f t="shared" si="10"/>
        <v>#DIV/0!</v>
      </c>
      <c r="L54" s="7" t="e">
        <f t="shared" si="11"/>
        <v>#DIV/0!</v>
      </c>
      <c r="M54" s="2" t="e">
        <f t="shared" si="12"/>
        <v>#DIV/0!</v>
      </c>
      <c r="N54" s="2" t="e">
        <f t="shared" si="13"/>
        <v>#DIV/0!</v>
      </c>
      <c r="P54" s="2" t="e">
        <f t="shared" si="14"/>
        <v>#DIV/0!</v>
      </c>
      <c r="Q54" s="6" t="e">
        <f t="shared" si="15"/>
        <v>#DIV/0!</v>
      </c>
    </row>
    <row r="55" spans="1:19" ht="17.25" hidden="1" customHeight="1" x14ac:dyDescent="0.3">
      <c r="A55" s="27" t="s">
        <v>229</v>
      </c>
      <c r="B55" t="s">
        <v>230</v>
      </c>
      <c r="C55">
        <v>27.3</v>
      </c>
      <c r="D55">
        <v>4.8</v>
      </c>
      <c r="E55" s="7">
        <f t="shared" si="8"/>
        <v>131.04</v>
      </c>
      <c r="G55" s="2">
        <f t="shared" si="9"/>
        <v>0</v>
      </c>
      <c r="K55" s="1" t="e">
        <f t="shared" si="10"/>
        <v>#DIV/0!</v>
      </c>
      <c r="L55" s="7" t="e">
        <f t="shared" si="11"/>
        <v>#DIV/0!</v>
      </c>
      <c r="M55" s="2" t="e">
        <f t="shared" si="12"/>
        <v>#DIV/0!</v>
      </c>
      <c r="N55" s="2" t="e">
        <f t="shared" si="13"/>
        <v>#DIV/0!</v>
      </c>
      <c r="P55" s="2" t="e">
        <f t="shared" si="14"/>
        <v>#DIV/0!</v>
      </c>
      <c r="Q55" s="6" t="e">
        <f t="shared" si="15"/>
        <v>#DIV/0!</v>
      </c>
    </row>
    <row r="56" spans="1:19" ht="17.25" hidden="1" customHeight="1" x14ac:dyDescent="0.3">
      <c r="A56" s="27" t="s">
        <v>231</v>
      </c>
      <c r="B56" t="s">
        <v>232</v>
      </c>
      <c r="C56">
        <v>10.1</v>
      </c>
      <c r="D56">
        <v>8.6999999999999993</v>
      </c>
      <c r="E56" s="7">
        <f t="shared" si="8"/>
        <v>87.86999999999999</v>
      </c>
      <c r="G56" s="2">
        <f t="shared" si="9"/>
        <v>0</v>
      </c>
      <c r="K56" s="1" t="e">
        <f t="shared" si="10"/>
        <v>#DIV/0!</v>
      </c>
      <c r="L56" s="7" t="e">
        <f t="shared" si="11"/>
        <v>#DIV/0!</v>
      </c>
      <c r="M56" s="2" t="e">
        <f t="shared" si="12"/>
        <v>#DIV/0!</v>
      </c>
      <c r="N56" s="2" t="e">
        <f t="shared" si="13"/>
        <v>#DIV/0!</v>
      </c>
      <c r="P56" s="2" t="e">
        <f t="shared" si="14"/>
        <v>#DIV/0!</v>
      </c>
      <c r="Q56" s="6" t="e">
        <f t="shared" si="15"/>
        <v>#DIV/0!</v>
      </c>
    </row>
    <row r="57" spans="1:19" ht="17.25" hidden="1" customHeight="1" x14ac:dyDescent="0.3">
      <c r="A57" s="27" t="s">
        <v>233</v>
      </c>
      <c r="B57" t="s">
        <v>234</v>
      </c>
      <c r="C57">
        <v>9.1</v>
      </c>
      <c r="D57">
        <v>27</v>
      </c>
      <c r="E57" s="7">
        <f t="shared" si="8"/>
        <v>245.7</v>
      </c>
      <c r="G57" s="2">
        <f t="shared" si="9"/>
        <v>0</v>
      </c>
      <c r="K57" s="1" t="e">
        <f t="shared" si="10"/>
        <v>#DIV/0!</v>
      </c>
      <c r="L57" s="7" t="e">
        <f t="shared" si="11"/>
        <v>#DIV/0!</v>
      </c>
      <c r="M57" s="2" t="e">
        <f t="shared" si="12"/>
        <v>#DIV/0!</v>
      </c>
      <c r="N57" s="2" t="e">
        <f t="shared" si="13"/>
        <v>#DIV/0!</v>
      </c>
      <c r="P57" s="2" t="e">
        <f t="shared" si="14"/>
        <v>#DIV/0!</v>
      </c>
      <c r="Q57" s="6" t="e">
        <f t="shared" si="15"/>
        <v>#DIV/0!</v>
      </c>
    </row>
    <row r="58" spans="1:19" ht="17.25" hidden="1" customHeight="1" x14ac:dyDescent="0.3">
      <c r="A58" s="27" t="s">
        <v>235</v>
      </c>
      <c r="B58" t="s">
        <v>236</v>
      </c>
      <c r="C58">
        <v>51.8</v>
      </c>
      <c r="D58">
        <v>11.4</v>
      </c>
      <c r="E58" s="7">
        <f t="shared" si="8"/>
        <v>590.52</v>
      </c>
      <c r="G58" s="2">
        <f t="shared" si="9"/>
        <v>0</v>
      </c>
      <c r="K58" s="1" t="e">
        <f t="shared" si="10"/>
        <v>#DIV/0!</v>
      </c>
      <c r="L58" s="7" t="e">
        <f t="shared" si="11"/>
        <v>#DIV/0!</v>
      </c>
      <c r="M58" s="2" t="e">
        <f t="shared" si="12"/>
        <v>#DIV/0!</v>
      </c>
      <c r="N58" s="2" t="e">
        <f t="shared" si="13"/>
        <v>#DIV/0!</v>
      </c>
      <c r="P58" s="2" t="e">
        <f t="shared" si="14"/>
        <v>#DIV/0!</v>
      </c>
      <c r="Q58" s="6" t="e">
        <f t="shared" si="15"/>
        <v>#DIV/0!</v>
      </c>
    </row>
    <row r="59" spans="1:19" ht="17.25" hidden="1" customHeight="1" x14ac:dyDescent="0.3">
      <c r="A59" s="27" t="s">
        <v>237</v>
      </c>
      <c r="B59" t="s">
        <v>238</v>
      </c>
      <c r="C59">
        <v>54.1</v>
      </c>
      <c r="D59">
        <v>7.4</v>
      </c>
      <c r="E59" s="7">
        <f t="shared" si="8"/>
        <v>400.34000000000003</v>
      </c>
      <c r="G59" s="2">
        <f t="shared" si="9"/>
        <v>0</v>
      </c>
      <c r="K59" s="1" t="e">
        <f t="shared" si="10"/>
        <v>#DIV/0!</v>
      </c>
      <c r="L59" s="7" t="e">
        <f t="shared" si="11"/>
        <v>#DIV/0!</v>
      </c>
      <c r="M59" s="2" t="e">
        <f t="shared" si="12"/>
        <v>#DIV/0!</v>
      </c>
      <c r="N59" s="2" t="e">
        <f t="shared" si="13"/>
        <v>#DIV/0!</v>
      </c>
      <c r="P59" s="2" t="e">
        <f t="shared" si="14"/>
        <v>#DIV/0!</v>
      </c>
      <c r="Q59" s="6" t="e">
        <f t="shared" si="15"/>
        <v>#DIV/0!</v>
      </c>
    </row>
    <row r="60" spans="1:19" s="25" customFormat="1" ht="17.25" hidden="1" customHeight="1" x14ac:dyDescent="0.3">
      <c r="A60" s="27" t="s">
        <v>240</v>
      </c>
      <c r="B60" t="s">
        <v>239</v>
      </c>
      <c r="C60">
        <v>36</v>
      </c>
      <c r="D60">
        <v>5.5</v>
      </c>
      <c r="E60" s="7">
        <f t="shared" si="8"/>
        <v>198</v>
      </c>
      <c r="F60"/>
      <c r="G60" s="2">
        <f t="shared" si="9"/>
        <v>0</v>
      </c>
      <c r="H60"/>
      <c r="I60" s="14"/>
      <c r="J60"/>
      <c r="K60" s="1" t="e">
        <f t="shared" si="10"/>
        <v>#DIV/0!</v>
      </c>
      <c r="L60" s="7" t="e">
        <f t="shared" si="11"/>
        <v>#DIV/0!</v>
      </c>
      <c r="M60" s="2" t="e">
        <f t="shared" si="12"/>
        <v>#DIV/0!</v>
      </c>
      <c r="N60" s="2" t="e">
        <f t="shared" si="13"/>
        <v>#DIV/0!</v>
      </c>
      <c r="O60" s="14"/>
      <c r="P60" s="2" t="e">
        <f t="shared" si="14"/>
        <v>#DIV/0!</v>
      </c>
      <c r="Q60" s="6" t="e">
        <f t="shared" si="15"/>
        <v>#DIV/0!</v>
      </c>
      <c r="R60" s="3"/>
      <c r="S60" s="3"/>
    </row>
    <row r="61" spans="1:19" ht="17.25" hidden="1" customHeight="1" x14ac:dyDescent="0.3">
      <c r="A61" s="27" t="s">
        <v>241</v>
      </c>
      <c r="B61" t="s">
        <v>242</v>
      </c>
      <c r="C61">
        <v>16.8</v>
      </c>
      <c r="D61">
        <v>9.09</v>
      </c>
      <c r="E61" s="7">
        <f t="shared" si="8"/>
        <v>152.71200000000002</v>
      </c>
      <c r="G61" s="2">
        <f t="shared" si="9"/>
        <v>0</v>
      </c>
      <c r="K61" s="1" t="e">
        <f t="shared" si="10"/>
        <v>#DIV/0!</v>
      </c>
      <c r="L61" s="7" t="e">
        <f t="shared" si="11"/>
        <v>#DIV/0!</v>
      </c>
      <c r="M61" s="2" t="e">
        <f t="shared" si="12"/>
        <v>#DIV/0!</v>
      </c>
      <c r="N61" s="2" t="e">
        <f t="shared" si="13"/>
        <v>#DIV/0!</v>
      </c>
      <c r="P61" s="2" t="e">
        <f t="shared" si="14"/>
        <v>#DIV/0!</v>
      </c>
      <c r="Q61" s="6" t="e">
        <f t="shared" si="15"/>
        <v>#DIV/0!</v>
      </c>
    </row>
    <row r="62" spans="1:19" ht="17.25" hidden="1" customHeight="1" x14ac:dyDescent="0.3">
      <c r="A62" s="27" t="s">
        <v>243</v>
      </c>
      <c r="B62" t="s">
        <v>244</v>
      </c>
      <c r="C62">
        <v>58.9</v>
      </c>
      <c r="D62">
        <v>4.3600000000000003</v>
      </c>
      <c r="E62" s="7">
        <f t="shared" si="8"/>
        <v>256.80400000000003</v>
      </c>
      <c r="G62" s="2">
        <f t="shared" si="9"/>
        <v>0</v>
      </c>
      <c r="K62" s="1" t="e">
        <f t="shared" si="10"/>
        <v>#DIV/0!</v>
      </c>
      <c r="L62" s="7" t="e">
        <f t="shared" si="11"/>
        <v>#DIV/0!</v>
      </c>
      <c r="M62" s="2" t="e">
        <f t="shared" si="12"/>
        <v>#DIV/0!</v>
      </c>
      <c r="N62" s="2" t="e">
        <f t="shared" si="13"/>
        <v>#DIV/0!</v>
      </c>
      <c r="P62" s="2" t="e">
        <f t="shared" si="14"/>
        <v>#DIV/0!</v>
      </c>
      <c r="Q62" s="6" t="e">
        <f t="shared" si="15"/>
        <v>#DIV/0!</v>
      </c>
    </row>
    <row r="63" spans="1:19" ht="17.25" hidden="1" customHeight="1" x14ac:dyDescent="0.3">
      <c r="A63" s="27" t="s">
        <v>245</v>
      </c>
      <c r="B63" t="s">
        <v>246</v>
      </c>
      <c r="C63">
        <v>17</v>
      </c>
      <c r="D63">
        <v>14.7</v>
      </c>
      <c r="E63" s="7">
        <f t="shared" si="8"/>
        <v>249.89999999999998</v>
      </c>
      <c r="G63" s="2">
        <f t="shared" si="9"/>
        <v>0</v>
      </c>
      <c r="K63" s="1" t="e">
        <f t="shared" si="10"/>
        <v>#DIV/0!</v>
      </c>
      <c r="L63" s="7" t="e">
        <f t="shared" si="11"/>
        <v>#DIV/0!</v>
      </c>
      <c r="M63" s="2" t="e">
        <f t="shared" si="12"/>
        <v>#DIV/0!</v>
      </c>
      <c r="N63" s="2" t="e">
        <f t="shared" si="13"/>
        <v>#DIV/0!</v>
      </c>
      <c r="P63" s="2" t="e">
        <f t="shared" si="14"/>
        <v>#DIV/0!</v>
      </c>
      <c r="Q63" s="6" t="e">
        <f t="shared" si="15"/>
        <v>#DIV/0!</v>
      </c>
    </row>
    <row r="64" spans="1:19" ht="17.25" hidden="1" customHeight="1" x14ac:dyDescent="0.3">
      <c r="A64" s="27" t="s">
        <v>247</v>
      </c>
      <c r="B64" t="s">
        <v>248</v>
      </c>
      <c r="C64">
        <v>12.1</v>
      </c>
      <c r="D64">
        <v>45</v>
      </c>
      <c r="E64" s="7">
        <f t="shared" si="8"/>
        <v>544.5</v>
      </c>
      <c r="G64" s="2">
        <f t="shared" si="9"/>
        <v>0</v>
      </c>
      <c r="K64" s="1" t="e">
        <f t="shared" si="10"/>
        <v>#DIV/0!</v>
      </c>
      <c r="L64" s="7" t="e">
        <f t="shared" si="11"/>
        <v>#DIV/0!</v>
      </c>
      <c r="M64" s="2" t="e">
        <f t="shared" si="12"/>
        <v>#DIV/0!</v>
      </c>
      <c r="N64" s="2" t="e">
        <f t="shared" si="13"/>
        <v>#DIV/0!</v>
      </c>
      <c r="P64" s="2" t="e">
        <f t="shared" si="14"/>
        <v>#DIV/0!</v>
      </c>
      <c r="Q64" s="6" t="e">
        <f t="shared" si="15"/>
        <v>#DIV/0!</v>
      </c>
    </row>
    <row r="65" spans="1:19" ht="17.25" hidden="1" customHeight="1" x14ac:dyDescent="0.3">
      <c r="A65" s="27" t="s">
        <v>249</v>
      </c>
      <c r="B65" t="s">
        <v>250</v>
      </c>
      <c r="C65">
        <v>32.799999999999997</v>
      </c>
      <c r="D65">
        <v>110</v>
      </c>
      <c r="E65" s="7">
        <f t="shared" si="8"/>
        <v>3607.9999999999995</v>
      </c>
      <c r="G65" s="2">
        <f t="shared" si="9"/>
        <v>0</v>
      </c>
      <c r="K65" s="1" t="e">
        <f t="shared" si="10"/>
        <v>#DIV/0!</v>
      </c>
      <c r="L65" s="7" t="e">
        <f t="shared" si="11"/>
        <v>#DIV/0!</v>
      </c>
      <c r="M65" s="2" t="e">
        <f t="shared" si="12"/>
        <v>#DIV/0!</v>
      </c>
      <c r="N65" s="2" t="e">
        <f t="shared" si="13"/>
        <v>#DIV/0!</v>
      </c>
      <c r="P65" s="2" t="e">
        <f t="shared" si="14"/>
        <v>#DIV/0!</v>
      </c>
      <c r="Q65" s="6" t="e">
        <f t="shared" si="15"/>
        <v>#DIV/0!</v>
      </c>
    </row>
    <row r="66" spans="1:19" ht="17.25" hidden="1" customHeight="1" x14ac:dyDescent="0.3">
      <c r="A66" s="27" t="s">
        <v>251</v>
      </c>
      <c r="B66" t="s">
        <v>252</v>
      </c>
      <c r="C66">
        <v>140</v>
      </c>
      <c r="D66">
        <v>4.21</v>
      </c>
      <c r="E66" s="7">
        <f t="shared" ref="E66:E85" si="16">C66*D66</f>
        <v>589.4</v>
      </c>
      <c r="G66" s="2">
        <f t="shared" ref="G66:G85" si="17">F66*(1+I66/100)</f>
        <v>0</v>
      </c>
      <c r="K66" s="1" t="e">
        <f t="shared" ref="K66:K85" si="18">E66/F66</f>
        <v>#DIV/0!</v>
      </c>
      <c r="L66" s="7" t="e">
        <f t="shared" ref="L66:L85" si="19">E66/G66</f>
        <v>#DIV/0!</v>
      </c>
      <c r="M66" s="2" t="e">
        <f t="shared" ref="M66:M85" si="20">K66/H66</f>
        <v>#DIV/0!</v>
      </c>
      <c r="N66" s="2" t="e">
        <f t="shared" ref="N66:N85" si="21">L66/I66</f>
        <v>#DIV/0!</v>
      </c>
      <c r="P66" s="2" t="e">
        <f t="shared" ref="P66:P85" si="22">O66/L66*C66</f>
        <v>#DIV/0!</v>
      </c>
      <c r="Q66" s="6" t="e">
        <f t="shared" ref="Q66:Q85" si="23">P66/C66-1</f>
        <v>#DIV/0!</v>
      </c>
    </row>
    <row r="67" spans="1:19" ht="17.25" hidden="1" customHeight="1" x14ac:dyDescent="0.3">
      <c r="A67" s="27" t="s">
        <v>253</v>
      </c>
      <c r="B67" t="s">
        <v>254</v>
      </c>
      <c r="C67">
        <v>10.3</v>
      </c>
      <c r="D67">
        <v>27.8</v>
      </c>
      <c r="E67" s="7">
        <f t="shared" si="16"/>
        <v>286.34000000000003</v>
      </c>
      <c r="G67" s="2">
        <f t="shared" si="17"/>
        <v>0</v>
      </c>
      <c r="K67" s="1" t="e">
        <f t="shared" si="18"/>
        <v>#DIV/0!</v>
      </c>
      <c r="L67" s="7" t="e">
        <f t="shared" si="19"/>
        <v>#DIV/0!</v>
      </c>
      <c r="M67" s="2" t="e">
        <f t="shared" si="20"/>
        <v>#DIV/0!</v>
      </c>
      <c r="N67" s="2" t="e">
        <f t="shared" si="21"/>
        <v>#DIV/0!</v>
      </c>
      <c r="P67" s="2" t="e">
        <f t="shared" si="22"/>
        <v>#DIV/0!</v>
      </c>
      <c r="Q67" s="6" t="e">
        <f t="shared" si="23"/>
        <v>#DIV/0!</v>
      </c>
    </row>
    <row r="68" spans="1:19" ht="17.25" hidden="1" customHeight="1" x14ac:dyDescent="0.3">
      <c r="A68" s="27" t="s">
        <v>255</v>
      </c>
      <c r="B68" t="s">
        <v>256</v>
      </c>
      <c r="C68">
        <v>49.2</v>
      </c>
      <c r="D68">
        <v>13.89</v>
      </c>
      <c r="E68" s="7">
        <f t="shared" si="16"/>
        <v>683.38800000000003</v>
      </c>
      <c r="G68" s="2">
        <f t="shared" si="17"/>
        <v>0</v>
      </c>
      <c r="K68" s="1" t="e">
        <f t="shared" si="18"/>
        <v>#DIV/0!</v>
      </c>
      <c r="L68" s="7" t="e">
        <f t="shared" si="19"/>
        <v>#DIV/0!</v>
      </c>
      <c r="M68" s="2" t="e">
        <f t="shared" si="20"/>
        <v>#DIV/0!</v>
      </c>
      <c r="N68" s="2" t="e">
        <f t="shared" si="21"/>
        <v>#DIV/0!</v>
      </c>
      <c r="P68" s="2" t="e">
        <f t="shared" si="22"/>
        <v>#DIV/0!</v>
      </c>
      <c r="Q68" s="6" t="e">
        <f t="shared" si="23"/>
        <v>#DIV/0!</v>
      </c>
    </row>
    <row r="69" spans="1:19" ht="17.25" hidden="1" customHeight="1" x14ac:dyDescent="0.3">
      <c r="A69" s="27" t="s">
        <v>257</v>
      </c>
      <c r="B69" t="s">
        <v>258</v>
      </c>
      <c r="C69">
        <v>5.0999999999999996</v>
      </c>
      <c r="D69">
        <v>40</v>
      </c>
      <c r="E69" s="7">
        <f t="shared" si="16"/>
        <v>204</v>
      </c>
      <c r="G69" s="2">
        <f t="shared" si="17"/>
        <v>0</v>
      </c>
      <c r="K69" s="1" t="e">
        <f t="shared" si="18"/>
        <v>#DIV/0!</v>
      </c>
      <c r="L69" s="7" t="e">
        <f t="shared" si="19"/>
        <v>#DIV/0!</v>
      </c>
      <c r="M69" s="2" t="e">
        <f t="shared" si="20"/>
        <v>#DIV/0!</v>
      </c>
      <c r="N69" s="2" t="e">
        <f t="shared" si="21"/>
        <v>#DIV/0!</v>
      </c>
      <c r="P69" s="2" t="e">
        <f t="shared" si="22"/>
        <v>#DIV/0!</v>
      </c>
      <c r="Q69" s="6" t="e">
        <f t="shared" si="23"/>
        <v>#DIV/0!</v>
      </c>
    </row>
    <row r="70" spans="1:19" ht="17.25" hidden="1" customHeight="1" x14ac:dyDescent="0.3">
      <c r="A70" s="27" t="s">
        <v>259</v>
      </c>
      <c r="B70" t="s">
        <v>260</v>
      </c>
      <c r="C70">
        <v>147</v>
      </c>
      <c r="D70">
        <v>4</v>
      </c>
      <c r="E70" s="7">
        <f t="shared" si="16"/>
        <v>588</v>
      </c>
      <c r="G70" s="2">
        <f t="shared" si="17"/>
        <v>0</v>
      </c>
      <c r="K70" s="1" t="e">
        <f t="shared" si="18"/>
        <v>#DIV/0!</v>
      </c>
      <c r="L70" s="7" t="e">
        <f t="shared" si="19"/>
        <v>#DIV/0!</v>
      </c>
      <c r="M70" s="2" t="e">
        <f t="shared" si="20"/>
        <v>#DIV/0!</v>
      </c>
      <c r="N70" s="2" t="e">
        <f t="shared" si="21"/>
        <v>#DIV/0!</v>
      </c>
      <c r="P70" s="2" t="e">
        <f t="shared" si="22"/>
        <v>#DIV/0!</v>
      </c>
      <c r="Q70" s="6" t="e">
        <f t="shared" si="23"/>
        <v>#DIV/0!</v>
      </c>
    </row>
    <row r="71" spans="1:19" ht="17.25" hidden="1" customHeight="1" x14ac:dyDescent="0.3">
      <c r="A71" s="27" t="s">
        <v>261</v>
      </c>
      <c r="B71" t="s">
        <v>262</v>
      </c>
      <c r="C71">
        <v>34.700000000000003</v>
      </c>
      <c r="D71">
        <v>9.83</v>
      </c>
      <c r="E71" s="7">
        <f t="shared" si="16"/>
        <v>341.10100000000006</v>
      </c>
      <c r="G71" s="2">
        <f t="shared" si="17"/>
        <v>0</v>
      </c>
      <c r="K71" s="1" t="e">
        <f t="shared" si="18"/>
        <v>#DIV/0!</v>
      </c>
      <c r="L71" s="7" t="e">
        <f t="shared" si="19"/>
        <v>#DIV/0!</v>
      </c>
      <c r="M71" s="2" t="e">
        <f t="shared" si="20"/>
        <v>#DIV/0!</v>
      </c>
      <c r="N71" s="2" t="e">
        <f t="shared" si="21"/>
        <v>#DIV/0!</v>
      </c>
      <c r="P71" s="2" t="e">
        <f t="shared" si="22"/>
        <v>#DIV/0!</v>
      </c>
      <c r="Q71" s="6" t="e">
        <f t="shared" si="23"/>
        <v>#DIV/0!</v>
      </c>
    </row>
    <row r="72" spans="1:19" ht="17.25" hidden="1" customHeight="1" x14ac:dyDescent="0.3">
      <c r="A72" s="27" t="s">
        <v>263</v>
      </c>
      <c r="B72" t="s">
        <v>264</v>
      </c>
      <c r="C72">
        <v>7.48</v>
      </c>
      <c r="D72">
        <v>6.85</v>
      </c>
      <c r="E72" s="7">
        <f t="shared" si="16"/>
        <v>51.238</v>
      </c>
      <c r="G72" s="2">
        <f t="shared" si="17"/>
        <v>0</v>
      </c>
      <c r="K72" s="1" t="e">
        <f t="shared" si="18"/>
        <v>#DIV/0!</v>
      </c>
      <c r="L72" s="7" t="e">
        <f t="shared" si="19"/>
        <v>#DIV/0!</v>
      </c>
      <c r="M72" s="2" t="e">
        <f t="shared" si="20"/>
        <v>#DIV/0!</v>
      </c>
      <c r="N72" s="2" t="e">
        <f t="shared" si="21"/>
        <v>#DIV/0!</v>
      </c>
      <c r="P72" s="2" t="e">
        <f t="shared" si="22"/>
        <v>#DIV/0!</v>
      </c>
      <c r="Q72" s="6" t="e">
        <f t="shared" si="23"/>
        <v>#DIV/0!</v>
      </c>
    </row>
    <row r="73" spans="1:19" ht="17.25" hidden="1" customHeight="1" x14ac:dyDescent="0.3">
      <c r="A73" s="27" t="s">
        <v>265</v>
      </c>
      <c r="B73" t="s">
        <v>266</v>
      </c>
      <c r="C73">
        <v>16.3</v>
      </c>
      <c r="D73">
        <v>4.0999999999999996</v>
      </c>
      <c r="E73" s="7">
        <f t="shared" si="16"/>
        <v>66.83</v>
      </c>
      <c r="G73" s="2">
        <f t="shared" si="17"/>
        <v>0</v>
      </c>
      <c r="K73" s="1" t="e">
        <f t="shared" si="18"/>
        <v>#DIV/0!</v>
      </c>
      <c r="L73" s="7" t="e">
        <f t="shared" si="19"/>
        <v>#DIV/0!</v>
      </c>
      <c r="M73" s="2" t="e">
        <f t="shared" si="20"/>
        <v>#DIV/0!</v>
      </c>
      <c r="N73" s="2" t="e">
        <f t="shared" si="21"/>
        <v>#DIV/0!</v>
      </c>
      <c r="P73" s="2" t="e">
        <f t="shared" si="22"/>
        <v>#DIV/0!</v>
      </c>
      <c r="Q73" s="6" t="e">
        <f t="shared" si="23"/>
        <v>#DIV/0!</v>
      </c>
    </row>
    <row r="74" spans="1:19" s="25" customFormat="1" ht="17.25" hidden="1" customHeight="1" x14ac:dyDescent="0.3">
      <c r="A74" s="27" t="s">
        <v>267</v>
      </c>
      <c r="B74" t="s">
        <v>268</v>
      </c>
      <c r="C74">
        <v>10.050000000000001</v>
      </c>
      <c r="D74">
        <v>95.7</v>
      </c>
      <c r="E74" s="7">
        <f t="shared" si="16"/>
        <v>961.78500000000008</v>
      </c>
      <c r="F74"/>
      <c r="G74" s="2">
        <f t="shared" si="17"/>
        <v>0</v>
      </c>
      <c r="H74"/>
      <c r="I74" s="14"/>
      <c r="J74"/>
      <c r="K74" s="1" t="e">
        <f t="shared" si="18"/>
        <v>#DIV/0!</v>
      </c>
      <c r="L74" s="7" t="e">
        <f t="shared" si="19"/>
        <v>#DIV/0!</v>
      </c>
      <c r="M74" s="2" t="e">
        <f t="shared" si="20"/>
        <v>#DIV/0!</v>
      </c>
      <c r="N74" s="2" t="e">
        <f t="shared" si="21"/>
        <v>#DIV/0!</v>
      </c>
      <c r="O74" s="14"/>
      <c r="P74" s="2" t="e">
        <f t="shared" si="22"/>
        <v>#DIV/0!</v>
      </c>
      <c r="Q74" s="6" t="e">
        <f t="shared" si="23"/>
        <v>#DIV/0!</v>
      </c>
      <c r="R74" s="3"/>
      <c r="S74" s="3"/>
    </row>
    <row r="75" spans="1:19" ht="17.25" hidden="1" customHeight="1" x14ac:dyDescent="0.3">
      <c r="A75" s="27" t="s">
        <v>269</v>
      </c>
      <c r="B75" t="s">
        <v>270</v>
      </c>
      <c r="C75">
        <v>12.23</v>
      </c>
      <c r="D75">
        <v>93.1</v>
      </c>
      <c r="E75" s="7">
        <f t="shared" si="16"/>
        <v>1138.6130000000001</v>
      </c>
      <c r="G75" s="2">
        <f t="shared" si="17"/>
        <v>0</v>
      </c>
      <c r="K75" s="1" t="e">
        <f t="shared" si="18"/>
        <v>#DIV/0!</v>
      </c>
      <c r="L75" s="7" t="e">
        <f t="shared" si="19"/>
        <v>#DIV/0!</v>
      </c>
      <c r="M75" s="2" t="e">
        <f t="shared" si="20"/>
        <v>#DIV/0!</v>
      </c>
      <c r="N75" s="2" t="e">
        <f t="shared" si="21"/>
        <v>#DIV/0!</v>
      </c>
      <c r="P75" s="2" t="e">
        <f t="shared" si="22"/>
        <v>#DIV/0!</v>
      </c>
      <c r="Q75" s="6" t="e">
        <f t="shared" si="23"/>
        <v>#DIV/0!</v>
      </c>
    </row>
    <row r="76" spans="1:19" s="25" customFormat="1" ht="17.25" hidden="1" customHeight="1" x14ac:dyDescent="0.3">
      <c r="A76" s="27" t="s">
        <v>271</v>
      </c>
      <c r="B76" t="s">
        <v>272</v>
      </c>
      <c r="C76">
        <v>26.4</v>
      </c>
      <c r="D76">
        <v>17.89</v>
      </c>
      <c r="E76" s="7">
        <f t="shared" si="16"/>
        <v>472.29599999999999</v>
      </c>
      <c r="F76"/>
      <c r="G76" s="2">
        <f t="shared" si="17"/>
        <v>0</v>
      </c>
      <c r="H76"/>
      <c r="I76" s="14"/>
      <c r="J76"/>
      <c r="K76" s="1" t="e">
        <f t="shared" si="18"/>
        <v>#DIV/0!</v>
      </c>
      <c r="L76" s="7" t="e">
        <f t="shared" si="19"/>
        <v>#DIV/0!</v>
      </c>
      <c r="M76" s="2" t="e">
        <f t="shared" si="20"/>
        <v>#DIV/0!</v>
      </c>
      <c r="N76" s="2" t="e">
        <f t="shared" si="21"/>
        <v>#DIV/0!</v>
      </c>
      <c r="O76" s="14"/>
      <c r="P76" s="2" t="e">
        <f t="shared" si="22"/>
        <v>#DIV/0!</v>
      </c>
      <c r="Q76" s="6" t="e">
        <f t="shared" si="23"/>
        <v>#DIV/0!</v>
      </c>
      <c r="R76" s="3"/>
      <c r="S76" s="3"/>
    </row>
    <row r="77" spans="1:19" ht="17.25" hidden="1" customHeight="1" x14ac:dyDescent="0.3">
      <c r="A77" s="27" t="s">
        <v>273</v>
      </c>
      <c r="B77" t="s">
        <v>274</v>
      </c>
      <c r="C77">
        <v>11.74</v>
      </c>
      <c r="D77">
        <v>12.43</v>
      </c>
      <c r="E77" s="7">
        <f t="shared" si="16"/>
        <v>145.9282</v>
      </c>
      <c r="G77" s="2">
        <f t="shared" si="17"/>
        <v>0</v>
      </c>
      <c r="K77" s="1" t="e">
        <f t="shared" si="18"/>
        <v>#DIV/0!</v>
      </c>
      <c r="L77" s="7" t="e">
        <f t="shared" si="19"/>
        <v>#DIV/0!</v>
      </c>
      <c r="M77" s="2" t="e">
        <f t="shared" si="20"/>
        <v>#DIV/0!</v>
      </c>
      <c r="N77" s="2" t="e">
        <f t="shared" si="21"/>
        <v>#DIV/0!</v>
      </c>
      <c r="P77" s="2" t="e">
        <f t="shared" si="22"/>
        <v>#DIV/0!</v>
      </c>
      <c r="Q77" s="6" t="e">
        <f t="shared" si="23"/>
        <v>#DIV/0!</v>
      </c>
    </row>
    <row r="78" spans="1:19" ht="17.25" hidden="1" customHeight="1" x14ac:dyDescent="0.3">
      <c r="A78" s="27" t="s">
        <v>275</v>
      </c>
      <c r="B78" t="s">
        <v>276</v>
      </c>
      <c r="C78">
        <v>11.3</v>
      </c>
      <c r="D78">
        <v>4</v>
      </c>
      <c r="E78" s="7">
        <f t="shared" si="16"/>
        <v>45.2</v>
      </c>
      <c r="G78" s="2">
        <f t="shared" si="17"/>
        <v>0</v>
      </c>
      <c r="K78" s="1" t="e">
        <f t="shared" si="18"/>
        <v>#DIV/0!</v>
      </c>
      <c r="L78" s="7" t="e">
        <f t="shared" si="19"/>
        <v>#DIV/0!</v>
      </c>
      <c r="M78" s="2" t="e">
        <f t="shared" si="20"/>
        <v>#DIV/0!</v>
      </c>
      <c r="N78" s="2" t="e">
        <f t="shared" si="21"/>
        <v>#DIV/0!</v>
      </c>
      <c r="P78" s="2" t="e">
        <f t="shared" si="22"/>
        <v>#DIV/0!</v>
      </c>
      <c r="Q78" s="6" t="e">
        <f t="shared" si="23"/>
        <v>#DIV/0!</v>
      </c>
    </row>
    <row r="79" spans="1:19" ht="17.25" hidden="1" customHeight="1" x14ac:dyDescent="0.3">
      <c r="A79" s="27" t="s">
        <v>277</v>
      </c>
      <c r="B79" t="s">
        <v>278</v>
      </c>
      <c r="C79">
        <v>21.4</v>
      </c>
      <c r="D79">
        <v>2.89</v>
      </c>
      <c r="E79" s="7">
        <f t="shared" si="16"/>
        <v>61.845999999999997</v>
      </c>
      <c r="G79" s="2">
        <f t="shared" si="17"/>
        <v>0</v>
      </c>
      <c r="K79" s="1" t="e">
        <f t="shared" si="18"/>
        <v>#DIV/0!</v>
      </c>
      <c r="L79" s="7" t="e">
        <f t="shared" si="19"/>
        <v>#DIV/0!</v>
      </c>
      <c r="M79" s="2" t="e">
        <f t="shared" si="20"/>
        <v>#DIV/0!</v>
      </c>
      <c r="N79" s="2" t="e">
        <f t="shared" si="21"/>
        <v>#DIV/0!</v>
      </c>
      <c r="P79" s="2" t="e">
        <f t="shared" si="22"/>
        <v>#DIV/0!</v>
      </c>
      <c r="Q79" s="6" t="e">
        <f t="shared" si="23"/>
        <v>#DIV/0!</v>
      </c>
    </row>
    <row r="80" spans="1:19" ht="17.25" hidden="1" customHeight="1" x14ac:dyDescent="0.3">
      <c r="A80" s="27" t="s">
        <v>279</v>
      </c>
      <c r="B80" t="s">
        <v>280</v>
      </c>
      <c r="C80">
        <v>34.35</v>
      </c>
      <c r="D80">
        <v>4.0999999999999996</v>
      </c>
      <c r="E80" s="7">
        <f t="shared" si="16"/>
        <v>140.83499999999998</v>
      </c>
      <c r="G80" s="2">
        <f t="shared" si="17"/>
        <v>0</v>
      </c>
      <c r="K80" s="1" t="e">
        <f t="shared" si="18"/>
        <v>#DIV/0!</v>
      </c>
      <c r="L80" s="7" t="e">
        <f t="shared" si="19"/>
        <v>#DIV/0!</v>
      </c>
      <c r="M80" s="2" t="e">
        <f t="shared" si="20"/>
        <v>#DIV/0!</v>
      </c>
      <c r="N80" s="2" t="e">
        <f t="shared" si="21"/>
        <v>#DIV/0!</v>
      </c>
      <c r="P80" s="2" t="e">
        <f t="shared" si="22"/>
        <v>#DIV/0!</v>
      </c>
      <c r="Q80" s="6" t="e">
        <f t="shared" si="23"/>
        <v>#DIV/0!</v>
      </c>
    </row>
    <row r="81" spans="1:19" s="25" customFormat="1" ht="17.25" hidden="1" customHeight="1" x14ac:dyDescent="0.3">
      <c r="A81" s="27" t="s">
        <v>281</v>
      </c>
      <c r="B81" t="s">
        <v>282</v>
      </c>
      <c r="C81">
        <v>14.8</v>
      </c>
      <c r="D81">
        <v>5</v>
      </c>
      <c r="E81" s="7">
        <f t="shared" si="16"/>
        <v>74</v>
      </c>
      <c r="F81"/>
      <c r="G81" s="2">
        <f t="shared" si="17"/>
        <v>0</v>
      </c>
      <c r="H81"/>
      <c r="I81" s="14"/>
      <c r="J81"/>
      <c r="K81" s="1" t="e">
        <f t="shared" si="18"/>
        <v>#DIV/0!</v>
      </c>
      <c r="L81" s="7" t="e">
        <f t="shared" si="19"/>
        <v>#DIV/0!</v>
      </c>
      <c r="M81" s="2" t="e">
        <f t="shared" si="20"/>
        <v>#DIV/0!</v>
      </c>
      <c r="N81" s="2" t="e">
        <f t="shared" si="21"/>
        <v>#DIV/0!</v>
      </c>
      <c r="O81" s="14"/>
      <c r="P81" s="2" t="e">
        <f t="shared" si="22"/>
        <v>#DIV/0!</v>
      </c>
      <c r="Q81" s="6" t="e">
        <f t="shared" si="23"/>
        <v>#DIV/0!</v>
      </c>
      <c r="R81" s="3"/>
      <c r="S81" s="3"/>
    </row>
    <row r="82" spans="1:19" ht="17.25" hidden="1" customHeight="1" x14ac:dyDescent="0.3">
      <c r="A82" s="27" t="s">
        <v>283</v>
      </c>
      <c r="B82" t="s">
        <v>284</v>
      </c>
      <c r="C82">
        <v>21.4</v>
      </c>
      <c r="D82">
        <v>14.35</v>
      </c>
      <c r="E82" s="7">
        <f t="shared" si="16"/>
        <v>307.08999999999997</v>
      </c>
      <c r="G82" s="2">
        <f t="shared" si="17"/>
        <v>0</v>
      </c>
      <c r="K82" s="1" t="e">
        <f t="shared" si="18"/>
        <v>#DIV/0!</v>
      </c>
      <c r="L82" s="7" t="e">
        <f t="shared" si="19"/>
        <v>#DIV/0!</v>
      </c>
      <c r="M82" s="2" t="e">
        <f t="shared" si="20"/>
        <v>#DIV/0!</v>
      </c>
      <c r="N82" s="2" t="e">
        <f t="shared" si="21"/>
        <v>#DIV/0!</v>
      </c>
      <c r="P82" s="2" t="e">
        <f t="shared" si="22"/>
        <v>#DIV/0!</v>
      </c>
      <c r="Q82" s="6" t="e">
        <f t="shared" si="23"/>
        <v>#DIV/0!</v>
      </c>
    </row>
    <row r="83" spans="1:19" s="25" customFormat="1" ht="17.25" hidden="1" customHeight="1" x14ac:dyDescent="0.3">
      <c r="A83" s="27" t="s">
        <v>285</v>
      </c>
      <c r="B83" t="s">
        <v>286</v>
      </c>
      <c r="C83">
        <v>6.34</v>
      </c>
      <c r="D83">
        <v>6.81</v>
      </c>
      <c r="E83" s="7">
        <f t="shared" si="16"/>
        <v>43.175399999999996</v>
      </c>
      <c r="F83"/>
      <c r="G83" s="2">
        <f t="shared" si="17"/>
        <v>0</v>
      </c>
      <c r="H83"/>
      <c r="I83" s="14"/>
      <c r="J83"/>
      <c r="K83" s="1" t="e">
        <f t="shared" si="18"/>
        <v>#DIV/0!</v>
      </c>
      <c r="L83" s="7" t="e">
        <f t="shared" si="19"/>
        <v>#DIV/0!</v>
      </c>
      <c r="M83" s="2" t="e">
        <f t="shared" si="20"/>
        <v>#DIV/0!</v>
      </c>
      <c r="N83" s="2" t="e">
        <f t="shared" si="21"/>
        <v>#DIV/0!</v>
      </c>
      <c r="O83" s="14"/>
      <c r="P83" s="2" t="e">
        <f t="shared" si="22"/>
        <v>#DIV/0!</v>
      </c>
      <c r="Q83" s="6" t="e">
        <f t="shared" si="23"/>
        <v>#DIV/0!</v>
      </c>
      <c r="R83" s="3"/>
      <c r="S83" s="3"/>
    </row>
    <row r="84" spans="1:19" ht="17.25" hidden="1" customHeight="1" x14ac:dyDescent="0.3">
      <c r="A84" s="27" t="s">
        <v>287</v>
      </c>
      <c r="B84" t="s">
        <v>288</v>
      </c>
      <c r="C84">
        <v>7.36</v>
      </c>
      <c r="D84">
        <v>7.36</v>
      </c>
      <c r="E84" s="7">
        <f t="shared" si="16"/>
        <v>54.169600000000003</v>
      </c>
      <c r="G84" s="2">
        <f t="shared" si="17"/>
        <v>0</v>
      </c>
      <c r="K84" s="1" t="e">
        <f t="shared" si="18"/>
        <v>#DIV/0!</v>
      </c>
      <c r="L84" s="7" t="e">
        <f t="shared" si="19"/>
        <v>#DIV/0!</v>
      </c>
      <c r="M84" s="2" t="e">
        <f t="shared" si="20"/>
        <v>#DIV/0!</v>
      </c>
      <c r="N84" s="2" t="e">
        <f t="shared" si="21"/>
        <v>#DIV/0!</v>
      </c>
      <c r="P84" s="2" t="e">
        <f t="shared" si="22"/>
        <v>#DIV/0!</v>
      </c>
      <c r="Q84" s="6" t="e">
        <f t="shared" si="23"/>
        <v>#DIV/0!</v>
      </c>
    </row>
    <row r="85" spans="1:19" ht="17.25" hidden="1" customHeight="1" x14ac:dyDescent="0.3">
      <c r="A85" s="27" t="s">
        <v>290</v>
      </c>
      <c r="B85" t="s">
        <v>289</v>
      </c>
      <c r="C85">
        <v>52</v>
      </c>
      <c r="D85">
        <v>11.74</v>
      </c>
      <c r="E85" s="7">
        <f t="shared" si="16"/>
        <v>610.48</v>
      </c>
      <c r="G85" s="2">
        <f t="shared" si="17"/>
        <v>0</v>
      </c>
      <c r="K85" s="1" t="e">
        <f t="shared" si="18"/>
        <v>#DIV/0!</v>
      </c>
      <c r="L85" s="7" t="e">
        <f t="shared" si="19"/>
        <v>#DIV/0!</v>
      </c>
      <c r="M85" s="2" t="e">
        <f t="shared" si="20"/>
        <v>#DIV/0!</v>
      </c>
      <c r="N85" s="2" t="e">
        <f t="shared" si="21"/>
        <v>#DIV/0!</v>
      </c>
      <c r="P85" s="2" t="e">
        <f t="shared" si="22"/>
        <v>#DIV/0!</v>
      </c>
      <c r="Q85" s="6" t="e">
        <f t="shared" si="23"/>
        <v>#DIV/0!</v>
      </c>
    </row>
    <row r="86" spans="1:19" s="14" customFormat="1" ht="17.25" customHeight="1" x14ac:dyDescent="0.3">
      <c r="A86" s="32">
        <v>300600</v>
      </c>
      <c r="B86" s="25" t="s">
        <v>5</v>
      </c>
      <c r="C86" s="33">
        <v>21.69</v>
      </c>
      <c r="D86" s="33">
        <v>3.37</v>
      </c>
      <c r="E86" s="34">
        <f t="shared" ref="E86:E117" si="24">C86*D86</f>
        <v>73.095300000000009</v>
      </c>
      <c r="F86" s="35">
        <v>2.9</v>
      </c>
      <c r="G86" s="35">
        <f t="shared" ref="G86:G117" si="25">F86*(1+I86/100)</f>
        <v>3.77</v>
      </c>
      <c r="H86" s="35">
        <v>50</v>
      </c>
      <c r="I86" s="33">
        <v>30</v>
      </c>
      <c r="J86" s="33">
        <v>30</v>
      </c>
      <c r="K86" s="36">
        <f t="shared" ref="K86:K117" si="26">E86/F86</f>
        <v>25.205275862068969</v>
      </c>
      <c r="L86" s="34">
        <f t="shared" ref="L86:L117" si="27">E86/G86</f>
        <v>19.388673740053054</v>
      </c>
      <c r="M86" s="35">
        <f t="shared" ref="M86:M117" si="28">K86/H86</f>
        <v>0.50410551724137942</v>
      </c>
      <c r="N86" s="35">
        <f t="shared" ref="N86:N117" si="29">L86/I86</f>
        <v>0.64628912466843513</v>
      </c>
      <c r="O86" s="24">
        <v>30</v>
      </c>
      <c r="P86" s="35">
        <f t="shared" ref="P86:P117" si="30">O86/L86*C86</f>
        <v>33.560830860534118</v>
      </c>
      <c r="Q86" s="37">
        <f t="shared" ref="Q86:Q117" si="31">P86/C86-1</f>
        <v>0.54729510652531665</v>
      </c>
      <c r="R86" s="38"/>
      <c r="S86" s="38"/>
    </row>
    <row r="87" spans="1:19" ht="17.25" hidden="1" customHeight="1" x14ac:dyDescent="0.3">
      <c r="A87" s="27">
        <v>300438</v>
      </c>
      <c r="B87" s="23" t="s">
        <v>60</v>
      </c>
      <c r="C87">
        <v>22.76</v>
      </c>
      <c r="D87">
        <v>2.81</v>
      </c>
      <c r="E87" s="7">
        <f t="shared" si="24"/>
        <v>63.955600000000004</v>
      </c>
      <c r="G87" s="2">
        <f t="shared" si="25"/>
        <v>0</v>
      </c>
      <c r="K87" s="1" t="e">
        <f t="shared" si="26"/>
        <v>#DIV/0!</v>
      </c>
      <c r="L87" s="7" t="e">
        <f t="shared" si="27"/>
        <v>#DIV/0!</v>
      </c>
      <c r="M87" s="2" t="e">
        <f t="shared" si="28"/>
        <v>#DIV/0!</v>
      </c>
      <c r="N87" s="2" t="e">
        <f t="shared" si="29"/>
        <v>#DIV/0!</v>
      </c>
      <c r="P87" s="2" t="e">
        <f t="shared" si="30"/>
        <v>#DIV/0!</v>
      </c>
      <c r="Q87" s="6" t="e">
        <f t="shared" si="31"/>
        <v>#DIV/0!</v>
      </c>
    </row>
    <row r="88" spans="1:19" ht="17.25" hidden="1" customHeight="1" x14ac:dyDescent="0.3">
      <c r="A88" s="27">
        <v>603203</v>
      </c>
      <c r="B88" s="23" t="s">
        <v>61</v>
      </c>
      <c r="C88">
        <v>33.9</v>
      </c>
      <c r="D88">
        <v>1.22</v>
      </c>
      <c r="E88" s="7">
        <f t="shared" si="24"/>
        <v>41.357999999999997</v>
      </c>
      <c r="G88" s="2">
        <f t="shared" si="25"/>
        <v>0</v>
      </c>
      <c r="K88" s="1" t="e">
        <f t="shared" si="26"/>
        <v>#DIV/0!</v>
      </c>
      <c r="L88" s="7" t="e">
        <f t="shared" si="27"/>
        <v>#DIV/0!</v>
      </c>
      <c r="M88" s="2" t="e">
        <f t="shared" si="28"/>
        <v>#DIV/0!</v>
      </c>
      <c r="N88" s="2" t="e">
        <f t="shared" si="29"/>
        <v>#DIV/0!</v>
      </c>
      <c r="P88" s="2" t="e">
        <f t="shared" si="30"/>
        <v>#DIV/0!</v>
      </c>
      <c r="Q88" s="6" t="e">
        <f t="shared" si="31"/>
        <v>#DIV/0!</v>
      </c>
    </row>
    <row r="89" spans="1:19" ht="17.25" hidden="1" customHeight="1" x14ac:dyDescent="0.3">
      <c r="A89" s="27">
        <v>300207</v>
      </c>
      <c r="B89" s="23" t="s">
        <v>62</v>
      </c>
      <c r="C89">
        <v>8.84</v>
      </c>
      <c r="D89">
        <v>12.92</v>
      </c>
      <c r="E89" s="7">
        <f t="shared" si="24"/>
        <v>114.2128</v>
      </c>
      <c r="G89" s="2">
        <f t="shared" si="25"/>
        <v>0</v>
      </c>
      <c r="K89" s="1" t="e">
        <f t="shared" si="26"/>
        <v>#DIV/0!</v>
      </c>
      <c r="L89" s="7" t="e">
        <f t="shared" si="27"/>
        <v>#DIV/0!</v>
      </c>
      <c r="M89" s="2" t="e">
        <f t="shared" si="28"/>
        <v>#DIV/0!</v>
      </c>
      <c r="N89" s="2" t="e">
        <f t="shared" si="29"/>
        <v>#DIV/0!</v>
      </c>
      <c r="P89" s="2" t="e">
        <f t="shared" si="30"/>
        <v>#DIV/0!</v>
      </c>
      <c r="Q89" s="6" t="e">
        <f t="shared" si="31"/>
        <v>#DIV/0!</v>
      </c>
    </row>
    <row r="90" spans="1:19" ht="17.25" hidden="1" customHeight="1" x14ac:dyDescent="0.3">
      <c r="A90" s="27">
        <v>300709</v>
      </c>
      <c r="B90" s="23" t="s">
        <v>63</v>
      </c>
      <c r="C90">
        <v>52</v>
      </c>
      <c r="D90">
        <v>0.88</v>
      </c>
      <c r="E90" s="7">
        <f t="shared" si="24"/>
        <v>45.76</v>
      </c>
      <c r="G90" s="2">
        <f t="shared" si="25"/>
        <v>0</v>
      </c>
      <c r="K90" s="1" t="e">
        <f t="shared" si="26"/>
        <v>#DIV/0!</v>
      </c>
      <c r="L90" s="7" t="e">
        <f t="shared" si="27"/>
        <v>#DIV/0!</v>
      </c>
      <c r="M90" s="2" t="e">
        <f t="shared" si="28"/>
        <v>#DIV/0!</v>
      </c>
      <c r="N90" s="2" t="e">
        <f t="shared" si="29"/>
        <v>#DIV/0!</v>
      </c>
      <c r="P90" s="2" t="e">
        <f t="shared" si="30"/>
        <v>#DIV/0!</v>
      </c>
      <c r="Q90" s="6" t="e">
        <f t="shared" si="31"/>
        <v>#DIV/0!</v>
      </c>
    </row>
    <row r="91" spans="1:19" ht="17.25" hidden="1" customHeight="1" x14ac:dyDescent="0.3">
      <c r="A91" s="27">
        <v>300232</v>
      </c>
      <c r="B91" s="23" t="s">
        <v>64</v>
      </c>
      <c r="C91">
        <v>13</v>
      </c>
      <c r="D91">
        <v>6.35</v>
      </c>
      <c r="E91" s="7">
        <f t="shared" si="24"/>
        <v>82.55</v>
      </c>
      <c r="G91" s="2">
        <f t="shared" si="25"/>
        <v>0</v>
      </c>
      <c r="K91" s="1" t="e">
        <f t="shared" si="26"/>
        <v>#DIV/0!</v>
      </c>
      <c r="L91" s="7" t="e">
        <f t="shared" si="27"/>
        <v>#DIV/0!</v>
      </c>
      <c r="M91" s="2" t="e">
        <f t="shared" si="28"/>
        <v>#DIV/0!</v>
      </c>
      <c r="N91" s="2" t="e">
        <f t="shared" si="29"/>
        <v>#DIV/0!</v>
      </c>
      <c r="P91" s="2" t="e">
        <f t="shared" si="30"/>
        <v>#DIV/0!</v>
      </c>
      <c r="Q91" s="6" t="e">
        <f t="shared" si="31"/>
        <v>#DIV/0!</v>
      </c>
    </row>
    <row r="92" spans="1:19" ht="17.25" hidden="1" customHeight="1" x14ac:dyDescent="0.3">
      <c r="A92" s="27">
        <v>603605</v>
      </c>
      <c r="B92" s="23" t="s">
        <v>65</v>
      </c>
      <c r="C92">
        <v>23.7</v>
      </c>
      <c r="D92">
        <v>2</v>
      </c>
      <c r="E92" s="7">
        <f t="shared" si="24"/>
        <v>47.4</v>
      </c>
      <c r="G92" s="2">
        <f t="shared" si="25"/>
        <v>0</v>
      </c>
      <c r="K92" s="1" t="e">
        <f t="shared" si="26"/>
        <v>#DIV/0!</v>
      </c>
      <c r="L92" s="7" t="e">
        <f t="shared" si="27"/>
        <v>#DIV/0!</v>
      </c>
      <c r="M92" s="2" t="e">
        <f t="shared" si="28"/>
        <v>#DIV/0!</v>
      </c>
      <c r="N92" s="2" t="e">
        <f t="shared" si="29"/>
        <v>#DIV/0!</v>
      </c>
      <c r="P92" s="2" t="e">
        <f t="shared" si="30"/>
        <v>#DIV/0!</v>
      </c>
      <c r="Q92" s="6" t="e">
        <f t="shared" si="31"/>
        <v>#DIV/0!</v>
      </c>
    </row>
    <row r="93" spans="1:19" ht="17.25" hidden="1" customHeight="1" x14ac:dyDescent="0.3">
      <c r="A93" s="27">
        <v>601997</v>
      </c>
      <c r="B93" s="23" t="s">
        <v>66</v>
      </c>
      <c r="C93">
        <v>16.3</v>
      </c>
      <c r="D93">
        <v>23</v>
      </c>
      <c r="E93" s="7">
        <f t="shared" si="24"/>
        <v>374.90000000000003</v>
      </c>
      <c r="G93" s="2">
        <f t="shared" si="25"/>
        <v>0</v>
      </c>
      <c r="K93" s="1" t="e">
        <f t="shared" si="26"/>
        <v>#DIV/0!</v>
      </c>
      <c r="L93" s="7" t="e">
        <f t="shared" si="27"/>
        <v>#DIV/0!</v>
      </c>
      <c r="M93" s="2" t="e">
        <f t="shared" si="28"/>
        <v>#DIV/0!</v>
      </c>
      <c r="N93" s="2" t="e">
        <f t="shared" si="29"/>
        <v>#DIV/0!</v>
      </c>
      <c r="P93" s="2" t="e">
        <f t="shared" si="30"/>
        <v>#DIV/0!</v>
      </c>
      <c r="Q93" s="6" t="e">
        <f t="shared" si="31"/>
        <v>#DIV/0!</v>
      </c>
    </row>
    <row r="94" spans="1:19" ht="17.25" hidden="1" customHeight="1" x14ac:dyDescent="0.3">
      <c r="A94" s="27">
        <v>603757</v>
      </c>
      <c r="B94" s="23" t="s">
        <v>67</v>
      </c>
      <c r="C94">
        <v>49.9</v>
      </c>
      <c r="D94">
        <v>0.83799999999999997</v>
      </c>
      <c r="E94" s="7">
        <f t="shared" si="24"/>
        <v>41.816199999999995</v>
      </c>
      <c r="G94" s="2">
        <f t="shared" si="25"/>
        <v>0</v>
      </c>
      <c r="K94" s="1" t="e">
        <f t="shared" si="26"/>
        <v>#DIV/0!</v>
      </c>
      <c r="L94" s="7" t="e">
        <f t="shared" si="27"/>
        <v>#DIV/0!</v>
      </c>
      <c r="M94" s="2" t="e">
        <f t="shared" si="28"/>
        <v>#DIV/0!</v>
      </c>
      <c r="N94" s="2" t="e">
        <f t="shared" si="29"/>
        <v>#DIV/0!</v>
      </c>
      <c r="P94" s="2" t="e">
        <f t="shared" si="30"/>
        <v>#DIV/0!</v>
      </c>
      <c r="Q94" s="6" t="e">
        <f t="shared" si="31"/>
        <v>#DIV/0!</v>
      </c>
    </row>
    <row r="95" spans="1:19" ht="17.25" hidden="1" customHeight="1" x14ac:dyDescent="0.3">
      <c r="A95" s="27">
        <v>603326</v>
      </c>
      <c r="B95" s="23" t="s">
        <v>68</v>
      </c>
      <c r="C95">
        <v>15.9</v>
      </c>
      <c r="D95">
        <v>1.61</v>
      </c>
      <c r="E95" s="7">
        <f t="shared" si="24"/>
        <v>25.599000000000004</v>
      </c>
      <c r="G95" s="2">
        <f t="shared" si="25"/>
        <v>0</v>
      </c>
      <c r="K95" s="1" t="e">
        <f t="shared" si="26"/>
        <v>#DIV/0!</v>
      </c>
      <c r="L95" s="7" t="e">
        <f t="shared" si="27"/>
        <v>#DIV/0!</v>
      </c>
      <c r="M95" s="2" t="e">
        <f t="shared" si="28"/>
        <v>#DIV/0!</v>
      </c>
      <c r="N95" s="2" t="e">
        <f t="shared" si="29"/>
        <v>#DIV/0!</v>
      </c>
      <c r="P95" s="2" t="e">
        <f t="shared" si="30"/>
        <v>#DIV/0!</v>
      </c>
      <c r="Q95" s="6" t="e">
        <f t="shared" si="31"/>
        <v>#DIV/0!</v>
      </c>
    </row>
    <row r="96" spans="1:19" ht="17.25" hidden="1" customHeight="1" x14ac:dyDescent="0.3">
      <c r="A96" s="27">
        <v>603898</v>
      </c>
      <c r="B96" s="23" t="s">
        <v>70</v>
      </c>
      <c r="C96">
        <v>27.3</v>
      </c>
      <c r="D96">
        <v>3.18</v>
      </c>
      <c r="E96" s="7">
        <f t="shared" si="24"/>
        <v>86.814000000000007</v>
      </c>
      <c r="G96" s="2">
        <f t="shared" si="25"/>
        <v>0</v>
      </c>
      <c r="K96" s="1" t="e">
        <f t="shared" si="26"/>
        <v>#DIV/0!</v>
      </c>
      <c r="L96" s="7" t="e">
        <f t="shared" si="27"/>
        <v>#DIV/0!</v>
      </c>
      <c r="M96" s="2" t="e">
        <f t="shared" si="28"/>
        <v>#DIV/0!</v>
      </c>
      <c r="N96" s="2" t="e">
        <f t="shared" si="29"/>
        <v>#DIV/0!</v>
      </c>
      <c r="P96" s="2" t="e">
        <f t="shared" si="30"/>
        <v>#DIV/0!</v>
      </c>
      <c r="Q96" s="6" t="e">
        <f t="shared" si="31"/>
        <v>#DIV/0!</v>
      </c>
    </row>
    <row r="97" spans="1:18" ht="17.25" hidden="1" customHeight="1" x14ac:dyDescent="0.3">
      <c r="A97" s="27">
        <v>603686</v>
      </c>
      <c r="B97" s="23" t="s">
        <v>71</v>
      </c>
      <c r="C97">
        <v>22.4</v>
      </c>
      <c r="D97">
        <v>3</v>
      </c>
      <c r="E97" s="7">
        <f t="shared" si="24"/>
        <v>67.199999999999989</v>
      </c>
      <c r="G97" s="2">
        <f t="shared" si="25"/>
        <v>0</v>
      </c>
      <c r="K97" s="1" t="e">
        <f t="shared" si="26"/>
        <v>#DIV/0!</v>
      </c>
      <c r="L97" s="7" t="e">
        <f t="shared" si="27"/>
        <v>#DIV/0!</v>
      </c>
      <c r="M97" s="2" t="e">
        <f t="shared" si="28"/>
        <v>#DIV/0!</v>
      </c>
      <c r="N97" s="2" t="e">
        <f t="shared" si="29"/>
        <v>#DIV/0!</v>
      </c>
      <c r="P97" s="2" t="e">
        <f t="shared" si="30"/>
        <v>#DIV/0!</v>
      </c>
      <c r="Q97" s="6" t="e">
        <f t="shared" si="31"/>
        <v>#DIV/0!</v>
      </c>
    </row>
    <row r="98" spans="1:18" ht="17.25" hidden="1" customHeight="1" x14ac:dyDescent="0.3">
      <c r="A98" s="27">
        <v>603728</v>
      </c>
      <c r="B98" s="23" t="s">
        <v>72</v>
      </c>
      <c r="C98">
        <v>19.2</v>
      </c>
      <c r="D98">
        <v>3.2</v>
      </c>
      <c r="E98" s="7">
        <f t="shared" si="24"/>
        <v>61.44</v>
      </c>
      <c r="G98" s="2">
        <f t="shared" si="25"/>
        <v>0</v>
      </c>
      <c r="K98" s="1" t="e">
        <f t="shared" si="26"/>
        <v>#DIV/0!</v>
      </c>
      <c r="L98" s="7" t="e">
        <f t="shared" si="27"/>
        <v>#DIV/0!</v>
      </c>
      <c r="M98" s="2" t="e">
        <f t="shared" si="28"/>
        <v>#DIV/0!</v>
      </c>
      <c r="N98" s="2" t="e">
        <f t="shared" si="29"/>
        <v>#DIV/0!</v>
      </c>
      <c r="P98" s="2" t="e">
        <f t="shared" si="30"/>
        <v>#DIV/0!</v>
      </c>
      <c r="Q98" s="6" t="e">
        <f t="shared" si="31"/>
        <v>#DIV/0!</v>
      </c>
    </row>
    <row r="99" spans="1:18" ht="17.25" hidden="1" customHeight="1" x14ac:dyDescent="0.3">
      <c r="A99" s="27" t="s">
        <v>146</v>
      </c>
      <c r="B99" s="23" t="s">
        <v>74</v>
      </c>
      <c r="C99">
        <v>29.9</v>
      </c>
      <c r="D99">
        <v>1</v>
      </c>
      <c r="E99" s="7">
        <f t="shared" si="24"/>
        <v>29.9</v>
      </c>
      <c r="G99" s="2">
        <f t="shared" si="25"/>
        <v>0</v>
      </c>
      <c r="K99" s="1" t="e">
        <f t="shared" si="26"/>
        <v>#DIV/0!</v>
      </c>
      <c r="L99" s="7" t="e">
        <f t="shared" si="27"/>
        <v>#DIV/0!</v>
      </c>
      <c r="M99" s="2" t="e">
        <f t="shared" si="28"/>
        <v>#DIV/0!</v>
      </c>
      <c r="N99" s="2" t="e">
        <f t="shared" si="29"/>
        <v>#DIV/0!</v>
      </c>
      <c r="P99" s="2" t="e">
        <f t="shared" si="30"/>
        <v>#DIV/0!</v>
      </c>
      <c r="Q99" s="6" t="e">
        <f t="shared" si="31"/>
        <v>#DIV/0!</v>
      </c>
    </row>
    <row r="100" spans="1:18" ht="17.25" hidden="1" customHeight="1" x14ac:dyDescent="0.3">
      <c r="A100" s="27" t="s">
        <v>147</v>
      </c>
      <c r="B100" s="23" t="s">
        <v>75</v>
      </c>
      <c r="C100">
        <v>50.5</v>
      </c>
      <c r="D100">
        <v>2.2999999999999998</v>
      </c>
      <c r="E100" s="7">
        <f t="shared" si="24"/>
        <v>116.14999999999999</v>
      </c>
      <c r="G100" s="2">
        <f t="shared" si="25"/>
        <v>0</v>
      </c>
      <c r="K100" s="1" t="e">
        <f t="shared" si="26"/>
        <v>#DIV/0!</v>
      </c>
      <c r="L100" s="7" t="e">
        <f t="shared" si="27"/>
        <v>#DIV/0!</v>
      </c>
      <c r="M100" s="2" t="e">
        <f t="shared" si="28"/>
        <v>#DIV/0!</v>
      </c>
      <c r="N100" s="2" t="e">
        <f t="shared" si="29"/>
        <v>#DIV/0!</v>
      </c>
      <c r="P100" s="2" t="e">
        <f t="shared" si="30"/>
        <v>#DIV/0!</v>
      </c>
      <c r="Q100" s="6" t="e">
        <f t="shared" si="31"/>
        <v>#DIV/0!</v>
      </c>
    </row>
    <row r="101" spans="1:18" ht="17.25" hidden="1" customHeight="1" x14ac:dyDescent="0.3">
      <c r="A101" s="27" t="s">
        <v>148</v>
      </c>
      <c r="B101" s="23" t="s">
        <v>76</v>
      </c>
      <c r="C101">
        <v>7.9</v>
      </c>
      <c r="D101">
        <v>40.5</v>
      </c>
      <c r="E101" s="7">
        <f t="shared" si="24"/>
        <v>319.95</v>
      </c>
      <c r="G101" s="2">
        <f t="shared" si="25"/>
        <v>0</v>
      </c>
      <c r="K101" s="1" t="e">
        <f t="shared" si="26"/>
        <v>#DIV/0!</v>
      </c>
      <c r="L101" s="7" t="e">
        <f t="shared" si="27"/>
        <v>#DIV/0!</v>
      </c>
      <c r="M101" s="2" t="e">
        <f t="shared" si="28"/>
        <v>#DIV/0!</v>
      </c>
      <c r="N101" s="2" t="e">
        <f t="shared" si="29"/>
        <v>#DIV/0!</v>
      </c>
      <c r="P101" s="2" t="e">
        <f t="shared" si="30"/>
        <v>#DIV/0!</v>
      </c>
      <c r="Q101" s="6" t="e">
        <f t="shared" si="31"/>
        <v>#DIV/0!</v>
      </c>
    </row>
    <row r="102" spans="1:18" ht="17.25" hidden="1" customHeight="1" x14ac:dyDescent="0.3">
      <c r="A102" s="27">
        <v>300271</v>
      </c>
      <c r="B102" s="23" t="s">
        <v>77</v>
      </c>
      <c r="C102">
        <v>15.3</v>
      </c>
      <c r="D102">
        <v>7.6</v>
      </c>
      <c r="E102" s="7">
        <f t="shared" si="24"/>
        <v>116.28</v>
      </c>
      <c r="G102" s="2">
        <f t="shared" si="25"/>
        <v>0</v>
      </c>
      <c r="K102" s="1" t="e">
        <f t="shared" si="26"/>
        <v>#DIV/0!</v>
      </c>
      <c r="L102" s="7" t="e">
        <f t="shared" si="27"/>
        <v>#DIV/0!</v>
      </c>
      <c r="M102" s="2" t="e">
        <f t="shared" si="28"/>
        <v>#DIV/0!</v>
      </c>
      <c r="N102" s="2" t="e">
        <f t="shared" si="29"/>
        <v>#DIV/0!</v>
      </c>
      <c r="P102" s="2" t="e">
        <f t="shared" si="30"/>
        <v>#DIV/0!</v>
      </c>
      <c r="Q102" s="6" t="e">
        <f t="shared" si="31"/>
        <v>#DIV/0!</v>
      </c>
    </row>
    <row r="103" spans="1:18" ht="17.25" hidden="1" customHeight="1" x14ac:dyDescent="0.3">
      <c r="A103" s="27">
        <v>603660</v>
      </c>
      <c r="B103" s="23" t="s">
        <v>78</v>
      </c>
      <c r="C103">
        <v>33.200000000000003</v>
      </c>
      <c r="D103">
        <v>2.57</v>
      </c>
      <c r="E103" s="7">
        <f t="shared" si="24"/>
        <v>85.323999999999998</v>
      </c>
      <c r="G103" s="2">
        <f t="shared" si="25"/>
        <v>0</v>
      </c>
      <c r="K103" s="1" t="e">
        <f t="shared" si="26"/>
        <v>#DIV/0!</v>
      </c>
      <c r="L103" s="7" t="e">
        <f t="shared" si="27"/>
        <v>#DIV/0!</v>
      </c>
      <c r="M103" s="2" t="e">
        <f t="shared" si="28"/>
        <v>#DIV/0!</v>
      </c>
      <c r="N103" s="2" t="e">
        <f t="shared" si="29"/>
        <v>#DIV/0!</v>
      </c>
      <c r="P103" s="2" t="e">
        <f t="shared" si="30"/>
        <v>#DIV/0!</v>
      </c>
      <c r="Q103" s="6" t="e">
        <f t="shared" si="31"/>
        <v>#DIV/0!</v>
      </c>
    </row>
    <row r="104" spans="1:18" ht="17.25" hidden="1" customHeight="1" x14ac:dyDescent="0.3">
      <c r="A104" s="27" t="s">
        <v>149</v>
      </c>
      <c r="B104" t="s">
        <v>80</v>
      </c>
      <c r="C104">
        <v>40.6</v>
      </c>
      <c r="D104">
        <v>0.53300000000000003</v>
      </c>
      <c r="E104" s="7">
        <f t="shared" si="24"/>
        <v>21.639800000000001</v>
      </c>
      <c r="G104" s="2">
        <f t="shared" si="25"/>
        <v>0</v>
      </c>
      <c r="K104" s="1" t="e">
        <f t="shared" si="26"/>
        <v>#DIV/0!</v>
      </c>
      <c r="L104" s="7" t="e">
        <f t="shared" si="27"/>
        <v>#DIV/0!</v>
      </c>
      <c r="M104" s="2" t="e">
        <f t="shared" si="28"/>
        <v>#DIV/0!</v>
      </c>
      <c r="N104" s="2" t="e">
        <f t="shared" si="29"/>
        <v>#DIV/0!</v>
      </c>
      <c r="P104" s="2" t="e">
        <f t="shared" si="30"/>
        <v>#DIV/0!</v>
      </c>
      <c r="Q104" s="6" t="e">
        <f t="shared" si="31"/>
        <v>#DIV/0!</v>
      </c>
    </row>
    <row r="105" spans="1:18" ht="17.25" hidden="1" customHeight="1" x14ac:dyDescent="0.3">
      <c r="A105" s="27">
        <v>603579</v>
      </c>
      <c r="B105" t="s">
        <v>81</v>
      </c>
      <c r="C105">
        <v>60.7</v>
      </c>
      <c r="D105">
        <v>1.4</v>
      </c>
      <c r="E105" s="7">
        <f t="shared" si="24"/>
        <v>84.98</v>
      </c>
      <c r="G105" s="2">
        <f t="shared" si="25"/>
        <v>0</v>
      </c>
      <c r="K105" s="1" t="e">
        <f t="shared" si="26"/>
        <v>#DIV/0!</v>
      </c>
      <c r="L105" s="7" t="e">
        <f t="shared" si="27"/>
        <v>#DIV/0!</v>
      </c>
      <c r="M105" s="2" t="e">
        <f t="shared" si="28"/>
        <v>#DIV/0!</v>
      </c>
      <c r="N105" s="2" t="e">
        <f t="shared" si="29"/>
        <v>#DIV/0!</v>
      </c>
      <c r="P105" s="2" t="e">
        <f t="shared" si="30"/>
        <v>#DIV/0!</v>
      </c>
      <c r="Q105" s="6" t="e">
        <f t="shared" si="31"/>
        <v>#DIV/0!</v>
      </c>
    </row>
    <row r="106" spans="1:18" ht="17.25" hidden="1" customHeight="1" x14ac:dyDescent="0.3">
      <c r="A106" s="27">
        <v>600667</v>
      </c>
      <c r="B106" t="s">
        <v>82</v>
      </c>
      <c r="C106">
        <v>6.7</v>
      </c>
      <c r="D106">
        <v>21.06</v>
      </c>
      <c r="E106" s="7">
        <f t="shared" si="24"/>
        <v>141.102</v>
      </c>
      <c r="G106" s="2">
        <f t="shared" si="25"/>
        <v>0</v>
      </c>
      <c r="K106" s="1" t="e">
        <f t="shared" si="26"/>
        <v>#DIV/0!</v>
      </c>
      <c r="L106" s="7" t="e">
        <f t="shared" si="27"/>
        <v>#DIV/0!</v>
      </c>
      <c r="M106" s="2" t="e">
        <f t="shared" si="28"/>
        <v>#DIV/0!</v>
      </c>
      <c r="N106" s="2" t="e">
        <f t="shared" si="29"/>
        <v>#DIV/0!</v>
      </c>
      <c r="P106" s="2" t="e">
        <f t="shared" si="30"/>
        <v>#DIV/0!</v>
      </c>
      <c r="Q106" s="6" t="e">
        <f t="shared" si="31"/>
        <v>#DIV/0!</v>
      </c>
    </row>
    <row r="107" spans="1:18" ht="17.25" hidden="1" customHeight="1" x14ac:dyDescent="0.3">
      <c r="A107" s="27">
        <v>603387</v>
      </c>
      <c r="B107" t="s">
        <v>83</v>
      </c>
      <c r="C107">
        <v>49.4</v>
      </c>
      <c r="D107">
        <v>1.32</v>
      </c>
      <c r="E107" s="7">
        <f t="shared" si="24"/>
        <v>65.207999999999998</v>
      </c>
      <c r="G107" s="2">
        <f t="shared" si="25"/>
        <v>0</v>
      </c>
      <c r="K107" s="1" t="e">
        <f t="shared" si="26"/>
        <v>#DIV/0!</v>
      </c>
      <c r="L107" s="7" t="e">
        <f t="shared" si="27"/>
        <v>#DIV/0!</v>
      </c>
      <c r="M107" s="2" t="e">
        <f t="shared" si="28"/>
        <v>#DIV/0!</v>
      </c>
      <c r="N107" s="2" t="e">
        <f t="shared" si="29"/>
        <v>#DIV/0!</v>
      </c>
      <c r="P107" s="2" t="e">
        <f t="shared" si="30"/>
        <v>#DIV/0!</v>
      </c>
      <c r="Q107" s="6" t="e">
        <f t="shared" si="31"/>
        <v>#DIV/0!</v>
      </c>
    </row>
    <row r="108" spans="1:18" ht="17.25" hidden="1" customHeight="1" x14ac:dyDescent="0.3">
      <c r="A108" s="27" t="s">
        <v>150</v>
      </c>
      <c r="B108" t="s">
        <v>84</v>
      </c>
      <c r="C108">
        <v>26.6</v>
      </c>
      <c r="D108">
        <v>2.56</v>
      </c>
      <c r="E108" s="7">
        <f t="shared" si="24"/>
        <v>68.096000000000004</v>
      </c>
      <c r="G108" s="2">
        <f t="shared" si="25"/>
        <v>0</v>
      </c>
      <c r="K108" s="1" t="e">
        <f t="shared" si="26"/>
        <v>#DIV/0!</v>
      </c>
      <c r="L108" s="7" t="e">
        <f t="shared" si="27"/>
        <v>#DIV/0!</v>
      </c>
      <c r="M108" s="2" t="e">
        <f t="shared" si="28"/>
        <v>#DIV/0!</v>
      </c>
      <c r="N108" s="2" t="e">
        <f t="shared" si="29"/>
        <v>#DIV/0!</v>
      </c>
      <c r="P108" s="2" t="e">
        <f t="shared" si="30"/>
        <v>#DIV/0!</v>
      </c>
      <c r="Q108" s="6" t="e">
        <f t="shared" si="31"/>
        <v>#DIV/0!</v>
      </c>
    </row>
    <row r="109" spans="1:18" ht="17.25" hidden="1" customHeight="1" x14ac:dyDescent="0.3">
      <c r="A109" s="27">
        <v>300642</v>
      </c>
      <c r="B109" t="s">
        <v>85</v>
      </c>
      <c r="C109">
        <v>80.599999999999994</v>
      </c>
      <c r="D109">
        <v>0.6</v>
      </c>
      <c r="E109" s="7">
        <f t="shared" si="24"/>
        <v>48.359999999999992</v>
      </c>
      <c r="G109" s="2">
        <f t="shared" si="25"/>
        <v>0</v>
      </c>
      <c r="K109" s="1" t="e">
        <f t="shared" si="26"/>
        <v>#DIV/0!</v>
      </c>
      <c r="L109" s="7" t="e">
        <f t="shared" si="27"/>
        <v>#DIV/0!</v>
      </c>
      <c r="M109" s="2" t="e">
        <f t="shared" si="28"/>
        <v>#DIV/0!</v>
      </c>
      <c r="N109" s="2" t="e">
        <f t="shared" si="29"/>
        <v>#DIV/0!</v>
      </c>
      <c r="P109" s="2" t="e">
        <f t="shared" si="30"/>
        <v>#DIV/0!</v>
      </c>
      <c r="Q109" s="6" t="e">
        <f t="shared" si="31"/>
        <v>#DIV/0!</v>
      </c>
    </row>
    <row r="110" spans="1:18" ht="17.25" hidden="1" customHeight="1" x14ac:dyDescent="0.3">
      <c r="A110" s="27" t="s">
        <v>151</v>
      </c>
      <c r="B110" t="s">
        <v>86</v>
      </c>
      <c r="C110">
        <v>25.9</v>
      </c>
      <c r="D110">
        <v>2.63</v>
      </c>
      <c r="E110" s="7">
        <f t="shared" si="24"/>
        <v>68.11699999999999</v>
      </c>
      <c r="G110" s="2">
        <f t="shared" si="25"/>
        <v>0</v>
      </c>
      <c r="K110" s="1" t="e">
        <f t="shared" si="26"/>
        <v>#DIV/0!</v>
      </c>
      <c r="L110" s="7" t="e">
        <f t="shared" si="27"/>
        <v>#DIV/0!</v>
      </c>
      <c r="M110" s="2" t="e">
        <f t="shared" si="28"/>
        <v>#DIV/0!</v>
      </c>
      <c r="N110" s="2" t="e">
        <f t="shared" si="29"/>
        <v>#DIV/0!</v>
      </c>
      <c r="P110" s="2" t="e">
        <f t="shared" si="30"/>
        <v>#DIV/0!</v>
      </c>
      <c r="Q110" s="6" t="e">
        <f t="shared" si="31"/>
        <v>#DIV/0!</v>
      </c>
      <c r="R110" s="3" t="s">
        <v>87</v>
      </c>
    </row>
    <row r="111" spans="1:18" ht="17.25" hidden="1" customHeight="1" x14ac:dyDescent="0.3">
      <c r="A111" s="27" t="s">
        <v>152</v>
      </c>
      <c r="B111" t="s">
        <v>88</v>
      </c>
      <c r="C111">
        <v>27.6</v>
      </c>
      <c r="D111">
        <v>4</v>
      </c>
      <c r="E111" s="7">
        <f t="shared" si="24"/>
        <v>110.4</v>
      </c>
      <c r="G111" s="2">
        <f t="shared" si="25"/>
        <v>0</v>
      </c>
      <c r="K111" s="1" t="e">
        <f t="shared" si="26"/>
        <v>#DIV/0!</v>
      </c>
      <c r="L111" s="7" t="e">
        <f t="shared" si="27"/>
        <v>#DIV/0!</v>
      </c>
      <c r="M111" s="2" t="e">
        <f t="shared" si="28"/>
        <v>#DIV/0!</v>
      </c>
      <c r="N111" s="2" t="e">
        <f t="shared" si="29"/>
        <v>#DIV/0!</v>
      </c>
      <c r="P111" s="2" t="e">
        <f t="shared" si="30"/>
        <v>#DIV/0!</v>
      </c>
      <c r="Q111" s="6" t="e">
        <f t="shared" si="31"/>
        <v>#DIV/0!</v>
      </c>
    </row>
    <row r="112" spans="1:18" ht="17.25" hidden="1" customHeight="1" x14ac:dyDescent="0.3">
      <c r="A112" s="27" t="s">
        <v>153</v>
      </c>
      <c r="B112" t="s">
        <v>89</v>
      </c>
      <c r="C112">
        <v>56.5</v>
      </c>
      <c r="D112">
        <v>1.35</v>
      </c>
      <c r="E112" s="7">
        <f t="shared" si="24"/>
        <v>76.275000000000006</v>
      </c>
      <c r="G112" s="2">
        <f t="shared" si="25"/>
        <v>0</v>
      </c>
      <c r="K112" s="1" t="e">
        <f t="shared" si="26"/>
        <v>#DIV/0!</v>
      </c>
      <c r="L112" s="7" t="e">
        <f t="shared" si="27"/>
        <v>#DIV/0!</v>
      </c>
      <c r="M112" s="2" t="e">
        <f t="shared" si="28"/>
        <v>#DIV/0!</v>
      </c>
      <c r="N112" s="2" t="e">
        <f t="shared" si="29"/>
        <v>#DIV/0!</v>
      </c>
      <c r="P112" s="2" t="e">
        <f t="shared" si="30"/>
        <v>#DIV/0!</v>
      </c>
      <c r="Q112" s="6" t="e">
        <f t="shared" si="31"/>
        <v>#DIV/0!</v>
      </c>
    </row>
    <row r="113" spans="1:19" ht="17.25" hidden="1" customHeight="1" x14ac:dyDescent="0.3">
      <c r="A113" s="27">
        <v>300657</v>
      </c>
      <c r="B113" t="s">
        <v>90</v>
      </c>
      <c r="C113">
        <v>33.1</v>
      </c>
      <c r="D113">
        <v>1.04</v>
      </c>
      <c r="E113" s="7">
        <f t="shared" si="24"/>
        <v>34.423999999999999</v>
      </c>
      <c r="G113" s="2">
        <f t="shared" si="25"/>
        <v>0</v>
      </c>
      <c r="K113" s="1" t="e">
        <f t="shared" si="26"/>
        <v>#DIV/0!</v>
      </c>
      <c r="L113" s="7" t="e">
        <f t="shared" si="27"/>
        <v>#DIV/0!</v>
      </c>
      <c r="M113" s="2" t="e">
        <f t="shared" si="28"/>
        <v>#DIV/0!</v>
      </c>
      <c r="N113" s="2" t="e">
        <f t="shared" si="29"/>
        <v>#DIV/0!</v>
      </c>
      <c r="P113" s="2" t="e">
        <f t="shared" si="30"/>
        <v>#DIV/0!</v>
      </c>
      <c r="Q113" s="6" t="e">
        <f t="shared" si="31"/>
        <v>#DIV/0!</v>
      </c>
    </row>
    <row r="114" spans="1:19" ht="17.25" hidden="1" customHeight="1" x14ac:dyDescent="0.3">
      <c r="A114" s="27" t="s">
        <v>154</v>
      </c>
      <c r="B114" t="s">
        <v>91</v>
      </c>
      <c r="C114">
        <v>3.46</v>
      </c>
      <c r="D114">
        <v>11.7</v>
      </c>
      <c r="E114" s="7">
        <f t="shared" si="24"/>
        <v>40.481999999999999</v>
      </c>
      <c r="G114" s="2">
        <f t="shared" si="25"/>
        <v>0</v>
      </c>
      <c r="K114" s="1" t="e">
        <f t="shared" si="26"/>
        <v>#DIV/0!</v>
      </c>
      <c r="L114" s="7" t="e">
        <f t="shared" si="27"/>
        <v>#DIV/0!</v>
      </c>
      <c r="M114" s="2" t="e">
        <f t="shared" si="28"/>
        <v>#DIV/0!</v>
      </c>
      <c r="N114" s="2" t="e">
        <f t="shared" si="29"/>
        <v>#DIV/0!</v>
      </c>
      <c r="P114" s="2" t="e">
        <f t="shared" si="30"/>
        <v>#DIV/0!</v>
      </c>
      <c r="Q114" s="6" t="e">
        <f t="shared" si="31"/>
        <v>#DIV/0!</v>
      </c>
    </row>
    <row r="115" spans="1:19" ht="17.25" hidden="1" customHeight="1" x14ac:dyDescent="0.3">
      <c r="A115" s="27" t="s">
        <v>155</v>
      </c>
      <c r="B115" t="s">
        <v>92</v>
      </c>
      <c r="C115">
        <v>25.5</v>
      </c>
      <c r="D115">
        <v>2.4</v>
      </c>
      <c r="E115" s="7">
        <f t="shared" si="24"/>
        <v>61.199999999999996</v>
      </c>
      <c r="G115" s="2">
        <f t="shared" si="25"/>
        <v>0</v>
      </c>
      <c r="K115" s="1" t="e">
        <f t="shared" si="26"/>
        <v>#DIV/0!</v>
      </c>
      <c r="L115" s="7" t="e">
        <f t="shared" si="27"/>
        <v>#DIV/0!</v>
      </c>
      <c r="M115" s="2" t="e">
        <f t="shared" si="28"/>
        <v>#DIV/0!</v>
      </c>
      <c r="N115" s="2" t="e">
        <f t="shared" si="29"/>
        <v>#DIV/0!</v>
      </c>
      <c r="P115" s="2" t="e">
        <f t="shared" si="30"/>
        <v>#DIV/0!</v>
      </c>
      <c r="Q115" s="6" t="e">
        <f t="shared" si="31"/>
        <v>#DIV/0!</v>
      </c>
    </row>
    <row r="116" spans="1:19" ht="17.25" hidden="1" customHeight="1" x14ac:dyDescent="0.3">
      <c r="A116" s="27">
        <v>603337</v>
      </c>
      <c r="B116" t="s">
        <v>93</v>
      </c>
      <c r="C116">
        <v>47.7</v>
      </c>
      <c r="D116">
        <v>2.0699999999999998</v>
      </c>
      <c r="E116" s="7">
        <f t="shared" si="24"/>
        <v>98.739000000000004</v>
      </c>
      <c r="G116" s="2">
        <f t="shared" si="25"/>
        <v>0</v>
      </c>
      <c r="K116" s="1" t="e">
        <f t="shared" si="26"/>
        <v>#DIV/0!</v>
      </c>
      <c r="L116" s="7" t="e">
        <f t="shared" si="27"/>
        <v>#DIV/0!</v>
      </c>
      <c r="M116" s="2" t="e">
        <f t="shared" si="28"/>
        <v>#DIV/0!</v>
      </c>
      <c r="N116" s="2" t="e">
        <f t="shared" si="29"/>
        <v>#DIV/0!</v>
      </c>
      <c r="P116" s="2" t="e">
        <f t="shared" si="30"/>
        <v>#DIV/0!</v>
      </c>
      <c r="Q116" s="6" t="e">
        <f t="shared" si="31"/>
        <v>#DIV/0!</v>
      </c>
    </row>
    <row r="117" spans="1:19" ht="17.25" hidden="1" customHeight="1" x14ac:dyDescent="0.3">
      <c r="A117" s="27" t="s">
        <v>156</v>
      </c>
      <c r="B117" t="s">
        <v>94</v>
      </c>
      <c r="C117">
        <v>15.3</v>
      </c>
      <c r="D117">
        <v>9.3699999999999992</v>
      </c>
      <c r="E117" s="7">
        <f t="shared" si="24"/>
        <v>143.36099999999999</v>
      </c>
      <c r="G117" s="2">
        <f t="shared" si="25"/>
        <v>0</v>
      </c>
      <c r="K117" s="1" t="e">
        <f t="shared" si="26"/>
        <v>#DIV/0!</v>
      </c>
      <c r="L117" s="7" t="e">
        <f t="shared" si="27"/>
        <v>#DIV/0!</v>
      </c>
      <c r="M117" s="2" t="e">
        <f t="shared" si="28"/>
        <v>#DIV/0!</v>
      </c>
      <c r="N117" s="2" t="e">
        <f t="shared" si="29"/>
        <v>#DIV/0!</v>
      </c>
      <c r="P117" s="2" t="e">
        <f t="shared" si="30"/>
        <v>#DIV/0!</v>
      </c>
      <c r="Q117" s="6" t="e">
        <f t="shared" si="31"/>
        <v>#DIV/0!</v>
      </c>
    </row>
    <row r="118" spans="1:19" ht="17.25" hidden="1" customHeight="1" x14ac:dyDescent="0.3">
      <c r="A118" s="27">
        <v>603611</v>
      </c>
      <c r="B118" t="s">
        <v>96</v>
      </c>
      <c r="C118">
        <v>18.899999999999999</v>
      </c>
      <c r="D118">
        <v>1.91</v>
      </c>
      <c r="E118" s="7">
        <f t="shared" ref="E118:E149" si="32">C118*D118</f>
        <v>36.098999999999997</v>
      </c>
      <c r="G118" s="2">
        <f t="shared" ref="G118:G149" si="33">F118*(1+I118/100)</f>
        <v>0</v>
      </c>
      <c r="K118" s="1" t="e">
        <f t="shared" ref="K118:K149" si="34">E118/F118</f>
        <v>#DIV/0!</v>
      </c>
      <c r="L118" s="7" t="e">
        <f t="shared" ref="L118:L149" si="35">E118/G118</f>
        <v>#DIV/0!</v>
      </c>
      <c r="M118" s="2" t="e">
        <f t="shared" ref="M118:M149" si="36">K118/H118</f>
        <v>#DIV/0!</v>
      </c>
      <c r="N118" s="2" t="e">
        <f t="shared" ref="N118:N149" si="37">L118/I118</f>
        <v>#DIV/0!</v>
      </c>
      <c r="P118" s="2" t="e">
        <f t="shared" ref="P118:P149" si="38">O118/L118*C118</f>
        <v>#DIV/0!</v>
      </c>
      <c r="Q118" s="6" t="e">
        <f t="shared" ref="Q118:Q149" si="39">P118/C118-1</f>
        <v>#DIV/0!</v>
      </c>
    </row>
    <row r="119" spans="1:19" ht="17.25" hidden="1" customHeight="1" x14ac:dyDescent="0.3">
      <c r="A119" s="27" t="s">
        <v>158</v>
      </c>
      <c r="B119" t="s">
        <v>97</v>
      </c>
      <c r="C119">
        <v>6.25</v>
      </c>
      <c r="D119">
        <v>21.2</v>
      </c>
      <c r="E119" s="7">
        <f t="shared" si="32"/>
        <v>132.5</v>
      </c>
      <c r="G119" s="2">
        <f t="shared" si="33"/>
        <v>0</v>
      </c>
      <c r="K119" s="1" t="e">
        <f t="shared" si="34"/>
        <v>#DIV/0!</v>
      </c>
      <c r="L119" s="7" t="e">
        <f t="shared" si="35"/>
        <v>#DIV/0!</v>
      </c>
      <c r="M119" s="2" t="e">
        <f t="shared" si="36"/>
        <v>#DIV/0!</v>
      </c>
      <c r="N119" s="2" t="e">
        <f t="shared" si="37"/>
        <v>#DIV/0!</v>
      </c>
      <c r="P119" s="2" t="e">
        <f t="shared" si="38"/>
        <v>#DIV/0!</v>
      </c>
      <c r="Q119" s="6" t="e">
        <f t="shared" si="39"/>
        <v>#DIV/0!</v>
      </c>
    </row>
    <row r="120" spans="1:19" ht="17.25" hidden="1" customHeight="1" x14ac:dyDescent="0.3">
      <c r="A120" s="27">
        <v>603179</v>
      </c>
      <c r="B120" t="s">
        <v>98</v>
      </c>
      <c r="C120">
        <v>30.8</v>
      </c>
      <c r="D120">
        <v>1.62</v>
      </c>
      <c r="E120" s="7">
        <f t="shared" si="32"/>
        <v>49.896000000000008</v>
      </c>
      <c r="G120" s="2">
        <f t="shared" si="33"/>
        <v>0</v>
      </c>
      <c r="K120" s="1" t="e">
        <f t="shared" si="34"/>
        <v>#DIV/0!</v>
      </c>
      <c r="L120" s="7" t="e">
        <f t="shared" si="35"/>
        <v>#DIV/0!</v>
      </c>
      <c r="M120" s="2" t="e">
        <f t="shared" si="36"/>
        <v>#DIV/0!</v>
      </c>
      <c r="N120" s="2" t="e">
        <f t="shared" si="37"/>
        <v>#DIV/0!</v>
      </c>
      <c r="P120" s="2" t="e">
        <f t="shared" si="38"/>
        <v>#DIV/0!</v>
      </c>
      <c r="Q120" s="6" t="e">
        <f t="shared" si="39"/>
        <v>#DIV/0!</v>
      </c>
    </row>
    <row r="121" spans="1:19" ht="17.25" hidden="1" customHeight="1" x14ac:dyDescent="0.3">
      <c r="A121" s="27">
        <v>300512</v>
      </c>
      <c r="B121" t="s">
        <v>99</v>
      </c>
      <c r="C121">
        <v>15</v>
      </c>
      <c r="D121">
        <v>2.7</v>
      </c>
      <c r="E121" s="7">
        <f t="shared" si="32"/>
        <v>40.5</v>
      </c>
      <c r="G121" s="2">
        <f t="shared" si="33"/>
        <v>0</v>
      </c>
      <c r="K121" s="1" t="e">
        <f t="shared" si="34"/>
        <v>#DIV/0!</v>
      </c>
      <c r="L121" s="7" t="e">
        <f t="shared" si="35"/>
        <v>#DIV/0!</v>
      </c>
      <c r="M121" s="2" t="e">
        <f t="shared" si="36"/>
        <v>#DIV/0!</v>
      </c>
      <c r="N121" s="2" t="e">
        <f t="shared" si="37"/>
        <v>#DIV/0!</v>
      </c>
      <c r="P121" s="2" t="e">
        <f t="shared" si="38"/>
        <v>#DIV/0!</v>
      </c>
      <c r="Q121" s="6" t="e">
        <f t="shared" si="39"/>
        <v>#DIV/0!</v>
      </c>
    </row>
    <row r="122" spans="1:19" ht="17.25" hidden="1" customHeight="1" x14ac:dyDescent="0.3">
      <c r="A122" s="27">
        <v>603533</v>
      </c>
      <c r="B122" t="s">
        <v>100</v>
      </c>
      <c r="C122">
        <v>34.4</v>
      </c>
      <c r="D122">
        <v>4.01</v>
      </c>
      <c r="E122" s="7">
        <f t="shared" si="32"/>
        <v>137.94399999999999</v>
      </c>
      <c r="G122" s="2">
        <f t="shared" si="33"/>
        <v>0</v>
      </c>
      <c r="K122" s="1" t="e">
        <f t="shared" si="34"/>
        <v>#DIV/0!</v>
      </c>
      <c r="L122" s="7" t="e">
        <f t="shared" si="35"/>
        <v>#DIV/0!</v>
      </c>
      <c r="M122" s="2" t="e">
        <f t="shared" si="36"/>
        <v>#DIV/0!</v>
      </c>
      <c r="N122" s="2" t="e">
        <f t="shared" si="37"/>
        <v>#DIV/0!</v>
      </c>
      <c r="P122" s="2" t="e">
        <f t="shared" si="38"/>
        <v>#DIV/0!</v>
      </c>
      <c r="Q122" s="6" t="e">
        <f t="shared" si="39"/>
        <v>#DIV/0!</v>
      </c>
    </row>
    <row r="123" spans="1:19" ht="17.25" hidden="1" customHeight="1" x14ac:dyDescent="0.3">
      <c r="A123" s="27">
        <v>600600</v>
      </c>
      <c r="B123" t="s">
        <v>101</v>
      </c>
      <c r="C123">
        <v>37.4</v>
      </c>
      <c r="D123">
        <v>13.5</v>
      </c>
      <c r="E123" s="7">
        <f t="shared" si="32"/>
        <v>504.9</v>
      </c>
      <c r="G123" s="2">
        <f t="shared" si="33"/>
        <v>0</v>
      </c>
      <c r="K123" s="1" t="e">
        <f t="shared" si="34"/>
        <v>#DIV/0!</v>
      </c>
      <c r="L123" s="7" t="e">
        <f t="shared" si="35"/>
        <v>#DIV/0!</v>
      </c>
      <c r="M123" s="2" t="e">
        <f t="shared" si="36"/>
        <v>#DIV/0!</v>
      </c>
      <c r="N123" s="2" t="e">
        <f t="shared" si="37"/>
        <v>#DIV/0!</v>
      </c>
      <c r="P123" s="2" t="e">
        <f t="shared" si="38"/>
        <v>#DIV/0!</v>
      </c>
      <c r="Q123" s="6" t="e">
        <f t="shared" si="39"/>
        <v>#DIV/0!</v>
      </c>
    </row>
    <row r="124" spans="1:19" ht="17.25" hidden="1" customHeight="1" x14ac:dyDescent="0.3">
      <c r="A124" s="27" t="s">
        <v>159</v>
      </c>
      <c r="B124" t="s">
        <v>102</v>
      </c>
      <c r="C124">
        <v>13.6</v>
      </c>
      <c r="D124">
        <v>122</v>
      </c>
      <c r="E124" s="7">
        <f t="shared" si="32"/>
        <v>1659.2</v>
      </c>
      <c r="G124" s="2">
        <f t="shared" si="33"/>
        <v>0</v>
      </c>
      <c r="K124" s="1" t="e">
        <f t="shared" si="34"/>
        <v>#DIV/0!</v>
      </c>
      <c r="L124" s="7" t="e">
        <f t="shared" si="35"/>
        <v>#DIV/0!</v>
      </c>
      <c r="M124" s="2" t="e">
        <f t="shared" si="36"/>
        <v>#DIV/0!</v>
      </c>
      <c r="N124" s="2" t="e">
        <f t="shared" si="37"/>
        <v>#DIV/0!</v>
      </c>
      <c r="P124" s="2" t="e">
        <f t="shared" si="38"/>
        <v>#DIV/0!</v>
      </c>
      <c r="Q124" s="6" t="e">
        <f t="shared" si="39"/>
        <v>#DIV/0!</v>
      </c>
    </row>
    <row r="125" spans="1:19" ht="17.25" hidden="1" customHeight="1" x14ac:dyDescent="0.3">
      <c r="A125" s="27">
        <v>300236</v>
      </c>
      <c r="B125" t="s">
        <v>103</v>
      </c>
      <c r="C125">
        <v>23.7</v>
      </c>
      <c r="D125">
        <v>1.94</v>
      </c>
      <c r="E125" s="7">
        <f t="shared" si="32"/>
        <v>45.977999999999994</v>
      </c>
      <c r="G125" s="2">
        <f t="shared" si="33"/>
        <v>0</v>
      </c>
      <c r="K125" s="1" t="e">
        <f t="shared" si="34"/>
        <v>#DIV/0!</v>
      </c>
      <c r="L125" s="7" t="e">
        <f t="shared" si="35"/>
        <v>#DIV/0!</v>
      </c>
      <c r="M125" s="2" t="e">
        <f t="shared" si="36"/>
        <v>#DIV/0!</v>
      </c>
      <c r="N125" s="2" t="e">
        <f t="shared" si="37"/>
        <v>#DIV/0!</v>
      </c>
      <c r="P125" s="2" t="e">
        <f t="shared" si="38"/>
        <v>#DIV/0!</v>
      </c>
      <c r="Q125" s="6" t="e">
        <f t="shared" si="39"/>
        <v>#DIV/0!</v>
      </c>
    </row>
    <row r="126" spans="1:19" s="33" customFormat="1" ht="17.25" customHeight="1" x14ac:dyDescent="0.3">
      <c r="A126" s="32" t="s">
        <v>166</v>
      </c>
      <c r="B126" s="25" t="s">
        <v>118</v>
      </c>
      <c r="C126" s="33">
        <v>19.77</v>
      </c>
      <c r="D126" s="33">
        <v>26.83</v>
      </c>
      <c r="E126" s="34">
        <f t="shared" si="32"/>
        <v>530.42909999999995</v>
      </c>
      <c r="F126" s="33">
        <v>22</v>
      </c>
      <c r="G126" s="35">
        <f t="shared" si="33"/>
        <v>32.119999999999997</v>
      </c>
      <c r="H126" s="33">
        <v>68</v>
      </c>
      <c r="I126" s="43">
        <v>46</v>
      </c>
      <c r="J126" s="33">
        <v>30</v>
      </c>
      <c r="K126" s="36">
        <f t="shared" si="34"/>
        <v>24.110413636363635</v>
      </c>
      <c r="L126" s="34">
        <f t="shared" si="35"/>
        <v>16.513981942714818</v>
      </c>
      <c r="M126" s="35">
        <f t="shared" si="36"/>
        <v>0.3545649064171123</v>
      </c>
      <c r="N126" s="35">
        <f t="shared" si="37"/>
        <v>0.35899960745032211</v>
      </c>
      <c r="O126" s="33">
        <v>25</v>
      </c>
      <c r="P126" s="35">
        <f t="shared" si="38"/>
        <v>29.929183749534108</v>
      </c>
      <c r="Q126" s="37">
        <f t="shared" si="39"/>
        <v>0.51386867726525587</v>
      </c>
      <c r="R126" s="38" t="s">
        <v>293</v>
      </c>
      <c r="S126" s="38"/>
    </row>
    <row r="127" spans="1:19" s="33" customFormat="1" ht="17.25" customHeight="1" x14ac:dyDescent="0.3">
      <c r="A127" s="28" t="s">
        <v>145</v>
      </c>
      <c r="B127" s="41" t="s">
        <v>58</v>
      </c>
      <c r="C127" s="14">
        <v>7.16</v>
      </c>
      <c r="D127" s="14">
        <v>37</v>
      </c>
      <c r="E127" s="16">
        <f t="shared" si="32"/>
        <v>264.92</v>
      </c>
      <c r="F127" s="25">
        <v>15</v>
      </c>
      <c r="G127" s="24">
        <f t="shared" si="33"/>
        <v>36</v>
      </c>
      <c r="H127" s="14">
        <v>100</v>
      </c>
      <c r="I127" s="14">
        <v>140</v>
      </c>
      <c r="J127" s="14">
        <v>30</v>
      </c>
      <c r="K127" s="29">
        <f t="shared" si="34"/>
        <v>17.661333333333335</v>
      </c>
      <c r="L127" s="16">
        <f t="shared" si="35"/>
        <v>7.358888888888889</v>
      </c>
      <c r="M127" s="15">
        <f t="shared" si="36"/>
        <v>0.17661333333333334</v>
      </c>
      <c r="N127" s="15">
        <f t="shared" si="37"/>
        <v>5.2563492063492062E-2</v>
      </c>
      <c r="O127" s="14">
        <v>11</v>
      </c>
      <c r="P127" s="15">
        <f t="shared" si="38"/>
        <v>10.702702702702704</v>
      </c>
      <c r="Q127" s="6">
        <f t="shared" si="39"/>
        <v>0.49479088026574058</v>
      </c>
      <c r="R127" s="31" t="s">
        <v>298</v>
      </c>
      <c r="S127" s="31"/>
    </row>
    <row r="128" spans="1:19" ht="17.25" hidden="1" customHeight="1" x14ac:dyDescent="0.3">
      <c r="A128" s="27">
        <v>300458</v>
      </c>
      <c r="B128" t="s">
        <v>105</v>
      </c>
      <c r="C128">
        <v>18.3</v>
      </c>
      <c r="D128">
        <v>3.33</v>
      </c>
      <c r="E128" s="7">
        <f t="shared" si="32"/>
        <v>60.939000000000007</v>
      </c>
      <c r="G128" s="2">
        <f t="shared" si="33"/>
        <v>0</v>
      </c>
      <c r="K128" s="1" t="e">
        <f t="shared" si="34"/>
        <v>#DIV/0!</v>
      </c>
      <c r="L128" s="7" t="e">
        <f t="shared" si="35"/>
        <v>#DIV/0!</v>
      </c>
      <c r="M128" s="2" t="e">
        <f t="shared" si="36"/>
        <v>#DIV/0!</v>
      </c>
      <c r="N128" s="2" t="e">
        <f t="shared" si="37"/>
        <v>#DIV/0!</v>
      </c>
      <c r="P128" s="2" t="e">
        <f t="shared" si="38"/>
        <v>#DIV/0!</v>
      </c>
      <c r="Q128" s="6" t="e">
        <f t="shared" si="39"/>
        <v>#DIV/0!</v>
      </c>
    </row>
    <row r="129" spans="1:19" ht="17.25" hidden="1" customHeight="1" x14ac:dyDescent="0.3">
      <c r="A129" s="27">
        <v>601155</v>
      </c>
      <c r="B129" t="s">
        <v>106</v>
      </c>
      <c r="C129">
        <v>34.700000000000003</v>
      </c>
      <c r="D129">
        <v>22.57</v>
      </c>
      <c r="E129" s="7">
        <f t="shared" si="32"/>
        <v>783.17900000000009</v>
      </c>
      <c r="G129" s="2">
        <f t="shared" si="33"/>
        <v>0</v>
      </c>
      <c r="K129" s="1" t="e">
        <f t="shared" si="34"/>
        <v>#DIV/0!</v>
      </c>
      <c r="L129" s="7" t="e">
        <f t="shared" si="35"/>
        <v>#DIV/0!</v>
      </c>
      <c r="M129" s="2" t="e">
        <f t="shared" si="36"/>
        <v>#DIV/0!</v>
      </c>
      <c r="N129" s="2" t="e">
        <f t="shared" si="37"/>
        <v>#DIV/0!</v>
      </c>
      <c r="P129" s="2" t="e">
        <f t="shared" si="38"/>
        <v>#DIV/0!</v>
      </c>
      <c r="Q129" s="6" t="e">
        <f t="shared" si="39"/>
        <v>#DIV/0!</v>
      </c>
    </row>
    <row r="130" spans="1:19" ht="17.25" hidden="1" customHeight="1" x14ac:dyDescent="0.3">
      <c r="A130" s="27">
        <v>300014</v>
      </c>
      <c r="B130" t="s">
        <v>107</v>
      </c>
      <c r="C130">
        <v>15.4</v>
      </c>
      <c r="D130">
        <v>8.56</v>
      </c>
      <c r="E130" s="7">
        <f t="shared" si="32"/>
        <v>131.82400000000001</v>
      </c>
      <c r="G130" s="2">
        <f t="shared" si="33"/>
        <v>0</v>
      </c>
      <c r="K130" s="1" t="e">
        <f t="shared" si="34"/>
        <v>#DIV/0!</v>
      </c>
      <c r="L130" s="7" t="e">
        <f t="shared" si="35"/>
        <v>#DIV/0!</v>
      </c>
      <c r="M130" s="2" t="e">
        <f t="shared" si="36"/>
        <v>#DIV/0!</v>
      </c>
      <c r="N130" s="2" t="e">
        <f t="shared" si="37"/>
        <v>#DIV/0!</v>
      </c>
      <c r="P130" s="2" t="e">
        <f t="shared" si="38"/>
        <v>#DIV/0!</v>
      </c>
      <c r="Q130" s="6" t="e">
        <f t="shared" si="39"/>
        <v>#DIV/0!</v>
      </c>
    </row>
    <row r="131" spans="1:19" s="33" customFormat="1" ht="17.25" customHeight="1" x14ac:dyDescent="0.3">
      <c r="A131" s="32" t="s">
        <v>139</v>
      </c>
      <c r="B131" s="44" t="s">
        <v>59</v>
      </c>
      <c r="C131" s="33">
        <v>9.32</v>
      </c>
      <c r="D131" s="33">
        <v>9.8699999999999992</v>
      </c>
      <c r="E131" s="34">
        <f t="shared" si="32"/>
        <v>91.988399999999999</v>
      </c>
      <c r="F131" s="35">
        <v>3.5</v>
      </c>
      <c r="G131" s="35">
        <f t="shared" si="33"/>
        <v>5.0750000000000002</v>
      </c>
      <c r="H131" s="33">
        <v>70</v>
      </c>
      <c r="I131" s="43">
        <v>45</v>
      </c>
      <c r="J131" s="35">
        <v>30</v>
      </c>
      <c r="K131" s="36">
        <f t="shared" si="34"/>
        <v>26.282399999999999</v>
      </c>
      <c r="L131" s="34">
        <f t="shared" si="35"/>
        <v>18.125793103448274</v>
      </c>
      <c r="M131" s="35">
        <f t="shared" si="36"/>
        <v>0.37546285714285715</v>
      </c>
      <c r="N131" s="35">
        <f t="shared" si="37"/>
        <v>0.40279540229885052</v>
      </c>
      <c r="O131" s="42">
        <v>27</v>
      </c>
      <c r="P131" s="35">
        <f t="shared" si="38"/>
        <v>13.882978723404259</v>
      </c>
      <c r="Q131" s="37">
        <f t="shared" si="39"/>
        <v>0.4895899917815727</v>
      </c>
      <c r="R131" s="38" t="s">
        <v>291</v>
      </c>
      <c r="S131" s="38"/>
    </row>
    <row r="132" spans="1:19" s="33" customFormat="1" ht="17.25" customHeight="1" x14ac:dyDescent="0.3">
      <c r="A132" s="32">
        <v>300422</v>
      </c>
      <c r="B132" s="14" t="s">
        <v>111</v>
      </c>
      <c r="C132" s="33">
        <v>15.63</v>
      </c>
      <c r="D132" s="33">
        <v>3.56</v>
      </c>
      <c r="E132" s="34">
        <f t="shared" si="32"/>
        <v>55.642800000000001</v>
      </c>
      <c r="F132" s="33">
        <v>1.48</v>
      </c>
      <c r="G132" s="35">
        <f t="shared" si="33"/>
        <v>2.6640000000000001</v>
      </c>
      <c r="H132" s="33">
        <v>136</v>
      </c>
      <c r="I132" s="25">
        <v>80</v>
      </c>
      <c r="J132" s="33">
        <v>30</v>
      </c>
      <c r="K132" s="36">
        <f t="shared" si="34"/>
        <v>37.596486486486491</v>
      </c>
      <c r="L132" s="34">
        <f t="shared" si="35"/>
        <v>20.886936936936937</v>
      </c>
      <c r="M132" s="35">
        <f t="shared" si="36"/>
        <v>0.27644475357710657</v>
      </c>
      <c r="N132" s="35">
        <f t="shared" si="37"/>
        <v>0.26108671171171172</v>
      </c>
      <c r="O132" s="25">
        <v>30</v>
      </c>
      <c r="P132" s="35">
        <f t="shared" si="38"/>
        <v>22.449438202247194</v>
      </c>
      <c r="Q132" s="37">
        <f t="shared" si="39"/>
        <v>0.4363044275270116</v>
      </c>
      <c r="R132" s="38"/>
      <c r="S132" s="38"/>
    </row>
    <row r="133" spans="1:19" ht="17.25" customHeight="1" x14ac:dyDescent="0.3">
      <c r="A133" s="32">
        <v>300182</v>
      </c>
      <c r="B133" s="14" t="s">
        <v>47</v>
      </c>
      <c r="C133" s="33">
        <v>11.07</v>
      </c>
      <c r="D133" s="33">
        <v>25.75</v>
      </c>
      <c r="E133" s="34">
        <f t="shared" si="32"/>
        <v>285.05250000000001</v>
      </c>
      <c r="F133" s="35">
        <v>13</v>
      </c>
      <c r="G133" s="35">
        <f t="shared" si="33"/>
        <v>16.25</v>
      </c>
      <c r="H133" s="35">
        <v>35</v>
      </c>
      <c r="I133" s="35">
        <v>25</v>
      </c>
      <c r="J133" s="35">
        <v>25</v>
      </c>
      <c r="K133" s="36">
        <f t="shared" si="34"/>
        <v>21.927115384615384</v>
      </c>
      <c r="L133" s="34">
        <f t="shared" si="35"/>
        <v>17.541692307692308</v>
      </c>
      <c r="M133" s="35">
        <f t="shared" si="36"/>
        <v>0.626489010989011</v>
      </c>
      <c r="N133" s="35">
        <f t="shared" si="37"/>
        <v>0.70166769230769233</v>
      </c>
      <c r="O133" s="35">
        <v>25</v>
      </c>
      <c r="P133" s="35">
        <f t="shared" si="38"/>
        <v>15.776699029126211</v>
      </c>
      <c r="Q133" s="37">
        <f t="shared" si="39"/>
        <v>0.42517606405837505</v>
      </c>
      <c r="R133" s="33"/>
      <c r="S133" s="38"/>
    </row>
    <row r="134" spans="1:19" s="33" customFormat="1" ht="17.25" customHeight="1" x14ac:dyDescent="0.3">
      <c r="A134" s="32">
        <v>300349</v>
      </c>
      <c r="B134" s="41" t="s">
        <v>46</v>
      </c>
      <c r="C134" s="33">
        <v>36.270000000000003</v>
      </c>
      <c r="D134" s="33">
        <v>2.39</v>
      </c>
      <c r="E134" s="34">
        <f t="shared" si="32"/>
        <v>86.685300000000012</v>
      </c>
      <c r="F134" s="35">
        <v>3.47</v>
      </c>
      <c r="G134" s="35">
        <f t="shared" si="33"/>
        <v>4.5110000000000001</v>
      </c>
      <c r="H134" s="35">
        <v>295</v>
      </c>
      <c r="I134" s="35">
        <v>30</v>
      </c>
      <c r="J134" s="35">
        <v>30</v>
      </c>
      <c r="K134" s="36">
        <f t="shared" si="34"/>
        <v>24.981354466858793</v>
      </c>
      <c r="L134" s="34">
        <f t="shared" si="35"/>
        <v>19.216426512968301</v>
      </c>
      <c r="M134" s="35">
        <f t="shared" si="36"/>
        <v>8.4682557514775575E-2</v>
      </c>
      <c r="N134" s="35">
        <f t="shared" si="37"/>
        <v>0.64054755043227674</v>
      </c>
      <c r="O134" s="42">
        <v>27</v>
      </c>
      <c r="P134" s="35">
        <f t="shared" si="38"/>
        <v>50.961087866108784</v>
      </c>
      <c r="Q134" s="37">
        <f t="shared" si="39"/>
        <v>0.40504791469833967</v>
      </c>
      <c r="R134" s="39"/>
      <c r="S134" s="38"/>
    </row>
    <row r="135" spans="1:19" ht="17.25" customHeight="1" x14ac:dyDescent="0.3">
      <c r="A135" s="32">
        <v>300335</v>
      </c>
      <c r="B135" s="41" t="s">
        <v>45</v>
      </c>
      <c r="C135" s="33">
        <v>15.68</v>
      </c>
      <c r="D135" s="33">
        <v>3.62</v>
      </c>
      <c r="E135" s="34">
        <f t="shared" si="32"/>
        <v>56.761600000000001</v>
      </c>
      <c r="F135" s="35">
        <v>2.2000000000000002</v>
      </c>
      <c r="G135" s="35">
        <f t="shared" si="33"/>
        <v>2.8600000000000003</v>
      </c>
      <c r="H135" s="35">
        <v>70</v>
      </c>
      <c r="I135" s="33">
        <v>30</v>
      </c>
      <c r="J135" s="35">
        <v>30</v>
      </c>
      <c r="K135" s="36">
        <f t="shared" si="34"/>
        <v>25.800727272727272</v>
      </c>
      <c r="L135" s="34">
        <f t="shared" si="35"/>
        <v>19.846713286713285</v>
      </c>
      <c r="M135" s="35">
        <f t="shared" si="36"/>
        <v>0.36858181818181818</v>
      </c>
      <c r="N135" s="35">
        <f t="shared" si="37"/>
        <v>0.66155710955710956</v>
      </c>
      <c r="O135" s="42">
        <v>27</v>
      </c>
      <c r="P135" s="35">
        <f t="shared" si="38"/>
        <v>21.331491712707184</v>
      </c>
      <c r="Q135" s="37">
        <f t="shared" si="39"/>
        <v>0.36042676739203983</v>
      </c>
      <c r="R135" s="33"/>
      <c r="S135" s="38"/>
    </row>
    <row r="136" spans="1:19" ht="17.25" customHeight="1" x14ac:dyDescent="0.3">
      <c r="A136" s="27" t="s">
        <v>203</v>
      </c>
      <c r="B136" s="14" t="s">
        <v>204</v>
      </c>
      <c r="C136">
        <v>23.26</v>
      </c>
      <c r="D136">
        <v>8.8800000000000008</v>
      </c>
      <c r="E136" s="7">
        <f t="shared" si="32"/>
        <v>206.54880000000003</v>
      </c>
      <c r="F136">
        <v>8</v>
      </c>
      <c r="G136" s="2">
        <f t="shared" si="33"/>
        <v>11.2</v>
      </c>
      <c r="H136">
        <v>37</v>
      </c>
      <c r="I136" s="43">
        <v>40</v>
      </c>
      <c r="J136" s="15">
        <v>25</v>
      </c>
      <c r="K136" s="1">
        <f t="shared" si="34"/>
        <v>25.818600000000004</v>
      </c>
      <c r="L136" s="7">
        <f t="shared" si="35"/>
        <v>18.441857142857145</v>
      </c>
      <c r="M136" s="2">
        <f t="shared" si="36"/>
        <v>0.69780000000000009</v>
      </c>
      <c r="N136" s="2">
        <f t="shared" si="37"/>
        <v>0.46104642857142863</v>
      </c>
      <c r="O136" s="14">
        <v>25</v>
      </c>
      <c r="P136" s="2">
        <f t="shared" si="38"/>
        <v>31.531531531531531</v>
      </c>
      <c r="Q136" s="6">
        <f t="shared" si="39"/>
        <v>0.35561184572362547</v>
      </c>
    </row>
    <row r="137" spans="1:19" s="33" customFormat="1" ht="17.25" customHeight="1" x14ac:dyDescent="0.3">
      <c r="A137" s="27">
        <v>300488</v>
      </c>
      <c r="B137" s="41" t="s">
        <v>69</v>
      </c>
      <c r="C137">
        <v>30.3</v>
      </c>
      <c r="D137">
        <v>1.05</v>
      </c>
      <c r="E137" s="7">
        <f t="shared" si="32"/>
        <v>31.815000000000001</v>
      </c>
      <c r="F137">
        <v>1.1000000000000001</v>
      </c>
      <c r="G137" s="2">
        <f t="shared" si="33"/>
        <v>1.4300000000000002</v>
      </c>
      <c r="H137">
        <v>50</v>
      </c>
      <c r="I137" s="14">
        <v>30</v>
      </c>
      <c r="J137"/>
      <c r="K137" s="1">
        <f t="shared" si="34"/>
        <v>28.922727272727272</v>
      </c>
      <c r="L137" s="7">
        <f t="shared" si="35"/>
        <v>22.248251748251747</v>
      </c>
      <c r="M137" s="2">
        <f t="shared" si="36"/>
        <v>0.57845454545454544</v>
      </c>
      <c r="N137" s="2">
        <f t="shared" si="37"/>
        <v>0.74160839160839154</v>
      </c>
      <c r="O137" s="25">
        <v>30</v>
      </c>
      <c r="P137" s="2">
        <f t="shared" si="38"/>
        <v>40.857142857142861</v>
      </c>
      <c r="Q137" s="6">
        <f t="shared" si="39"/>
        <v>0.3484205563413485</v>
      </c>
      <c r="R137" s="3"/>
      <c r="S137" s="3"/>
    </row>
    <row r="138" spans="1:19" s="33" customFormat="1" ht="17.25" customHeight="1" x14ac:dyDescent="0.3">
      <c r="A138" s="27">
        <v>600172</v>
      </c>
      <c r="B138" s="14" t="s">
        <v>40</v>
      </c>
      <c r="C138">
        <v>8.92</v>
      </c>
      <c r="D138">
        <v>14.76</v>
      </c>
      <c r="E138" s="7">
        <f t="shared" si="32"/>
        <v>131.6592</v>
      </c>
      <c r="F138" s="2">
        <v>4.5</v>
      </c>
      <c r="G138" s="2">
        <f t="shared" si="33"/>
        <v>5.8500000000000005</v>
      </c>
      <c r="H138" s="2">
        <v>25</v>
      </c>
      <c r="I138" s="14">
        <v>30</v>
      </c>
      <c r="J138" s="2">
        <v>25</v>
      </c>
      <c r="K138" s="1">
        <f t="shared" si="34"/>
        <v>29.2576</v>
      </c>
      <c r="L138" s="7">
        <f t="shared" si="35"/>
        <v>22.50584615384615</v>
      </c>
      <c r="M138" s="2">
        <f t="shared" si="36"/>
        <v>1.170304</v>
      </c>
      <c r="N138" s="2">
        <f t="shared" si="37"/>
        <v>0.75019487179487165</v>
      </c>
      <c r="O138" s="24">
        <v>30</v>
      </c>
      <c r="P138" s="2">
        <f t="shared" si="38"/>
        <v>11.890243902439027</v>
      </c>
      <c r="Q138" s="6">
        <f t="shared" si="39"/>
        <v>0.33298698457836617</v>
      </c>
      <c r="R138" s="3"/>
      <c r="S138" s="3"/>
    </row>
    <row r="139" spans="1:19" s="33" customFormat="1" ht="17.25" customHeight="1" x14ac:dyDescent="0.3">
      <c r="A139" s="32">
        <v>601127</v>
      </c>
      <c r="B139" s="14" t="s">
        <v>18</v>
      </c>
      <c r="C139" s="33">
        <v>18.25</v>
      </c>
      <c r="D139" s="33">
        <v>9.09</v>
      </c>
      <c r="E139" s="34">
        <f t="shared" si="32"/>
        <v>165.89249999999998</v>
      </c>
      <c r="F139" s="35">
        <v>6.3</v>
      </c>
      <c r="G139" s="35">
        <f t="shared" si="33"/>
        <v>8.19</v>
      </c>
      <c r="H139" s="35">
        <v>45</v>
      </c>
      <c r="I139" s="35">
        <v>30</v>
      </c>
      <c r="J139" s="35">
        <v>30</v>
      </c>
      <c r="K139" s="36">
        <f t="shared" si="34"/>
        <v>26.332142857142856</v>
      </c>
      <c r="L139" s="34">
        <f t="shared" si="35"/>
        <v>20.255494505494504</v>
      </c>
      <c r="M139" s="35">
        <f t="shared" si="36"/>
        <v>0.5851587301587301</v>
      </c>
      <c r="N139" s="35">
        <f t="shared" si="37"/>
        <v>0.67518315018315012</v>
      </c>
      <c r="O139" s="35">
        <v>27</v>
      </c>
      <c r="P139" s="35">
        <f t="shared" si="38"/>
        <v>24.32673267326733</v>
      </c>
      <c r="Q139" s="37">
        <f t="shared" si="39"/>
        <v>0.33297165332971668</v>
      </c>
      <c r="R139" s="38" t="s">
        <v>29</v>
      </c>
      <c r="S139" s="40" t="s">
        <v>297</v>
      </c>
    </row>
    <row r="140" spans="1:19" ht="17.25" customHeight="1" x14ac:dyDescent="0.3">
      <c r="A140" s="27">
        <v>600076</v>
      </c>
      <c r="B140" s="14" t="s">
        <v>51</v>
      </c>
      <c r="C140">
        <v>6.35</v>
      </c>
      <c r="D140">
        <v>10.34</v>
      </c>
      <c r="E140" s="7">
        <f t="shared" si="32"/>
        <v>65.658999999999992</v>
      </c>
      <c r="F140" s="2">
        <v>4.8</v>
      </c>
      <c r="G140" s="2">
        <f t="shared" si="33"/>
        <v>5.76</v>
      </c>
      <c r="H140" s="2">
        <v>25</v>
      </c>
      <c r="I140" s="15">
        <v>20</v>
      </c>
      <c r="J140" s="2">
        <v>20</v>
      </c>
      <c r="K140" s="1">
        <f t="shared" si="34"/>
        <v>13.678958333333332</v>
      </c>
      <c r="L140" s="7">
        <f t="shared" si="35"/>
        <v>11.399131944444443</v>
      </c>
      <c r="M140" s="2">
        <f t="shared" si="36"/>
        <v>0.5471583333333333</v>
      </c>
      <c r="N140" s="2">
        <f t="shared" si="37"/>
        <v>0.56995659722222214</v>
      </c>
      <c r="O140" s="15">
        <v>15</v>
      </c>
      <c r="P140" s="2">
        <f t="shared" si="38"/>
        <v>8.3558994197292069</v>
      </c>
      <c r="Q140" s="6">
        <f t="shared" si="39"/>
        <v>0.31588967239830046</v>
      </c>
      <c r="R140" t="s">
        <v>52</v>
      </c>
    </row>
    <row r="141" spans="1:19" s="33" customFormat="1" ht="17.25" customHeight="1" x14ac:dyDescent="0.3">
      <c r="A141" s="32" t="s">
        <v>165</v>
      </c>
      <c r="B141" s="14" t="s">
        <v>116</v>
      </c>
      <c r="C141" s="33">
        <v>17.350000000000001</v>
      </c>
      <c r="D141" s="33">
        <v>6.46</v>
      </c>
      <c r="E141" s="34">
        <f t="shared" si="32"/>
        <v>112.081</v>
      </c>
      <c r="F141" s="33">
        <v>3</v>
      </c>
      <c r="G141" s="35">
        <f t="shared" si="33"/>
        <v>4.1999999999999993</v>
      </c>
      <c r="H141" s="33">
        <v>45</v>
      </c>
      <c r="I141" s="33">
        <v>40</v>
      </c>
      <c r="J141" s="33">
        <v>30</v>
      </c>
      <c r="K141" s="36">
        <f t="shared" si="34"/>
        <v>37.360333333333337</v>
      </c>
      <c r="L141" s="34">
        <f t="shared" si="35"/>
        <v>26.685952380952386</v>
      </c>
      <c r="M141" s="35">
        <f t="shared" si="36"/>
        <v>0.83022962962962965</v>
      </c>
      <c r="N141" s="35">
        <f t="shared" si="37"/>
        <v>0.66714880952380962</v>
      </c>
      <c r="O141" s="33">
        <v>35</v>
      </c>
      <c r="P141" s="35">
        <f t="shared" si="38"/>
        <v>22.755417956656345</v>
      </c>
      <c r="Q141" s="37">
        <f t="shared" si="39"/>
        <v>0.31155146724244043</v>
      </c>
      <c r="R141" s="38"/>
      <c r="S141" s="38"/>
    </row>
    <row r="142" spans="1:19" s="33" customFormat="1" ht="17.25" customHeight="1" x14ac:dyDescent="0.3">
      <c r="A142" s="32">
        <v>300262</v>
      </c>
      <c r="B142" s="14" t="s">
        <v>57</v>
      </c>
      <c r="C142" s="33">
        <v>7.96</v>
      </c>
      <c r="D142" s="33">
        <v>6.7</v>
      </c>
      <c r="E142" s="34">
        <f t="shared" si="32"/>
        <v>53.332000000000001</v>
      </c>
      <c r="F142" s="35">
        <v>1.55</v>
      </c>
      <c r="G142" s="35">
        <f t="shared" si="33"/>
        <v>2.3250000000000002</v>
      </c>
      <c r="H142" s="35">
        <v>10</v>
      </c>
      <c r="I142" s="24">
        <v>50</v>
      </c>
      <c r="J142" s="35">
        <v>30</v>
      </c>
      <c r="K142" s="36">
        <f t="shared" si="34"/>
        <v>34.40774193548387</v>
      </c>
      <c r="L142" s="34">
        <f t="shared" si="35"/>
        <v>22.938494623655913</v>
      </c>
      <c r="M142" s="35">
        <f t="shared" si="36"/>
        <v>3.4407741935483869</v>
      </c>
      <c r="N142" s="35">
        <f t="shared" si="37"/>
        <v>0.45876989247311828</v>
      </c>
      <c r="O142" s="35">
        <v>30</v>
      </c>
      <c r="P142" s="35">
        <f t="shared" si="38"/>
        <v>10.41044776119403</v>
      </c>
      <c r="Q142" s="37">
        <f t="shared" si="39"/>
        <v>0.30784519612990335</v>
      </c>
      <c r="R142" s="38"/>
      <c r="S142" s="38"/>
    </row>
    <row r="143" spans="1:19" s="33" customFormat="1" ht="17.25" customHeight="1" x14ac:dyDescent="0.3">
      <c r="A143" s="27" t="s">
        <v>142</v>
      </c>
      <c r="B143" s="14" t="s">
        <v>42</v>
      </c>
      <c r="C143">
        <v>66</v>
      </c>
      <c r="D143">
        <v>4.55</v>
      </c>
      <c r="E143" s="7">
        <f t="shared" si="32"/>
        <v>300.3</v>
      </c>
      <c r="F143" s="2">
        <v>10</v>
      </c>
      <c r="G143" s="2">
        <f t="shared" si="33"/>
        <v>13</v>
      </c>
      <c r="H143" s="2">
        <v>100</v>
      </c>
      <c r="I143" s="15">
        <v>30</v>
      </c>
      <c r="J143" s="2">
        <v>30</v>
      </c>
      <c r="K143" s="1">
        <f t="shared" si="34"/>
        <v>30.03</v>
      </c>
      <c r="L143" s="7">
        <f t="shared" si="35"/>
        <v>23.1</v>
      </c>
      <c r="M143" s="2">
        <f t="shared" si="36"/>
        <v>0.30030000000000001</v>
      </c>
      <c r="N143" s="2">
        <f t="shared" si="37"/>
        <v>0.77</v>
      </c>
      <c r="O143" s="15">
        <v>30</v>
      </c>
      <c r="P143" s="2">
        <f t="shared" si="38"/>
        <v>85.714285714285708</v>
      </c>
      <c r="Q143" s="6">
        <f t="shared" si="39"/>
        <v>0.29870129870129869</v>
      </c>
      <c r="R143" s="22" t="s">
        <v>294</v>
      </c>
      <c r="S143" s="3"/>
    </row>
    <row r="144" spans="1:19" ht="17.25" customHeight="1" x14ac:dyDescent="0.3">
      <c r="A144" s="32" t="s">
        <v>157</v>
      </c>
      <c r="B144" s="14" t="s">
        <v>95</v>
      </c>
      <c r="C144" s="33">
        <v>22.6</v>
      </c>
      <c r="D144" s="33">
        <v>5.83</v>
      </c>
      <c r="E144" s="34">
        <f t="shared" si="32"/>
        <v>131.75800000000001</v>
      </c>
      <c r="F144" s="33">
        <v>4.8</v>
      </c>
      <c r="G144" s="35">
        <f t="shared" si="33"/>
        <v>6.24</v>
      </c>
      <c r="H144" s="33">
        <v>52</v>
      </c>
      <c r="I144" s="33">
        <v>30</v>
      </c>
      <c r="J144" s="33">
        <v>25</v>
      </c>
      <c r="K144" s="36">
        <f t="shared" si="34"/>
        <v>27.449583333333337</v>
      </c>
      <c r="L144" s="34">
        <f t="shared" si="35"/>
        <v>21.115064102564105</v>
      </c>
      <c r="M144" s="35">
        <f t="shared" si="36"/>
        <v>0.52787660256410263</v>
      </c>
      <c r="N144" s="35">
        <f t="shared" si="37"/>
        <v>0.70383547008547021</v>
      </c>
      <c r="O144" s="33">
        <v>27</v>
      </c>
      <c r="P144" s="35">
        <f t="shared" si="38"/>
        <v>28.898799313893651</v>
      </c>
      <c r="Q144" s="37">
        <f t="shared" si="39"/>
        <v>0.27870793424308182</v>
      </c>
      <c r="R144" s="38"/>
      <c r="S144" s="38"/>
    </row>
    <row r="145" spans="1:19" ht="17.25" customHeight="1" x14ac:dyDescent="0.3">
      <c r="A145" s="27">
        <v>300259</v>
      </c>
      <c r="B145" t="s">
        <v>55</v>
      </c>
      <c r="C145">
        <v>9.0500000000000007</v>
      </c>
      <c r="D145">
        <v>5.34</v>
      </c>
      <c r="E145" s="7">
        <f t="shared" si="32"/>
        <v>48.327000000000005</v>
      </c>
      <c r="F145" s="2">
        <v>1.56</v>
      </c>
      <c r="G145" s="2">
        <f t="shared" si="33"/>
        <v>2.028</v>
      </c>
      <c r="H145" s="2">
        <v>49</v>
      </c>
      <c r="I145" s="15">
        <v>30</v>
      </c>
      <c r="J145" s="2">
        <v>25</v>
      </c>
      <c r="K145" s="1">
        <f t="shared" si="34"/>
        <v>30.978846153846156</v>
      </c>
      <c r="L145" s="7">
        <f t="shared" si="35"/>
        <v>23.829881656804737</v>
      </c>
      <c r="M145" s="2">
        <f t="shared" si="36"/>
        <v>0.63222135007849301</v>
      </c>
      <c r="N145" s="2">
        <f t="shared" si="37"/>
        <v>0.79432938856015789</v>
      </c>
      <c r="O145" s="15">
        <v>30</v>
      </c>
      <c r="P145" s="2">
        <f t="shared" si="38"/>
        <v>11.393258426966293</v>
      </c>
      <c r="Q145" s="6">
        <f t="shared" si="39"/>
        <v>0.25892358309019792</v>
      </c>
    </row>
    <row r="146" spans="1:19" ht="17.25" customHeight="1" x14ac:dyDescent="0.3">
      <c r="A146" s="27" t="s">
        <v>141</v>
      </c>
      <c r="B146" t="s">
        <v>53</v>
      </c>
      <c r="C146">
        <v>20.399999999999999</v>
      </c>
      <c r="D146">
        <v>6.26</v>
      </c>
      <c r="E146" s="7">
        <f t="shared" si="32"/>
        <v>127.70399999999999</v>
      </c>
      <c r="F146" s="2">
        <v>7.9</v>
      </c>
      <c r="G146" s="2">
        <f t="shared" si="33"/>
        <v>7.9</v>
      </c>
      <c r="H146" s="2">
        <v>10</v>
      </c>
      <c r="I146" s="15">
        <v>0</v>
      </c>
      <c r="J146" s="2">
        <v>0</v>
      </c>
      <c r="K146" s="1">
        <f t="shared" si="34"/>
        <v>16.165063291139241</v>
      </c>
      <c r="L146" s="7">
        <f t="shared" si="35"/>
        <v>16.165063291139241</v>
      </c>
      <c r="M146" s="2">
        <f t="shared" si="36"/>
        <v>1.6165063291139241</v>
      </c>
      <c r="N146" s="2" t="e">
        <f t="shared" si="37"/>
        <v>#DIV/0!</v>
      </c>
      <c r="O146" s="15">
        <v>20</v>
      </c>
      <c r="P146" s="2">
        <f t="shared" si="38"/>
        <v>25.239616613418526</v>
      </c>
      <c r="Q146" s="6">
        <f t="shared" si="39"/>
        <v>0.23723610850090826</v>
      </c>
    </row>
    <row r="147" spans="1:19" ht="17.25" customHeight="1" x14ac:dyDescent="0.3">
      <c r="A147" s="27">
        <v>603313</v>
      </c>
      <c r="B147" t="s">
        <v>31</v>
      </c>
      <c r="C147">
        <v>23.1</v>
      </c>
      <c r="D147">
        <v>2.4</v>
      </c>
      <c r="E147" s="7">
        <f t="shared" si="32"/>
        <v>55.440000000000005</v>
      </c>
      <c r="F147" s="2">
        <v>2.1</v>
      </c>
      <c r="G147" s="2">
        <f t="shared" si="33"/>
        <v>2.7300000000000004</v>
      </c>
      <c r="H147" s="2">
        <v>6</v>
      </c>
      <c r="I147" s="15">
        <v>30</v>
      </c>
      <c r="J147" s="2">
        <v>25</v>
      </c>
      <c r="K147" s="1">
        <f t="shared" si="34"/>
        <v>26.400000000000002</v>
      </c>
      <c r="L147" s="7">
        <f t="shared" si="35"/>
        <v>20.307692307692307</v>
      </c>
      <c r="M147" s="2">
        <f t="shared" si="36"/>
        <v>4.4000000000000004</v>
      </c>
      <c r="N147" s="2">
        <f t="shared" si="37"/>
        <v>0.67692307692307685</v>
      </c>
      <c r="O147" s="15">
        <v>25</v>
      </c>
      <c r="P147" s="2">
        <f t="shared" si="38"/>
        <v>28.437500000000004</v>
      </c>
      <c r="Q147" s="6">
        <f t="shared" si="39"/>
        <v>0.23106060606060619</v>
      </c>
      <c r="R147" s="3" t="s">
        <v>32</v>
      </c>
      <c r="S147" s="17"/>
    </row>
    <row r="148" spans="1:19" ht="17.25" customHeight="1" x14ac:dyDescent="0.3">
      <c r="A148" s="27" t="s">
        <v>161</v>
      </c>
      <c r="B148" t="s">
        <v>109</v>
      </c>
      <c r="C148">
        <v>10.08</v>
      </c>
      <c r="D148">
        <v>6.8</v>
      </c>
      <c r="E148" s="7">
        <f t="shared" si="32"/>
        <v>68.543999999999997</v>
      </c>
      <c r="F148">
        <v>2.1</v>
      </c>
      <c r="G148" s="2">
        <f t="shared" si="33"/>
        <v>2.7300000000000004</v>
      </c>
      <c r="H148">
        <v>46</v>
      </c>
      <c r="I148" s="14">
        <v>30</v>
      </c>
      <c r="K148" s="1">
        <f t="shared" si="34"/>
        <v>32.64</v>
      </c>
      <c r="L148" s="7">
        <f t="shared" si="35"/>
        <v>25.107692307692304</v>
      </c>
      <c r="M148" s="2">
        <f t="shared" si="36"/>
        <v>0.7095652173913044</v>
      </c>
      <c r="N148" s="2">
        <f t="shared" si="37"/>
        <v>0.83692307692307677</v>
      </c>
      <c r="O148" s="14">
        <v>30</v>
      </c>
      <c r="P148" s="2">
        <f t="shared" si="38"/>
        <v>12.044117647058826</v>
      </c>
      <c r="Q148" s="6">
        <f t="shared" si="39"/>
        <v>0.19485294117647078</v>
      </c>
    </row>
    <row r="149" spans="1:19" ht="17.25" customHeight="1" x14ac:dyDescent="0.3">
      <c r="A149" s="27">
        <v>603466</v>
      </c>
      <c r="B149" s="23" t="s">
        <v>15</v>
      </c>
      <c r="C149">
        <v>49.5</v>
      </c>
      <c r="D149">
        <v>1.44</v>
      </c>
      <c r="E149" s="7">
        <f t="shared" si="32"/>
        <v>71.28</v>
      </c>
      <c r="F149" s="2">
        <v>1.7</v>
      </c>
      <c r="G149" s="2">
        <f t="shared" si="33"/>
        <v>2.38</v>
      </c>
      <c r="H149" s="2">
        <v>50</v>
      </c>
      <c r="I149" s="16">
        <v>40</v>
      </c>
      <c r="J149">
        <v>40</v>
      </c>
      <c r="K149" s="1">
        <f t="shared" si="34"/>
        <v>41.929411764705883</v>
      </c>
      <c r="L149" s="7">
        <f t="shared" si="35"/>
        <v>29.949579831932773</v>
      </c>
      <c r="M149" s="2">
        <f t="shared" si="36"/>
        <v>0.83858823529411763</v>
      </c>
      <c r="N149" s="2">
        <f t="shared" si="37"/>
        <v>0.74873949579831933</v>
      </c>
      <c r="O149" s="15">
        <v>35</v>
      </c>
      <c r="P149" s="2">
        <f t="shared" si="38"/>
        <v>57.847222222222221</v>
      </c>
      <c r="Q149" s="6">
        <f t="shared" si="39"/>
        <v>0.16863075196408528</v>
      </c>
      <c r="R149" s="5" t="s">
        <v>17</v>
      </c>
    </row>
    <row r="150" spans="1:19" ht="17.25" customHeight="1" x14ac:dyDescent="0.3">
      <c r="A150" s="27" t="s">
        <v>296</v>
      </c>
      <c r="B150" s="14" t="s">
        <v>295</v>
      </c>
      <c r="C150">
        <v>19.55</v>
      </c>
      <c r="D150">
        <v>8.42</v>
      </c>
      <c r="E150" s="7">
        <f t="shared" ref="E150:E181" si="40">C150*D150</f>
        <v>164.61100000000002</v>
      </c>
      <c r="F150">
        <v>5</v>
      </c>
      <c r="G150" s="2">
        <f t="shared" ref="G150:G181" si="41">F150*(1+I150/100)</f>
        <v>7.5</v>
      </c>
      <c r="H150">
        <v>88</v>
      </c>
      <c r="I150" s="14">
        <v>50</v>
      </c>
      <c r="J150" s="14">
        <v>30</v>
      </c>
      <c r="K150" s="1">
        <f t="shared" ref="K150:K163" si="42">E150/F150</f>
        <v>32.922200000000004</v>
      </c>
      <c r="L150" s="7">
        <f t="shared" ref="L150:L163" si="43">E150/G150</f>
        <v>21.948133333333335</v>
      </c>
      <c r="M150" s="2">
        <f t="shared" ref="M150:M163" si="44">K150/H150</f>
        <v>0.37411590909090914</v>
      </c>
      <c r="N150" s="2">
        <f t="shared" ref="N150:N163" si="45">L150/I150</f>
        <v>0.43896266666666667</v>
      </c>
      <c r="O150" s="14">
        <v>25</v>
      </c>
      <c r="P150" s="2">
        <f t="shared" ref="P150:P181" si="46">O150/L150*C150</f>
        <v>22.268408551068884</v>
      </c>
      <c r="Q150" s="6">
        <f t="shared" ref="Q150:Q181" si="47">P150/C150-1</f>
        <v>0.13904903074521147</v>
      </c>
    </row>
    <row r="151" spans="1:19" ht="17.25" customHeight="1" x14ac:dyDescent="0.3">
      <c r="A151" s="27">
        <v>300673</v>
      </c>
      <c r="B151" t="s">
        <v>79</v>
      </c>
      <c r="C151">
        <v>43.7</v>
      </c>
      <c r="D151">
        <v>0.8</v>
      </c>
      <c r="E151" s="7">
        <f t="shared" si="40"/>
        <v>34.96</v>
      </c>
      <c r="F151">
        <v>1</v>
      </c>
      <c r="G151" s="2">
        <f t="shared" si="41"/>
        <v>1.3</v>
      </c>
      <c r="H151">
        <v>31</v>
      </c>
      <c r="I151" s="14">
        <v>30</v>
      </c>
      <c r="K151" s="1">
        <f t="shared" si="42"/>
        <v>34.96</v>
      </c>
      <c r="L151" s="7">
        <f t="shared" si="43"/>
        <v>26.892307692307693</v>
      </c>
      <c r="M151" s="2">
        <f t="shared" si="44"/>
        <v>1.1277419354838709</v>
      </c>
      <c r="N151" s="2">
        <f t="shared" si="45"/>
        <v>0.8964102564102564</v>
      </c>
      <c r="O151" s="14">
        <v>30</v>
      </c>
      <c r="P151" s="2">
        <f t="shared" si="46"/>
        <v>48.75</v>
      </c>
      <c r="Q151" s="6">
        <f t="shared" si="47"/>
        <v>0.11556064073226535</v>
      </c>
    </row>
    <row r="152" spans="1:19" ht="17.25" customHeight="1" x14ac:dyDescent="0.3">
      <c r="A152" s="27">
        <v>603345</v>
      </c>
      <c r="B152" t="s">
        <v>54</v>
      </c>
      <c r="C152">
        <v>22.55</v>
      </c>
      <c r="D152">
        <v>2.16</v>
      </c>
      <c r="E152" s="7">
        <f t="shared" si="40"/>
        <v>48.708000000000006</v>
      </c>
      <c r="F152" s="2">
        <v>2</v>
      </c>
      <c r="G152" s="2">
        <f t="shared" si="41"/>
        <v>2.7</v>
      </c>
      <c r="H152" s="2">
        <v>15</v>
      </c>
      <c r="I152" s="15">
        <v>35</v>
      </c>
      <c r="J152" s="2">
        <v>20</v>
      </c>
      <c r="K152" s="1">
        <f t="shared" si="42"/>
        <v>24.354000000000003</v>
      </c>
      <c r="L152" s="7">
        <f t="shared" si="43"/>
        <v>18.04</v>
      </c>
      <c r="M152" s="2">
        <f t="shared" si="44"/>
        <v>1.6236000000000002</v>
      </c>
      <c r="N152" s="2">
        <f t="shared" si="45"/>
        <v>0.51542857142857146</v>
      </c>
      <c r="O152" s="15">
        <v>20</v>
      </c>
      <c r="P152" s="2">
        <f t="shared" si="46"/>
        <v>25</v>
      </c>
      <c r="Q152" s="6">
        <f t="shared" si="47"/>
        <v>0.10864745011086474</v>
      </c>
    </row>
    <row r="153" spans="1:19" s="14" customFormat="1" ht="17.25" customHeight="1" x14ac:dyDescent="0.3">
      <c r="A153" s="28">
        <v>300327</v>
      </c>
      <c r="B153" s="14" t="s">
        <v>33</v>
      </c>
      <c r="C153" s="14">
        <v>26.5</v>
      </c>
      <c r="D153" s="14">
        <v>2.1</v>
      </c>
      <c r="E153" s="16">
        <f t="shared" si="40"/>
        <v>55.650000000000006</v>
      </c>
      <c r="F153" s="15">
        <v>1.3</v>
      </c>
      <c r="G153" s="15">
        <f t="shared" si="41"/>
        <v>1.6900000000000002</v>
      </c>
      <c r="H153" s="15">
        <v>25</v>
      </c>
      <c r="I153" s="15">
        <v>30</v>
      </c>
      <c r="J153" s="15">
        <v>30</v>
      </c>
      <c r="K153" s="29">
        <f t="shared" si="42"/>
        <v>42.807692307692314</v>
      </c>
      <c r="L153" s="16">
        <f t="shared" si="43"/>
        <v>32.928994082840234</v>
      </c>
      <c r="M153" s="15">
        <f t="shared" si="44"/>
        <v>1.7123076923076925</v>
      </c>
      <c r="N153" s="15">
        <f t="shared" si="45"/>
        <v>1.0976331360946745</v>
      </c>
      <c r="O153" s="15">
        <v>35</v>
      </c>
      <c r="P153" s="15">
        <f t="shared" si="46"/>
        <v>28.166666666666671</v>
      </c>
      <c r="Q153" s="6">
        <f t="shared" si="47"/>
        <v>6.2893081761006497E-2</v>
      </c>
      <c r="R153" s="31" t="s">
        <v>34</v>
      </c>
      <c r="S153" s="31"/>
    </row>
    <row r="154" spans="1:19" ht="17.25" customHeight="1" x14ac:dyDescent="0.3">
      <c r="A154" s="27" t="s">
        <v>143</v>
      </c>
      <c r="B154" t="s">
        <v>37</v>
      </c>
      <c r="C154">
        <v>8.6</v>
      </c>
      <c r="D154">
        <v>7.56</v>
      </c>
      <c r="E154" s="7">
        <f t="shared" si="40"/>
        <v>65.015999999999991</v>
      </c>
      <c r="F154" s="2">
        <v>3</v>
      </c>
      <c r="G154" s="2">
        <f t="shared" si="41"/>
        <v>3.4499999999999997</v>
      </c>
      <c r="H154" s="2">
        <v>15</v>
      </c>
      <c r="I154" s="14">
        <v>15</v>
      </c>
      <c r="J154" s="2">
        <v>15</v>
      </c>
      <c r="K154" s="1">
        <f t="shared" si="42"/>
        <v>21.671999999999997</v>
      </c>
      <c r="L154" s="7">
        <f t="shared" si="43"/>
        <v>18.845217391304345</v>
      </c>
      <c r="M154" s="2">
        <f t="shared" si="44"/>
        <v>1.4447999999999999</v>
      </c>
      <c r="N154" s="2">
        <f t="shared" si="45"/>
        <v>1.2563478260869563</v>
      </c>
      <c r="O154" s="15">
        <v>20</v>
      </c>
      <c r="P154" s="2">
        <f t="shared" si="46"/>
        <v>9.1269841269841265</v>
      </c>
      <c r="Q154" s="6">
        <f t="shared" si="47"/>
        <v>6.1277224067921798E-2</v>
      </c>
      <c r="R154" s="5" t="s">
        <v>39</v>
      </c>
      <c r="S154" s="3" t="s">
        <v>38</v>
      </c>
    </row>
    <row r="155" spans="1:19" ht="17.25" customHeight="1" x14ac:dyDescent="0.3">
      <c r="A155" s="27" t="s">
        <v>144</v>
      </c>
      <c r="B155" t="s">
        <v>56</v>
      </c>
      <c r="C155">
        <v>46</v>
      </c>
      <c r="D155">
        <v>1.58</v>
      </c>
      <c r="E155" s="7">
        <f t="shared" si="40"/>
        <v>72.680000000000007</v>
      </c>
      <c r="F155" s="2">
        <v>3</v>
      </c>
      <c r="G155" s="2">
        <f t="shared" si="41"/>
        <v>3.75</v>
      </c>
      <c r="H155" s="2">
        <v>30</v>
      </c>
      <c r="I155" s="15">
        <v>25</v>
      </c>
      <c r="J155" s="2">
        <v>20</v>
      </c>
      <c r="K155" s="1">
        <f t="shared" si="42"/>
        <v>24.22666666666667</v>
      </c>
      <c r="L155" s="7">
        <f t="shared" si="43"/>
        <v>19.381333333333334</v>
      </c>
      <c r="M155" s="2">
        <f t="shared" si="44"/>
        <v>0.80755555555555569</v>
      </c>
      <c r="N155" s="2">
        <f t="shared" si="45"/>
        <v>0.77525333333333335</v>
      </c>
      <c r="O155" s="15">
        <v>20</v>
      </c>
      <c r="P155" s="2">
        <f t="shared" si="46"/>
        <v>47.468354430379748</v>
      </c>
      <c r="Q155" s="6">
        <f t="shared" si="47"/>
        <v>3.1920748486516271E-2</v>
      </c>
    </row>
    <row r="156" spans="1:19" ht="17.25" customHeight="1" x14ac:dyDescent="0.3">
      <c r="A156" s="27">
        <v>300484</v>
      </c>
      <c r="B156" t="s">
        <v>35</v>
      </c>
      <c r="C156">
        <v>16.7</v>
      </c>
      <c r="D156">
        <v>2.08</v>
      </c>
      <c r="E156" s="7">
        <f t="shared" si="40"/>
        <v>34.735999999999997</v>
      </c>
      <c r="F156" s="2">
        <v>1.4</v>
      </c>
      <c r="G156" s="2">
        <f t="shared" si="41"/>
        <v>1.4139999999999999</v>
      </c>
      <c r="H156" s="2">
        <v>-10</v>
      </c>
      <c r="I156" s="14">
        <v>1</v>
      </c>
      <c r="J156" s="2">
        <v>1</v>
      </c>
      <c r="K156" s="1">
        <f t="shared" si="42"/>
        <v>24.811428571428571</v>
      </c>
      <c r="L156" s="7">
        <f t="shared" si="43"/>
        <v>24.565770862800566</v>
      </c>
      <c r="M156" s="2">
        <f t="shared" si="44"/>
        <v>-2.4811428571428573</v>
      </c>
      <c r="N156" s="2">
        <f t="shared" si="45"/>
        <v>24.565770862800566</v>
      </c>
      <c r="O156" s="15">
        <v>25</v>
      </c>
      <c r="P156" s="2">
        <f t="shared" si="46"/>
        <v>16.995192307692307</v>
      </c>
      <c r="Q156" s="6">
        <f t="shared" si="47"/>
        <v>1.7676186089359724E-2</v>
      </c>
      <c r="R156" s="3" t="s">
        <v>36</v>
      </c>
    </row>
    <row r="157" spans="1:19" ht="17.25" customHeight="1" x14ac:dyDescent="0.3">
      <c r="A157" s="28" t="s">
        <v>160</v>
      </c>
      <c r="B157" s="14" t="s">
        <v>108</v>
      </c>
      <c r="C157" s="14">
        <v>10.119999999999999</v>
      </c>
      <c r="D157" s="14">
        <v>8.4499999999999993</v>
      </c>
      <c r="E157" s="16">
        <f t="shared" si="40"/>
        <v>85.513999999999982</v>
      </c>
      <c r="F157" s="14">
        <v>1.8</v>
      </c>
      <c r="G157" s="15">
        <f t="shared" si="41"/>
        <v>2.4300000000000002</v>
      </c>
      <c r="H157" s="14">
        <v>49</v>
      </c>
      <c r="I157" s="14">
        <v>35</v>
      </c>
      <c r="J157" s="14">
        <v>30</v>
      </c>
      <c r="K157" s="29">
        <f t="shared" si="42"/>
        <v>47.507777777777768</v>
      </c>
      <c r="L157" s="16">
        <f t="shared" si="43"/>
        <v>35.190946502057606</v>
      </c>
      <c r="M157" s="15">
        <f t="shared" si="44"/>
        <v>0.96954648526077081</v>
      </c>
      <c r="N157" s="15">
        <f t="shared" si="45"/>
        <v>1.005455614344503</v>
      </c>
      <c r="O157" s="14">
        <v>35</v>
      </c>
      <c r="P157" s="15">
        <f t="shared" si="46"/>
        <v>10.065088757396451</v>
      </c>
      <c r="Q157" s="6">
        <f t="shared" si="47"/>
        <v>-5.4260121149751761E-3</v>
      </c>
      <c r="R157" s="31"/>
      <c r="S157" s="31"/>
    </row>
    <row r="158" spans="1:19" ht="17.25" customHeight="1" x14ac:dyDescent="0.3">
      <c r="A158" s="27">
        <v>600703</v>
      </c>
      <c r="B158" s="14" t="s">
        <v>104</v>
      </c>
      <c r="C158">
        <v>25.68</v>
      </c>
      <c r="D158">
        <v>40.799999999999997</v>
      </c>
      <c r="E158" s="7">
        <f t="shared" si="40"/>
        <v>1047.7439999999999</v>
      </c>
      <c r="F158">
        <v>32</v>
      </c>
      <c r="G158" s="2">
        <f t="shared" si="41"/>
        <v>41.6</v>
      </c>
      <c r="H158">
        <v>47</v>
      </c>
      <c r="I158" s="14">
        <v>30</v>
      </c>
      <c r="J158" s="14">
        <v>25</v>
      </c>
      <c r="K158" s="1">
        <f t="shared" si="42"/>
        <v>32.741999999999997</v>
      </c>
      <c r="L158" s="7">
        <f t="shared" si="43"/>
        <v>25.186153846153843</v>
      </c>
      <c r="M158" s="2">
        <f t="shared" si="44"/>
        <v>0.69663829787234033</v>
      </c>
      <c r="N158" s="2">
        <f t="shared" si="45"/>
        <v>0.83953846153846146</v>
      </c>
      <c r="O158" s="14">
        <v>25</v>
      </c>
      <c r="P158" s="2">
        <f t="shared" si="46"/>
        <v>25.490196078431374</v>
      </c>
      <c r="Q158" s="6">
        <f t="shared" si="47"/>
        <v>-7.3911184411458164E-3</v>
      </c>
    </row>
    <row r="159" spans="1:19" s="14" customFormat="1" ht="17.25" customHeight="1" x14ac:dyDescent="0.3">
      <c r="A159" s="27">
        <v>603886</v>
      </c>
      <c r="B159" t="s">
        <v>48</v>
      </c>
      <c r="C159">
        <v>18.16</v>
      </c>
      <c r="D159">
        <v>2.4</v>
      </c>
      <c r="E159" s="7">
        <f t="shared" si="40"/>
        <v>43.583999999999996</v>
      </c>
      <c r="F159" s="2">
        <v>2.1</v>
      </c>
      <c r="G159" s="2">
        <f t="shared" si="41"/>
        <v>2.1</v>
      </c>
      <c r="H159" s="2">
        <v>70</v>
      </c>
      <c r="J159" s="2">
        <v>20</v>
      </c>
      <c r="K159" s="1">
        <f t="shared" si="42"/>
        <v>20.754285714285711</v>
      </c>
      <c r="L159" s="7">
        <f t="shared" si="43"/>
        <v>20.754285714285711</v>
      </c>
      <c r="M159" s="2">
        <f t="shared" si="44"/>
        <v>0.29648979591836727</v>
      </c>
      <c r="N159" s="2" t="e">
        <f t="shared" si="45"/>
        <v>#DIV/0!</v>
      </c>
      <c r="O159" s="15">
        <v>20</v>
      </c>
      <c r="P159" s="2">
        <f t="shared" si="46"/>
        <v>17.500000000000004</v>
      </c>
      <c r="Q159" s="6">
        <f t="shared" si="47"/>
        <v>-3.6343612334801545E-2</v>
      </c>
      <c r="R159" s="22" t="s">
        <v>49</v>
      </c>
      <c r="S159" s="3"/>
    </row>
    <row r="160" spans="1:19" ht="17.25" customHeight="1" x14ac:dyDescent="0.3">
      <c r="A160" s="28">
        <v>603518</v>
      </c>
      <c r="B160" s="41" t="s">
        <v>41</v>
      </c>
      <c r="C160" s="14">
        <v>24.14</v>
      </c>
      <c r="D160" s="14">
        <f>1.52+44/C160</f>
        <v>3.3427009113504553</v>
      </c>
      <c r="E160" s="16">
        <f t="shared" si="40"/>
        <v>80.692799999999991</v>
      </c>
      <c r="F160" s="15">
        <v>1.8</v>
      </c>
      <c r="G160" s="15">
        <f t="shared" si="41"/>
        <v>2.52</v>
      </c>
      <c r="H160" s="15">
        <v>80</v>
      </c>
      <c r="I160" s="15">
        <v>40</v>
      </c>
      <c r="J160" s="15">
        <v>30</v>
      </c>
      <c r="K160" s="29">
        <f t="shared" si="42"/>
        <v>44.829333333333331</v>
      </c>
      <c r="L160" s="16">
        <f t="shared" si="43"/>
        <v>32.02095238095238</v>
      </c>
      <c r="M160" s="15">
        <f t="shared" si="44"/>
        <v>0.56036666666666668</v>
      </c>
      <c r="N160" s="15">
        <f t="shared" si="45"/>
        <v>0.80052380952380953</v>
      </c>
      <c r="O160" s="15">
        <v>30</v>
      </c>
      <c r="P160" s="15">
        <f t="shared" si="46"/>
        <v>22.616441615608828</v>
      </c>
      <c r="Q160" s="6">
        <f t="shared" si="47"/>
        <v>-6.3113437630123115E-2</v>
      </c>
      <c r="R160" s="31" t="s">
        <v>292</v>
      </c>
      <c r="S160" s="31"/>
    </row>
    <row r="161" spans="1:19" ht="17.25" customHeight="1" x14ac:dyDescent="0.3">
      <c r="A161" s="27">
        <v>300595</v>
      </c>
      <c r="B161" s="23" t="s">
        <v>73</v>
      </c>
      <c r="C161">
        <v>50.9</v>
      </c>
      <c r="D161">
        <v>1.24</v>
      </c>
      <c r="E161" s="7">
        <f t="shared" si="40"/>
        <v>63.116</v>
      </c>
      <c r="F161">
        <v>1.5</v>
      </c>
      <c r="G161" s="2">
        <f t="shared" si="41"/>
        <v>1.9500000000000002</v>
      </c>
      <c r="H161">
        <v>33</v>
      </c>
      <c r="I161" s="14">
        <v>30</v>
      </c>
      <c r="K161" s="1">
        <f t="shared" si="42"/>
        <v>42.077333333333335</v>
      </c>
      <c r="L161" s="7">
        <f t="shared" si="43"/>
        <v>32.367179487179484</v>
      </c>
      <c r="M161" s="2">
        <f t="shared" si="44"/>
        <v>1.2750707070707072</v>
      </c>
      <c r="N161" s="2">
        <f t="shared" si="45"/>
        <v>1.0789059829059828</v>
      </c>
      <c r="O161" s="14">
        <v>30</v>
      </c>
      <c r="P161" s="2">
        <f t="shared" si="46"/>
        <v>47.177419354838712</v>
      </c>
      <c r="Q161" s="6">
        <f t="shared" si="47"/>
        <v>-7.3135179669180483E-2</v>
      </c>
    </row>
    <row r="162" spans="1:19" s="14" customFormat="1" ht="17.25" customHeight="1" x14ac:dyDescent="0.3">
      <c r="A162" s="27">
        <v>300729</v>
      </c>
      <c r="B162" t="s">
        <v>44</v>
      </c>
      <c r="C162">
        <v>24.9</v>
      </c>
      <c r="D162">
        <v>0.86</v>
      </c>
      <c r="E162" s="7">
        <f t="shared" si="40"/>
        <v>21.413999999999998</v>
      </c>
      <c r="F162" s="2">
        <v>0.63</v>
      </c>
      <c r="G162" s="2">
        <f t="shared" si="41"/>
        <v>0.63629999999999998</v>
      </c>
      <c r="H162" s="2">
        <v>5</v>
      </c>
      <c r="I162" s="15">
        <v>1</v>
      </c>
      <c r="J162" s="2">
        <v>1</v>
      </c>
      <c r="K162" s="1">
        <f t="shared" si="42"/>
        <v>33.990476190476187</v>
      </c>
      <c r="L162" s="7">
        <f t="shared" si="43"/>
        <v>33.653936822253655</v>
      </c>
      <c r="M162" s="2">
        <f t="shared" si="44"/>
        <v>6.7980952380952377</v>
      </c>
      <c r="N162" s="2">
        <f t="shared" si="45"/>
        <v>33.653936822253655</v>
      </c>
      <c r="O162" s="15">
        <v>30</v>
      </c>
      <c r="P162" s="2">
        <f t="shared" si="46"/>
        <v>22.196511627906975</v>
      </c>
      <c r="Q162" s="6">
        <f t="shared" si="47"/>
        <v>-0.10857383020453903</v>
      </c>
      <c r="R162" s="22" t="s">
        <v>43</v>
      </c>
      <c r="S162" s="3"/>
    </row>
    <row r="163" spans="1:19" ht="17.25" customHeight="1" x14ac:dyDescent="0.3">
      <c r="A163" s="28" t="s">
        <v>140</v>
      </c>
      <c r="B163" s="14" t="s">
        <v>50</v>
      </c>
      <c r="C163" s="14">
        <v>9.75</v>
      </c>
      <c r="D163" s="14">
        <v>14.8</v>
      </c>
      <c r="E163" s="16">
        <f t="shared" si="40"/>
        <v>144.30000000000001</v>
      </c>
      <c r="F163" s="15">
        <v>4.7</v>
      </c>
      <c r="G163" s="15">
        <f t="shared" si="41"/>
        <v>4.7469999999999999</v>
      </c>
      <c r="H163" s="15">
        <v>20</v>
      </c>
      <c r="I163" s="15">
        <v>1</v>
      </c>
      <c r="J163" s="15">
        <v>0</v>
      </c>
      <c r="K163" s="29">
        <f t="shared" si="42"/>
        <v>30.702127659574469</v>
      </c>
      <c r="L163" s="16">
        <f t="shared" si="43"/>
        <v>30.398146197598486</v>
      </c>
      <c r="M163" s="15">
        <f t="shared" si="44"/>
        <v>1.5351063829787235</v>
      </c>
      <c r="N163" s="15">
        <f t="shared" si="45"/>
        <v>30.398146197598486</v>
      </c>
      <c r="O163" s="15">
        <v>25</v>
      </c>
      <c r="P163" s="15">
        <f t="shared" si="46"/>
        <v>8.0185810810810807</v>
      </c>
      <c r="Q163" s="6">
        <f t="shared" si="47"/>
        <v>-0.17758142758142759</v>
      </c>
      <c r="R163" s="30"/>
      <c r="S163" s="31"/>
    </row>
    <row r="164" spans="1:19" ht="17.25" hidden="1" customHeight="1" x14ac:dyDescent="0.3"/>
    <row r="165" spans="1:19" ht="17.25" hidden="1" customHeight="1" x14ac:dyDescent="0.3"/>
    <row r="166" spans="1:19" ht="17.25" hidden="1" customHeight="1" x14ac:dyDescent="0.3">
      <c r="B166" t="s">
        <v>9</v>
      </c>
      <c r="C166" s="8" t="s">
        <v>10</v>
      </c>
      <c r="D166" s="8"/>
      <c r="E166" s="8"/>
      <c r="F166" s="8"/>
      <c r="G166" s="8"/>
      <c r="H166" s="8"/>
      <c r="I166" s="19"/>
      <c r="J166" s="8"/>
      <c r="K166" s="8"/>
      <c r="L166" s="8"/>
      <c r="M166" s="8"/>
    </row>
    <row r="167" spans="1:19" ht="17.25" hidden="1" customHeight="1" x14ac:dyDescent="0.3">
      <c r="B167" t="s">
        <v>11</v>
      </c>
      <c r="C167" s="8" t="s">
        <v>12</v>
      </c>
      <c r="D167" s="8"/>
      <c r="E167" s="8"/>
      <c r="F167" s="8"/>
      <c r="G167" s="8"/>
      <c r="H167" s="8"/>
      <c r="I167" s="19"/>
      <c r="J167" s="8"/>
      <c r="K167" s="8"/>
      <c r="L167" s="8"/>
      <c r="M167" s="8"/>
    </row>
    <row r="168" spans="1:19" ht="17.25" hidden="1" customHeight="1" x14ac:dyDescent="0.3">
      <c r="B168" t="s">
        <v>6</v>
      </c>
      <c r="C168" s="8" t="s">
        <v>13</v>
      </c>
      <c r="D168" s="8"/>
      <c r="E168" s="8"/>
      <c r="F168" s="8"/>
      <c r="G168" s="8"/>
      <c r="H168" s="8"/>
      <c r="I168" s="19"/>
      <c r="J168" s="8"/>
      <c r="K168" s="8"/>
      <c r="L168" s="8"/>
      <c r="M168" s="8"/>
    </row>
    <row r="169" spans="1:19" ht="17.25" hidden="1" customHeight="1" x14ac:dyDescent="0.3">
      <c r="B169" t="s">
        <v>8</v>
      </c>
      <c r="C169" s="8" t="s">
        <v>14</v>
      </c>
      <c r="D169" s="8"/>
      <c r="E169" s="8"/>
      <c r="F169" s="8"/>
      <c r="G169" s="8"/>
      <c r="H169" s="8"/>
      <c r="I169" s="19"/>
      <c r="J169" s="8"/>
      <c r="K169" s="8"/>
      <c r="L169" s="8"/>
      <c r="M169" s="8"/>
    </row>
    <row r="170" spans="1:19" ht="17.25" hidden="1" customHeight="1" x14ac:dyDescent="0.3"/>
    <row r="171" spans="1:19" ht="17.25" hidden="1" customHeight="1" x14ac:dyDescent="0.3"/>
    <row r="172" spans="1:19" ht="17.25" hidden="1" customHeight="1" x14ac:dyDescent="0.3"/>
    <row r="173" spans="1:19" ht="17.25" hidden="1" customHeight="1" x14ac:dyDescent="0.3"/>
    <row r="174" spans="1:19" ht="17.25" hidden="1" customHeight="1" x14ac:dyDescent="0.3"/>
    <row r="175" spans="1:19" ht="17.25" hidden="1" customHeight="1" x14ac:dyDescent="0.3"/>
    <row r="176" spans="1:19" ht="17.25" hidden="1" customHeight="1" x14ac:dyDescent="0.3"/>
    <row r="177" spans="3:13" ht="17.25" hidden="1" customHeight="1" x14ac:dyDescent="0.3"/>
    <row r="178" spans="3:13" ht="17.25" hidden="1" customHeight="1" x14ac:dyDescent="0.3"/>
    <row r="179" spans="3:13" ht="17.25" hidden="1" customHeight="1" x14ac:dyDescent="0.3"/>
    <row r="180" spans="3:13" ht="17.25" hidden="1" customHeight="1" x14ac:dyDescent="0.3"/>
    <row r="181" spans="3:13" ht="17.25" hidden="1" customHeight="1" x14ac:dyDescent="0.3"/>
    <row r="182" spans="3:13" ht="17.25" hidden="1" customHeight="1" x14ac:dyDescent="0.3"/>
    <row r="183" spans="3:13" ht="17.25" hidden="1" customHeight="1" x14ac:dyDescent="0.3"/>
    <row r="184" spans="3:13" ht="17.25" hidden="1" customHeight="1" x14ac:dyDescent="0.3">
      <c r="C184" s="4"/>
      <c r="D184" s="4"/>
      <c r="E184" s="4"/>
      <c r="F184" s="4"/>
      <c r="G184" s="4"/>
      <c r="H184" s="4"/>
      <c r="I184" s="20"/>
      <c r="J184" s="4"/>
      <c r="K184" s="4"/>
      <c r="L184" s="4"/>
      <c r="M184" s="4"/>
    </row>
    <row r="185" spans="3:13" ht="17.25" hidden="1" customHeight="1" x14ac:dyDescent="0.3">
      <c r="C185" s="4"/>
      <c r="D185" s="4"/>
      <c r="E185" s="4"/>
      <c r="F185" s="4"/>
      <c r="G185" s="4"/>
      <c r="H185" s="4"/>
      <c r="I185" s="20"/>
      <c r="J185" s="4"/>
      <c r="K185" s="4"/>
      <c r="L185" s="4"/>
      <c r="M185" s="4"/>
    </row>
  </sheetData>
  <autoFilter ref="Q1:Q185">
    <filterColumn colId="0">
      <filters>
        <filter val="-1%"/>
        <filter val="11%"/>
        <filter val="-11%"/>
        <filter val="12%"/>
        <filter val="138%"/>
        <filter val="14%"/>
        <filter val="17%"/>
        <filter val="-18%"/>
        <filter val="19%"/>
        <filter val="2%"/>
        <filter val="23%"/>
        <filter val="24%"/>
        <filter val="26%"/>
        <filter val="28%"/>
        <filter val="3%"/>
        <filter val="30%"/>
        <filter val="31%"/>
        <filter val="32%"/>
        <filter val="33%"/>
        <filter val="35%"/>
        <filter val="36%"/>
        <filter val="-4%"/>
        <filter val="41%"/>
        <filter val="48%"/>
        <filter val="52%"/>
        <filter val="54%"/>
        <filter val="57%"/>
        <filter val="6%"/>
        <filter val="-6%"/>
        <filter val="-7%"/>
      </filters>
    </filterColumn>
    <sortState ref="A86:S163">
      <sortCondition descending="1" ref="Q1:Q185"/>
    </sortState>
  </autoFilter>
  <phoneticPr fontId="2" type="noConversion"/>
  <hyperlinks>
    <hyperlink ref="R154" r:id="rId1"/>
  </hyperlinks>
  <pageMargins left="0.75" right="0.75" top="1" bottom="1" header="0.5" footer="0.5"/>
  <pageSetup paperSize="9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邵志明</cp:lastModifiedBy>
  <dcterms:created xsi:type="dcterms:W3CDTF">2017-02-28T13:10:07Z</dcterms:created>
  <dcterms:modified xsi:type="dcterms:W3CDTF">2018-03-12T02:01:54Z</dcterms:modified>
</cp:coreProperties>
</file>