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ladimir\Desktop\Github\sber\"/>
    </mc:Choice>
  </mc:AlternateContent>
  <xr:revisionPtr revIDLastSave="0" documentId="13_ncr:1_{53AE118A-7870-4B1C-A734-CFCA85BA5BB1}" xr6:coauthVersionLast="47" xr6:coauthVersionMax="47" xr10:uidLastSave="{00000000-0000-0000-0000-000000000000}"/>
  <bookViews>
    <workbookView xWindow="-98" yWindow="-98" windowWidth="28996" windowHeight="15796" activeTab="3" xr2:uid="{00000000-000D-0000-FFFF-FFFF00000000}"/>
  </bookViews>
  <sheets>
    <sheet name="Perf. metrics" sheetId="1" r:id="rId1"/>
    <sheet name="Initial data" sheetId="2" r:id="rId2"/>
    <sheet name="Trades chart" sheetId="7" r:id="rId3"/>
    <sheet name="Deposit chart" sheetId="6" r:id="rId4"/>
    <sheet name="Trades table" sheetId="3" r:id="rId5"/>
    <sheet name="Perf. metrics - 2021" sheetId="4" r:id="rId6"/>
    <sheet name="Best strategie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3" i="6"/>
  <c r="C107" i="6"/>
  <c r="K3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2" i="6"/>
  <c r="L54" i="2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/>
  <c r="L96" i="2"/>
  <c r="L136" i="2"/>
  <c r="L170" i="2"/>
  <c r="L189" i="2"/>
  <c r="L198" i="2"/>
  <c r="L232" i="2"/>
  <c r="L239" i="2"/>
  <c r="L285" i="2"/>
  <c r="L338" i="2"/>
  <c r="L352" i="2"/>
  <c r="L375" i="2"/>
  <c r="L422" i="2"/>
  <c r="L428" i="2"/>
  <c r="L441" i="2"/>
  <c r="L465" i="2"/>
  <c r="L50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/>
  <c r="K93" i="2" s="1"/>
  <c r="K94" i="2" s="1"/>
  <c r="K95" i="2" s="1"/>
  <c r="K96" i="2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/>
  <c r="K171" i="2" s="1"/>
  <c r="K189" i="2"/>
  <c r="K190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/>
  <c r="K233" i="2" s="1"/>
  <c r="K234" i="2" s="1"/>
  <c r="K235" i="2" s="1"/>
  <c r="K236" i="2" s="1"/>
  <c r="K237" i="2" s="1"/>
  <c r="K238" i="2" s="1"/>
  <c r="K239" i="2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/>
  <c r="K286" i="2" s="1"/>
  <c r="K338" i="2"/>
  <c r="K339" i="2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/>
  <c r="K423" i="2" s="1"/>
  <c r="K428" i="2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/>
  <c r="K442" i="2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/>
  <c r="K466" i="2" s="1"/>
  <c r="L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3" i="2"/>
  <c r="K172" i="2" l="1"/>
  <c r="L171" i="2"/>
  <c r="K424" i="2"/>
  <c r="L423" i="2"/>
  <c r="L286" i="2"/>
  <c r="K287" i="2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467" i="2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L466" i="2"/>
  <c r="L467" i="2" s="1"/>
  <c r="L190" i="2"/>
  <c r="L191" i="2" s="1"/>
  <c r="L192" i="2" s="1"/>
  <c r="L193" i="2" s="1"/>
  <c r="L194" i="2" s="1"/>
  <c r="L195" i="2" s="1"/>
  <c r="L196" i="2" s="1"/>
  <c r="L197" i="2" s="1"/>
  <c r="K191" i="2"/>
  <c r="K192" i="2" s="1"/>
  <c r="K193" i="2" s="1"/>
  <c r="K194" i="2" s="1"/>
  <c r="K195" i="2" s="1"/>
  <c r="K196" i="2" s="1"/>
  <c r="K197" i="2" s="1"/>
  <c r="L199" i="2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376" i="2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353" i="2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442" i="2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339" i="2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137" i="2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429" i="2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97" i="2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93" i="2"/>
  <c r="L94" i="2" s="1"/>
  <c r="L95" i="2" s="1"/>
  <c r="L233" i="2"/>
  <c r="L234" i="2" s="1"/>
  <c r="L235" i="2" s="1"/>
  <c r="L236" i="2" s="1"/>
  <c r="L237" i="2" s="1"/>
  <c r="L238" i="2" s="1"/>
  <c r="L468" i="2" l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K505" i="2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L504" i="2"/>
  <c r="L287" i="2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K425" i="2"/>
  <c r="K426" i="2" s="1"/>
  <c r="K427" i="2" s="1"/>
  <c r="L424" i="2"/>
  <c r="K173" i="2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L172" i="2"/>
  <c r="L173" i="2" l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425" i="2"/>
  <c r="L426" i="2" s="1"/>
  <c r="L427" i="2" s="1"/>
  <c r="L505" i="2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</calcChain>
</file>

<file path=xl/sharedStrings.xml><?xml version="1.0" encoding="utf-8"?>
<sst xmlns="http://schemas.openxmlformats.org/spreadsheetml/2006/main" count="68" uniqueCount="33">
  <si>
    <t>slow EMA</t>
  </si>
  <si>
    <t>fast EMA</t>
  </si>
  <si>
    <t>very slow EMA</t>
  </si>
  <si>
    <t>total return</t>
  </si>
  <si>
    <t>sharpe ratio</t>
  </si>
  <si>
    <t>max drawdown</t>
  </si>
  <si>
    <t>buy &amp; hold return</t>
  </si>
  <si>
    <t>volume</t>
  </si>
  <si>
    <t>EMA (5 дней)</t>
  </si>
  <si>
    <t>EMA (26 дней)</t>
  </si>
  <si>
    <t>EMA(46 дней)</t>
  </si>
  <si>
    <t>date_open</t>
  </si>
  <si>
    <t>date_close</t>
  </si>
  <si>
    <t>position_type</t>
  </si>
  <si>
    <t>open_equity</t>
  </si>
  <si>
    <t>close_equity</t>
  </si>
  <si>
    <t>open_price</t>
  </si>
  <si>
    <t>close_price</t>
  </si>
  <si>
    <t>long</t>
  </si>
  <si>
    <t>short</t>
  </si>
  <si>
    <t>Дата</t>
  </si>
  <si>
    <t>Open</t>
  </si>
  <si>
    <t>Close</t>
  </si>
  <si>
    <t>High</t>
  </si>
  <si>
    <t>Low</t>
  </si>
  <si>
    <t>Volume, mln</t>
  </si>
  <si>
    <t>Доходность, %</t>
  </si>
  <si>
    <t>Депозит</t>
  </si>
  <si>
    <t>Позиция</t>
  </si>
  <si>
    <t xml:space="preserve">Дата </t>
  </si>
  <si>
    <t>Счет</t>
  </si>
  <si>
    <t>Объем</t>
  </si>
  <si>
    <t>Buy and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</si>
</sst>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yyyy\-mm\-dd;@"/>
    <numFmt numFmtId="167" formatCode="0.0"/>
    <numFmt numFmtId="168" formatCode="0.0%"/>
    <numFmt numFmtId="169" formatCode="yyyy\-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168" fontId="0" fillId="0" borderId="0" xfId="1" applyNumberFormat="1" applyFont="1"/>
    <xf numFmtId="0" fontId="3" fillId="0" borderId="3" xfId="0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top"/>
    </xf>
    <xf numFmtId="0" fontId="0" fillId="0" borderId="4" xfId="0" applyFont="1" applyBorder="1"/>
    <xf numFmtId="2" fontId="0" fillId="0" borderId="4" xfId="0" applyNumberFormat="1" applyFont="1" applyBorder="1"/>
    <xf numFmtId="169" fontId="1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</dxf>
    <dxf>
      <numFmt numFmtId="167" formatCode="0.0"/>
      <alignment horizontal="center" vertical="bottom" textRotation="0" wrapText="0" indent="0" justifyLastLine="0" shrinkToFit="0" readingOrder="0"/>
    </dxf>
    <dxf>
      <numFmt numFmtId="167" formatCode="0.0"/>
      <alignment horizontal="center" vertical="bottom" textRotation="0" wrapText="0" indent="0" justifyLastLine="0" shrinkToFit="0" readingOrder="0"/>
    </dxf>
    <dxf>
      <numFmt numFmtId="167" formatCode="0.0"/>
      <alignment horizontal="center" vertical="bottom" textRotation="0" wrapText="0" indent="0" justifyLastLine="0" shrinkToFit="0" readingOrder="0"/>
    </dxf>
    <dxf>
      <numFmt numFmtId="167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\-mm\-dd;@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'Trades chart'!$E$1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'Trades chart'!$A$2:$A$503</c:f>
              <c:numCache>
                <c:formatCode>yyyy\-mm\-dd;@</c:formatCode>
                <c:ptCount val="502"/>
                <c:pt idx="0">
                  <c:v>43468</c:v>
                </c:pt>
                <c:pt idx="1">
                  <c:v>43469</c:v>
                </c:pt>
                <c:pt idx="2">
                  <c:v>43473</c:v>
                </c:pt>
                <c:pt idx="3">
                  <c:v>43474</c:v>
                </c:pt>
                <c:pt idx="4">
                  <c:v>43475</c:v>
                </c:pt>
                <c:pt idx="5">
                  <c:v>43476</c:v>
                </c:pt>
                <c:pt idx="6">
                  <c:v>43479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43483</c:v>
                </c:pt>
                <c:pt idx="11">
                  <c:v>43486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43587</c:v>
                </c:pt>
                <c:pt idx="83">
                  <c:v>43588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43621</c:v>
                </c:pt>
                <c:pt idx="106">
                  <c:v>43622</c:v>
                </c:pt>
                <c:pt idx="107">
                  <c:v>43623</c:v>
                </c:pt>
                <c:pt idx="108">
                  <c:v>43626</c:v>
                </c:pt>
                <c:pt idx="109">
                  <c:v>43627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43710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43797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43824</c:v>
                </c:pt>
                <c:pt idx="249">
                  <c:v>43825</c:v>
                </c:pt>
                <c:pt idx="250">
                  <c:v>43826</c:v>
                </c:pt>
                <c:pt idx="251">
                  <c:v>43829</c:v>
                </c:pt>
                <c:pt idx="252">
                  <c:v>43833</c:v>
                </c:pt>
                <c:pt idx="253">
                  <c:v>43836</c:v>
                </c:pt>
                <c:pt idx="254">
                  <c:v>43838</c:v>
                </c:pt>
                <c:pt idx="255">
                  <c:v>43839</c:v>
                </c:pt>
                <c:pt idx="256">
                  <c:v>43840</c:v>
                </c:pt>
                <c:pt idx="257">
                  <c:v>43843</c:v>
                </c:pt>
                <c:pt idx="258">
                  <c:v>43844</c:v>
                </c:pt>
                <c:pt idx="259">
                  <c:v>43845</c:v>
                </c:pt>
                <c:pt idx="260">
                  <c:v>43846</c:v>
                </c:pt>
                <c:pt idx="261">
                  <c:v>43847</c:v>
                </c:pt>
                <c:pt idx="262">
                  <c:v>43850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43864</c:v>
                </c:pt>
                <c:pt idx="273">
                  <c:v>43865</c:v>
                </c:pt>
                <c:pt idx="274">
                  <c:v>43866</c:v>
                </c:pt>
                <c:pt idx="275">
                  <c:v>43867</c:v>
                </c:pt>
                <c:pt idx="276">
                  <c:v>43868</c:v>
                </c:pt>
                <c:pt idx="277">
                  <c:v>43871</c:v>
                </c:pt>
                <c:pt idx="278">
                  <c:v>43872</c:v>
                </c:pt>
                <c:pt idx="279">
                  <c:v>43873</c:v>
                </c:pt>
                <c:pt idx="280">
                  <c:v>43874</c:v>
                </c:pt>
                <c:pt idx="281">
                  <c:v>43875</c:v>
                </c:pt>
                <c:pt idx="282">
                  <c:v>43878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43886</c:v>
                </c:pt>
                <c:pt idx="288">
                  <c:v>43887</c:v>
                </c:pt>
                <c:pt idx="289">
                  <c:v>43888</c:v>
                </c:pt>
                <c:pt idx="290">
                  <c:v>43889</c:v>
                </c:pt>
                <c:pt idx="291">
                  <c:v>43892</c:v>
                </c:pt>
                <c:pt idx="292">
                  <c:v>43893</c:v>
                </c:pt>
                <c:pt idx="293">
                  <c:v>43894</c:v>
                </c:pt>
                <c:pt idx="294">
                  <c:v>43895</c:v>
                </c:pt>
                <c:pt idx="295">
                  <c:v>43896</c:v>
                </c:pt>
                <c:pt idx="296">
                  <c:v>43900</c:v>
                </c:pt>
                <c:pt idx="297">
                  <c:v>43901</c:v>
                </c:pt>
                <c:pt idx="298">
                  <c:v>43902</c:v>
                </c:pt>
                <c:pt idx="299">
                  <c:v>43903</c:v>
                </c:pt>
                <c:pt idx="300">
                  <c:v>43906</c:v>
                </c:pt>
                <c:pt idx="301">
                  <c:v>43907</c:v>
                </c:pt>
                <c:pt idx="302">
                  <c:v>43908</c:v>
                </c:pt>
                <c:pt idx="303">
                  <c:v>43909</c:v>
                </c:pt>
                <c:pt idx="304">
                  <c:v>43910</c:v>
                </c:pt>
                <c:pt idx="305">
                  <c:v>43913</c:v>
                </c:pt>
                <c:pt idx="306">
                  <c:v>43914</c:v>
                </c:pt>
                <c:pt idx="307">
                  <c:v>43915</c:v>
                </c:pt>
                <c:pt idx="308">
                  <c:v>43916</c:v>
                </c:pt>
                <c:pt idx="309">
                  <c:v>43917</c:v>
                </c:pt>
                <c:pt idx="310">
                  <c:v>43920</c:v>
                </c:pt>
                <c:pt idx="311">
                  <c:v>43921</c:v>
                </c:pt>
                <c:pt idx="312">
                  <c:v>43922</c:v>
                </c:pt>
                <c:pt idx="313">
                  <c:v>43923</c:v>
                </c:pt>
                <c:pt idx="314">
                  <c:v>43924</c:v>
                </c:pt>
                <c:pt idx="315">
                  <c:v>43927</c:v>
                </c:pt>
                <c:pt idx="316">
                  <c:v>43928</c:v>
                </c:pt>
                <c:pt idx="317">
                  <c:v>43929</c:v>
                </c:pt>
                <c:pt idx="318">
                  <c:v>43930</c:v>
                </c:pt>
                <c:pt idx="319">
                  <c:v>43931</c:v>
                </c:pt>
                <c:pt idx="320">
                  <c:v>43934</c:v>
                </c:pt>
                <c:pt idx="321">
                  <c:v>43935</c:v>
                </c:pt>
                <c:pt idx="322">
                  <c:v>43936</c:v>
                </c:pt>
                <c:pt idx="323">
                  <c:v>43937</c:v>
                </c:pt>
                <c:pt idx="324">
                  <c:v>43938</c:v>
                </c:pt>
                <c:pt idx="325">
                  <c:v>43941</c:v>
                </c:pt>
                <c:pt idx="326">
                  <c:v>43942</c:v>
                </c:pt>
                <c:pt idx="327">
                  <c:v>43943</c:v>
                </c:pt>
                <c:pt idx="328">
                  <c:v>43944</c:v>
                </c:pt>
                <c:pt idx="329">
                  <c:v>43945</c:v>
                </c:pt>
                <c:pt idx="330">
                  <c:v>43948</c:v>
                </c:pt>
                <c:pt idx="331">
                  <c:v>43949</c:v>
                </c:pt>
                <c:pt idx="332">
                  <c:v>43950</c:v>
                </c:pt>
                <c:pt idx="333">
                  <c:v>43951</c:v>
                </c:pt>
                <c:pt idx="334">
                  <c:v>43955</c:v>
                </c:pt>
                <c:pt idx="335">
                  <c:v>43956</c:v>
                </c:pt>
                <c:pt idx="336">
                  <c:v>43957</c:v>
                </c:pt>
                <c:pt idx="337">
                  <c:v>43958</c:v>
                </c:pt>
                <c:pt idx="338">
                  <c:v>43959</c:v>
                </c:pt>
                <c:pt idx="339">
                  <c:v>43963</c:v>
                </c:pt>
                <c:pt idx="340">
                  <c:v>43964</c:v>
                </c:pt>
                <c:pt idx="341">
                  <c:v>43965</c:v>
                </c:pt>
                <c:pt idx="342">
                  <c:v>43966</c:v>
                </c:pt>
                <c:pt idx="343">
                  <c:v>43969</c:v>
                </c:pt>
                <c:pt idx="344">
                  <c:v>43970</c:v>
                </c:pt>
                <c:pt idx="345">
                  <c:v>43971</c:v>
                </c:pt>
                <c:pt idx="346">
                  <c:v>43972</c:v>
                </c:pt>
                <c:pt idx="347">
                  <c:v>43973</c:v>
                </c:pt>
                <c:pt idx="348">
                  <c:v>43976</c:v>
                </c:pt>
                <c:pt idx="349">
                  <c:v>43977</c:v>
                </c:pt>
                <c:pt idx="350">
                  <c:v>43978</c:v>
                </c:pt>
                <c:pt idx="351">
                  <c:v>43979</c:v>
                </c:pt>
                <c:pt idx="352">
                  <c:v>43980</c:v>
                </c:pt>
                <c:pt idx="353">
                  <c:v>43983</c:v>
                </c:pt>
                <c:pt idx="354">
                  <c:v>43984</c:v>
                </c:pt>
                <c:pt idx="355">
                  <c:v>43985</c:v>
                </c:pt>
                <c:pt idx="356">
                  <c:v>43986</c:v>
                </c:pt>
                <c:pt idx="357">
                  <c:v>43987</c:v>
                </c:pt>
                <c:pt idx="358">
                  <c:v>43990</c:v>
                </c:pt>
                <c:pt idx="359">
                  <c:v>43991</c:v>
                </c:pt>
                <c:pt idx="360">
                  <c:v>43992</c:v>
                </c:pt>
                <c:pt idx="361">
                  <c:v>43993</c:v>
                </c:pt>
                <c:pt idx="362">
                  <c:v>43997</c:v>
                </c:pt>
                <c:pt idx="363">
                  <c:v>43998</c:v>
                </c:pt>
                <c:pt idx="364">
                  <c:v>43999</c:v>
                </c:pt>
                <c:pt idx="365">
                  <c:v>44000</c:v>
                </c:pt>
                <c:pt idx="366">
                  <c:v>44001</c:v>
                </c:pt>
                <c:pt idx="367">
                  <c:v>44004</c:v>
                </c:pt>
                <c:pt idx="368">
                  <c:v>44005</c:v>
                </c:pt>
                <c:pt idx="369">
                  <c:v>44007</c:v>
                </c:pt>
                <c:pt idx="370">
                  <c:v>44008</c:v>
                </c:pt>
                <c:pt idx="371">
                  <c:v>44011</c:v>
                </c:pt>
                <c:pt idx="372">
                  <c:v>44012</c:v>
                </c:pt>
                <c:pt idx="373">
                  <c:v>44014</c:v>
                </c:pt>
                <c:pt idx="374">
                  <c:v>44015</c:v>
                </c:pt>
                <c:pt idx="375">
                  <c:v>44018</c:v>
                </c:pt>
                <c:pt idx="376">
                  <c:v>44019</c:v>
                </c:pt>
                <c:pt idx="377">
                  <c:v>44020</c:v>
                </c:pt>
                <c:pt idx="378">
                  <c:v>44021</c:v>
                </c:pt>
                <c:pt idx="379">
                  <c:v>44022</c:v>
                </c:pt>
                <c:pt idx="380">
                  <c:v>44025</c:v>
                </c:pt>
                <c:pt idx="381">
                  <c:v>44026</c:v>
                </c:pt>
                <c:pt idx="382">
                  <c:v>44027</c:v>
                </c:pt>
                <c:pt idx="383">
                  <c:v>44028</c:v>
                </c:pt>
                <c:pt idx="384">
                  <c:v>44029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44039</c:v>
                </c:pt>
                <c:pt idx="391">
                  <c:v>44040</c:v>
                </c:pt>
                <c:pt idx="392">
                  <c:v>44041</c:v>
                </c:pt>
                <c:pt idx="393">
                  <c:v>44042</c:v>
                </c:pt>
                <c:pt idx="394">
                  <c:v>44043</c:v>
                </c:pt>
                <c:pt idx="395">
                  <c:v>44046</c:v>
                </c:pt>
                <c:pt idx="396">
                  <c:v>44047</c:v>
                </c:pt>
                <c:pt idx="397">
                  <c:v>44048</c:v>
                </c:pt>
                <c:pt idx="398">
                  <c:v>44049</c:v>
                </c:pt>
                <c:pt idx="399">
                  <c:v>44050</c:v>
                </c:pt>
                <c:pt idx="400">
                  <c:v>44053</c:v>
                </c:pt>
                <c:pt idx="401">
                  <c:v>44054</c:v>
                </c:pt>
                <c:pt idx="402">
                  <c:v>44055</c:v>
                </c:pt>
                <c:pt idx="403">
                  <c:v>44056</c:v>
                </c:pt>
                <c:pt idx="404">
                  <c:v>44057</c:v>
                </c:pt>
                <c:pt idx="405">
                  <c:v>44060</c:v>
                </c:pt>
                <c:pt idx="406">
                  <c:v>44061</c:v>
                </c:pt>
                <c:pt idx="407">
                  <c:v>44062</c:v>
                </c:pt>
                <c:pt idx="408">
                  <c:v>44063</c:v>
                </c:pt>
                <c:pt idx="409">
                  <c:v>44064</c:v>
                </c:pt>
                <c:pt idx="410">
                  <c:v>44067</c:v>
                </c:pt>
                <c:pt idx="411">
                  <c:v>44068</c:v>
                </c:pt>
                <c:pt idx="412">
                  <c:v>44069</c:v>
                </c:pt>
                <c:pt idx="413">
                  <c:v>44070</c:v>
                </c:pt>
                <c:pt idx="414">
                  <c:v>44071</c:v>
                </c:pt>
                <c:pt idx="415">
                  <c:v>44074</c:v>
                </c:pt>
                <c:pt idx="416">
                  <c:v>44075</c:v>
                </c:pt>
                <c:pt idx="417">
                  <c:v>44076</c:v>
                </c:pt>
                <c:pt idx="418">
                  <c:v>44077</c:v>
                </c:pt>
                <c:pt idx="419">
                  <c:v>44078</c:v>
                </c:pt>
                <c:pt idx="420">
                  <c:v>44081</c:v>
                </c:pt>
                <c:pt idx="421">
                  <c:v>44082</c:v>
                </c:pt>
                <c:pt idx="422">
                  <c:v>44083</c:v>
                </c:pt>
                <c:pt idx="423">
                  <c:v>44084</c:v>
                </c:pt>
                <c:pt idx="424">
                  <c:v>44085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44095</c:v>
                </c:pt>
                <c:pt idx="431">
                  <c:v>44096</c:v>
                </c:pt>
                <c:pt idx="432">
                  <c:v>44097</c:v>
                </c:pt>
                <c:pt idx="433">
                  <c:v>44098</c:v>
                </c:pt>
                <c:pt idx="434">
                  <c:v>44099</c:v>
                </c:pt>
                <c:pt idx="435">
                  <c:v>44102</c:v>
                </c:pt>
                <c:pt idx="436">
                  <c:v>44103</c:v>
                </c:pt>
                <c:pt idx="437">
                  <c:v>44104</c:v>
                </c:pt>
                <c:pt idx="438">
                  <c:v>44105</c:v>
                </c:pt>
                <c:pt idx="439">
                  <c:v>44106</c:v>
                </c:pt>
                <c:pt idx="440">
                  <c:v>44109</c:v>
                </c:pt>
                <c:pt idx="441">
                  <c:v>44110</c:v>
                </c:pt>
                <c:pt idx="442">
                  <c:v>44111</c:v>
                </c:pt>
                <c:pt idx="443">
                  <c:v>44112</c:v>
                </c:pt>
                <c:pt idx="444">
                  <c:v>44113</c:v>
                </c:pt>
                <c:pt idx="445">
                  <c:v>44116</c:v>
                </c:pt>
                <c:pt idx="446">
                  <c:v>44117</c:v>
                </c:pt>
                <c:pt idx="447">
                  <c:v>44118</c:v>
                </c:pt>
                <c:pt idx="448">
                  <c:v>44119</c:v>
                </c:pt>
                <c:pt idx="449">
                  <c:v>44120</c:v>
                </c:pt>
                <c:pt idx="450">
                  <c:v>44123</c:v>
                </c:pt>
                <c:pt idx="451">
                  <c:v>44124</c:v>
                </c:pt>
                <c:pt idx="452">
                  <c:v>44125</c:v>
                </c:pt>
                <c:pt idx="453">
                  <c:v>44126</c:v>
                </c:pt>
                <c:pt idx="454">
                  <c:v>44127</c:v>
                </c:pt>
                <c:pt idx="455">
                  <c:v>44130</c:v>
                </c:pt>
                <c:pt idx="456">
                  <c:v>44131</c:v>
                </c:pt>
                <c:pt idx="457">
                  <c:v>44132</c:v>
                </c:pt>
                <c:pt idx="458">
                  <c:v>44133</c:v>
                </c:pt>
                <c:pt idx="459">
                  <c:v>44134</c:v>
                </c:pt>
                <c:pt idx="460">
                  <c:v>44137</c:v>
                </c:pt>
                <c:pt idx="461">
                  <c:v>44138</c:v>
                </c:pt>
                <c:pt idx="462">
                  <c:v>44140</c:v>
                </c:pt>
                <c:pt idx="463">
                  <c:v>44141</c:v>
                </c:pt>
                <c:pt idx="464">
                  <c:v>44144</c:v>
                </c:pt>
                <c:pt idx="465">
                  <c:v>44145</c:v>
                </c:pt>
                <c:pt idx="466">
                  <c:v>44146</c:v>
                </c:pt>
                <c:pt idx="467">
                  <c:v>44147</c:v>
                </c:pt>
                <c:pt idx="468">
                  <c:v>44148</c:v>
                </c:pt>
                <c:pt idx="469">
                  <c:v>44151</c:v>
                </c:pt>
                <c:pt idx="470">
                  <c:v>44152</c:v>
                </c:pt>
                <c:pt idx="471">
                  <c:v>44153</c:v>
                </c:pt>
                <c:pt idx="472">
                  <c:v>44154</c:v>
                </c:pt>
                <c:pt idx="473">
                  <c:v>44155</c:v>
                </c:pt>
                <c:pt idx="474">
                  <c:v>44158</c:v>
                </c:pt>
                <c:pt idx="475">
                  <c:v>44159</c:v>
                </c:pt>
                <c:pt idx="476">
                  <c:v>44160</c:v>
                </c:pt>
                <c:pt idx="477">
                  <c:v>44161</c:v>
                </c:pt>
                <c:pt idx="478">
                  <c:v>44162</c:v>
                </c:pt>
                <c:pt idx="479">
                  <c:v>44165</c:v>
                </c:pt>
                <c:pt idx="480">
                  <c:v>44166</c:v>
                </c:pt>
                <c:pt idx="481">
                  <c:v>44167</c:v>
                </c:pt>
                <c:pt idx="482">
                  <c:v>44168</c:v>
                </c:pt>
                <c:pt idx="483">
                  <c:v>44169</c:v>
                </c:pt>
                <c:pt idx="484">
                  <c:v>44172</c:v>
                </c:pt>
                <c:pt idx="485">
                  <c:v>44173</c:v>
                </c:pt>
                <c:pt idx="486">
                  <c:v>44174</c:v>
                </c:pt>
                <c:pt idx="487">
                  <c:v>44175</c:v>
                </c:pt>
                <c:pt idx="488">
                  <c:v>44176</c:v>
                </c:pt>
                <c:pt idx="489">
                  <c:v>44179</c:v>
                </c:pt>
                <c:pt idx="490">
                  <c:v>44180</c:v>
                </c:pt>
                <c:pt idx="491">
                  <c:v>44181</c:v>
                </c:pt>
                <c:pt idx="492">
                  <c:v>44182</c:v>
                </c:pt>
                <c:pt idx="493">
                  <c:v>44183</c:v>
                </c:pt>
                <c:pt idx="494">
                  <c:v>44186</c:v>
                </c:pt>
                <c:pt idx="495">
                  <c:v>44187</c:v>
                </c:pt>
                <c:pt idx="496">
                  <c:v>44188</c:v>
                </c:pt>
                <c:pt idx="497">
                  <c:v>44189</c:v>
                </c:pt>
                <c:pt idx="498">
                  <c:v>44190</c:v>
                </c:pt>
                <c:pt idx="499">
                  <c:v>44193</c:v>
                </c:pt>
                <c:pt idx="500">
                  <c:v>44194</c:v>
                </c:pt>
                <c:pt idx="501">
                  <c:v>44195</c:v>
                </c:pt>
              </c:numCache>
            </c:numRef>
          </c:cat>
          <c:val>
            <c:numRef>
              <c:f>'Trades chart'!$E$2:$E$503</c:f>
              <c:numCache>
                <c:formatCode>General</c:formatCode>
                <c:ptCount val="502"/>
                <c:pt idx="0">
                  <c:v>186.99</c:v>
                </c:pt>
                <c:pt idx="1">
                  <c:v>190.99</c:v>
                </c:pt>
                <c:pt idx="2">
                  <c:v>191.24</c:v>
                </c:pt>
                <c:pt idx="3">
                  <c:v>197</c:v>
                </c:pt>
                <c:pt idx="4">
                  <c:v>196.75</c:v>
                </c:pt>
                <c:pt idx="5">
                  <c:v>196.8</c:v>
                </c:pt>
                <c:pt idx="6">
                  <c:v>196.8</c:v>
                </c:pt>
                <c:pt idx="7">
                  <c:v>198</c:v>
                </c:pt>
                <c:pt idx="8">
                  <c:v>201.26</c:v>
                </c:pt>
                <c:pt idx="9">
                  <c:v>203.32</c:v>
                </c:pt>
                <c:pt idx="10">
                  <c:v>208.44</c:v>
                </c:pt>
                <c:pt idx="11">
                  <c:v>207.17</c:v>
                </c:pt>
                <c:pt idx="12">
                  <c:v>207.95</c:v>
                </c:pt>
                <c:pt idx="13">
                  <c:v>210.4</c:v>
                </c:pt>
                <c:pt idx="14">
                  <c:v>212.2</c:v>
                </c:pt>
                <c:pt idx="15">
                  <c:v>212</c:v>
                </c:pt>
                <c:pt idx="16">
                  <c:v>209.7</c:v>
                </c:pt>
                <c:pt idx="17">
                  <c:v>213.61</c:v>
                </c:pt>
                <c:pt idx="18">
                  <c:v>213.14</c:v>
                </c:pt>
                <c:pt idx="19">
                  <c:v>217.9</c:v>
                </c:pt>
                <c:pt idx="20">
                  <c:v>216.29</c:v>
                </c:pt>
                <c:pt idx="21">
                  <c:v>215.5</c:v>
                </c:pt>
                <c:pt idx="22">
                  <c:v>217.85</c:v>
                </c:pt>
                <c:pt idx="23">
                  <c:v>216.59</c:v>
                </c:pt>
                <c:pt idx="24">
                  <c:v>211.01</c:v>
                </c:pt>
                <c:pt idx="25">
                  <c:v>210.43</c:v>
                </c:pt>
                <c:pt idx="26">
                  <c:v>214</c:v>
                </c:pt>
                <c:pt idx="27">
                  <c:v>219.1</c:v>
                </c:pt>
                <c:pt idx="28">
                  <c:v>213.9</c:v>
                </c:pt>
                <c:pt idx="29">
                  <c:v>204.43</c:v>
                </c:pt>
                <c:pt idx="30">
                  <c:v>208</c:v>
                </c:pt>
                <c:pt idx="31">
                  <c:v>204.19</c:v>
                </c:pt>
                <c:pt idx="32">
                  <c:v>202.08</c:v>
                </c:pt>
                <c:pt idx="33">
                  <c:v>206.89</c:v>
                </c:pt>
                <c:pt idx="34">
                  <c:v>203.41</c:v>
                </c:pt>
                <c:pt idx="35">
                  <c:v>205.25</c:v>
                </c:pt>
                <c:pt idx="36">
                  <c:v>205.86</c:v>
                </c:pt>
                <c:pt idx="37">
                  <c:v>205.8</c:v>
                </c:pt>
                <c:pt idx="38">
                  <c:v>205.4</c:v>
                </c:pt>
                <c:pt idx="39">
                  <c:v>207.8</c:v>
                </c:pt>
                <c:pt idx="40">
                  <c:v>206.54</c:v>
                </c:pt>
                <c:pt idx="41">
                  <c:v>205.5</c:v>
                </c:pt>
                <c:pt idx="42">
                  <c:v>202.92</c:v>
                </c:pt>
                <c:pt idx="43">
                  <c:v>205</c:v>
                </c:pt>
                <c:pt idx="44">
                  <c:v>203.95</c:v>
                </c:pt>
                <c:pt idx="45">
                  <c:v>205.25</c:v>
                </c:pt>
                <c:pt idx="46">
                  <c:v>205.1</c:v>
                </c:pt>
                <c:pt idx="47">
                  <c:v>206</c:v>
                </c:pt>
                <c:pt idx="48">
                  <c:v>203.66</c:v>
                </c:pt>
                <c:pt idx="49">
                  <c:v>203.55</c:v>
                </c:pt>
                <c:pt idx="50">
                  <c:v>205.9</c:v>
                </c:pt>
                <c:pt idx="51">
                  <c:v>207.7</c:v>
                </c:pt>
                <c:pt idx="52">
                  <c:v>209.8</c:v>
                </c:pt>
                <c:pt idx="53">
                  <c:v>210.61</c:v>
                </c:pt>
                <c:pt idx="54">
                  <c:v>207.7</c:v>
                </c:pt>
                <c:pt idx="55">
                  <c:v>214</c:v>
                </c:pt>
                <c:pt idx="56">
                  <c:v>218</c:v>
                </c:pt>
                <c:pt idx="57">
                  <c:v>214.1</c:v>
                </c:pt>
                <c:pt idx="58">
                  <c:v>215.07</c:v>
                </c:pt>
                <c:pt idx="59">
                  <c:v>214.42</c:v>
                </c:pt>
                <c:pt idx="60">
                  <c:v>217.7</c:v>
                </c:pt>
                <c:pt idx="61">
                  <c:v>218.23</c:v>
                </c:pt>
                <c:pt idx="62">
                  <c:v>219.05</c:v>
                </c:pt>
                <c:pt idx="63">
                  <c:v>221.8</c:v>
                </c:pt>
                <c:pt idx="64">
                  <c:v>227.5</c:v>
                </c:pt>
                <c:pt idx="65">
                  <c:v>232.3</c:v>
                </c:pt>
                <c:pt idx="66">
                  <c:v>238</c:v>
                </c:pt>
                <c:pt idx="67">
                  <c:v>243.68</c:v>
                </c:pt>
                <c:pt idx="68">
                  <c:v>238.86</c:v>
                </c:pt>
                <c:pt idx="69">
                  <c:v>239.5</c:v>
                </c:pt>
                <c:pt idx="70">
                  <c:v>237.8</c:v>
                </c:pt>
                <c:pt idx="71">
                  <c:v>233.24</c:v>
                </c:pt>
                <c:pt idx="72">
                  <c:v>234.3</c:v>
                </c:pt>
                <c:pt idx="73">
                  <c:v>232.79</c:v>
                </c:pt>
                <c:pt idx="74">
                  <c:v>232.6</c:v>
                </c:pt>
                <c:pt idx="75">
                  <c:v>235.41</c:v>
                </c:pt>
                <c:pt idx="76">
                  <c:v>235.67</c:v>
                </c:pt>
                <c:pt idx="77">
                  <c:v>236</c:v>
                </c:pt>
                <c:pt idx="78">
                  <c:v>227.8</c:v>
                </c:pt>
                <c:pt idx="79">
                  <c:v>223.18</c:v>
                </c:pt>
                <c:pt idx="80">
                  <c:v>228.8</c:v>
                </c:pt>
                <c:pt idx="81">
                  <c:v>225.17</c:v>
                </c:pt>
                <c:pt idx="82">
                  <c:v>229.1</c:v>
                </c:pt>
                <c:pt idx="83">
                  <c:v>232.52</c:v>
                </c:pt>
                <c:pt idx="84">
                  <c:v>232.8</c:v>
                </c:pt>
                <c:pt idx="85">
                  <c:v>231.49</c:v>
                </c:pt>
                <c:pt idx="86">
                  <c:v>230</c:v>
                </c:pt>
                <c:pt idx="87">
                  <c:v>227</c:v>
                </c:pt>
                <c:pt idx="88">
                  <c:v>224.22</c:v>
                </c:pt>
                <c:pt idx="89">
                  <c:v>227.88</c:v>
                </c:pt>
                <c:pt idx="90">
                  <c:v>228.69</c:v>
                </c:pt>
                <c:pt idx="91">
                  <c:v>228.19</c:v>
                </c:pt>
                <c:pt idx="92">
                  <c:v>226.94</c:v>
                </c:pt>
                <c:pt idx="93">
                  <c:v>226</c:v>
                </c:pt>
                <c:pt idx="94">
                  <c:v>232.71</c:v>
                </c:pt>
                <c:pt idx="95">
                  <c:v>235.86</c:v>
                </c:pt>
                <c:pt idx="96">
                  <c:v>229.3</c:v>
                </c:pt>
                <c:pt idx="97">
                  <c:v>234.45</c:v>
                </c:pt>
                <c:pt idx="98">
                  <c:v>236</c:v>
                </c:pt>
                <c:pt idx="99">
                  <c:v>233.19</c:v>
                </c:pt>
                <c:pt idx="100">
                  <c:v>233.4</c:v>
                </c:pt>
                <c:pt idx="101">
                  <c:v>232.75</c:v>
                </c:pt>
                <c:pt idx="102">
                  <c:v>233.24</c:v>
                </c:pt>
                <c:pt idx="103">
                  <c:v>239.95</c:v>
                </c:pt>
                <c:pt idx="104">
                  <c:v>236</c:v>
                </c:pt>
                <c:pt idx="105">
                  <c:v>239</c:v>
                </c:pt>
                <c:pt idx="106">
                  <c:v>244.89</c:v>
                </c:pt>
                <c:pt idx="107">
                  <c:v>248.28</c:v>
                </c:pt>
                <c:pt idx="108">
                  <c:v>249</c:v>
                </c:pt>
                <c:pt idx="109">
                  <c:v>235.89</c:v>
                </c:pt>
                <c:pt idx="110">
                  <c:v>240.49</c:v>
                </c:pt>
                <c:pt idx="111">
                  <c:v>238.8</c:v>
                </c:pt>
                <c:pt idx="112">
                  <c:v>237.8</c:v>
                </c:pt>
                <c:pt idx="113">
                  <c:v>241.8</c:v>
                </c:pt>
                <c:pt idx="114">
                  <c:v>240.4</c:v>
                </c:pt>
                <c:pt idx="115">
                  <c:v>244.1</c:v>
                </c:pt>
                <c:pt idx="116">
                  <c:v>238.02</c:v>
                </c:pt>
                <c:pt idx="117">
                  <c:v>239.09</c:v>
                </c:pt>
                <c:pt idx="118">
                  <c:v>236.7</c:v>
                </c:pt>
                <c:pt idx="119">
                  <c:v>240.59</c:v>
                </c:pt>
                <c:pt idx="120">
                  <c:v>240.5</c:v>
                </c:pt>
                <c:pt idx="121">
                  <c:v>238.55</c:v>
                </c:pt>
                <c:pt idx="122">
                  <c:v>242.98</c:v>
                </c:pt>
                <c:pt idx="123">
                  <c:v>241.2</c:v>
                </c:pt>
                <c:pt idx="124">
                  <c:v>241.51</c:v>
                </c:pt>
                <c:pt idx="125">
                  <c:v>242.82</c:v>
                </c:pt>
                <c:pt idx="126">
                  <c:v>242.83</c:v>
                </c:pt>
                <c:pt idx="127">
                  <c:v>243.3</c:v>
                </c:pt>
                <c:pt idx="128">
                  <c:v>242.74</c:v>
                </c:pt>
                <c:pt idx="129">
                  <c:v>243.76</c:v>
                </c:pt>
                <c:pt idx="130">
                  <c:v>241.3</c:v>
                </c:pt>
                <c:pt idx="131">
                  <c:v>237.02</c:v>
                </c:pt>
                <c:pt idx="132">
                  <c:v>235.27</c:v>
                </c:pt>
                <c:pt idx="133">
                  <c:v>234.75</c:v>
                </c:pt>
                <c:pt idx="134">
                  <c:v>234.63</c:v>
                </c:pt>
                <c:pt idx="135">
                  <c:v>234.78</c:v>
                </c:pt>
                <c:pt idx="136">
                  <c:v>232.85</c:v>
                </c:pt>
                <c:pt idx="137">
                  <c:v>230.35</c:v>
                </c:pt>
                <c:pt idx="138">
                  <c:v>232.48</c:v>
                </c:pt>
                <c:pt idx="139">
                  <c:v>230.65</c:v>
                </c:pt>
                <c:pt idx="140">
                  <c:v>232.9</c:v>
                </c:pt>
                <c:pt idx="141">
                  <c:v>230.55</c:v>
                </c:pt>
                <c:pt idx="142">
                  <c:v>232.8</c:v>
                </c:pt>
                <c:pt idx="143">
                  <c:v>236</c:v>
                </c:pt>
                <c:pt idx="144">
                  <c:v>233.49</c:v>
                </c:pt>
                <c:pt idx="145">
                  <c:v>229.5</c:v>
                </c:pt>
                <c:pt idx="146">
                  <c:v>220.81</c:v>
                </c:pt>
                <c:pt idx="147">
                  <c:v>222.24</c:v>
                </c:pt>
                <c:pt idx="148">
                  <c:v>226.01</c:v>
                </c:pt>
                <c:pt idx="149">
                  <c:v>222.25</c:v>
                </c:pt>
                <c:pt idx="150">
                  <c:v>223.93</c:v>
                </c:pt>
                <c:pt idx="151">
                  <c:v>220.67</c:v>
                </c:pt>
                <c:pt idx="152">
                  <c:v>222.3</c:v>
                </c:pt>
                <c:pt idx="153">
                  <c:v>223.18</c:v>
                </c:pt>
                <c:pt idx="154">
                  <c:v>217.11</c:v>
                </c:pt>
                <c:pt idx="155">
                  <c:v>214.59</c:v>
                </c:pt>
                <c:pt idx="156">
                  <c:v>215.05</c:v>
                </c:pt>
                <c:pt idx="157">
                  <c:v>217.4</c:v>
                </c:pt>
                <c:pt idx="158">
                  <c:v>216</c:v>
                </c:pt>
                <c:pt idx="159">
                  <c:v>218.62</c:v>
                </c:pt>
                <c:pt idx="160">
                  <c:v>219.5</c:v>
                </c:pt>
                <c:pt idx="161">
                  <c:v>219.5</c:v>
                </c:pt>
                <c:pt idx="162">
                  <c:v>218.5</c:v>
                </c:pt>
                <c:pt idx="163">
                  <c:v>217.89</c:v>
                </c:pt>
                <c:pt idx="164">
                  <c:v>218.3</c:v>
                </c:pt>
                <c:pt idx="165">
                  <c:v>221.5</c:v>
                </c:pt>
                <c:pt idx="166">
                  <c:v>224.2</c:v>
                </c:pt>
                <c:pt idx="167">
                  <c:v>226.68</c:v>
                </c:pt>
                <c:pt idx="168">
                  <c:v>224</c:v>
                </c:pt>
                <c:pt idx="169">
                  <c:v>227.1</c:v>
                </c:pt>
                <c:pt idx="170">
                  <c:v>230.79</c:v>
                </c:pt>
                <c:pt idx="171">
                  <c:v>229.02</c:v>
                </c:pt>
                <c:pt idx="172">
                  <c:v>229</c:v>
                </c:pt>
                <c:pt idx="173">
                  <c:v>233.3</c:v>
                </c:pt>
                <c:pt idx="174">
                  <c:v>234.72</c:v>
                </c:pt>
                <c:pt idx="175">
                  <c:v>234.57</c:v>
                </c:pt>
                <c:pt idx="176">
                  <c:v>233</c:v>
                </c:pt>
                <c:pt idx="177">
                  <c:v>235.32</c:v>
                </c:pt>
                <c:pt idx="178">
                  <c:v>235.89</c:v>
                </c:pt>
                <c:pt idx="179">
                  <c:v>235.3</c:v>
                </c:pt>
                <c:pt idx="180">
                  <c:v>234.98</c:v>
                </c:pt>
                <c:pt idx="181">
                  <c:v>232</c:v>
                </c:pt>
                <c:pt idx="182">
                  <c:v>229.7</c:v>
                </c:pt>
                <c:pt idx="183">
                  <c:v>227.5</c:v>
                </c:pt>
                <c:pt idx="184">
                  <c:v>228.09</c:v>
                </c:pt>
                <c:pt idx="185">
                  <c:v>229.09</c:v>
                </c:pt>
                <c:pt idx="186">
                  <c:v>228.05</c:v>
                </c:pt>
                <c:pt idx="187">
                  <c:v>227.71</c:v>
                </c:pt>
                <c:pt idx="188">
                  <c:v>226.49</c:v>
                </c:pt>
                <c:pt idx="189">
                  <c:v>223.5</c:v>
                </c:pt>
                <c:pt idx="190">
                  <c:v>224.08</c:v>
                </c:pt>
                <c:pt idx="191">
                  <c:v>222.76</c:v>
                </c:pt>
                <c:pt idx="192">
                  <c:v>227.55</c:v>
                </c:pt>
                <c:pt idx="193">
                  <c:v>226.03</c:v>
                </c:pt>
                <c:pt idx="194">
                  <c:v>227.7</c:v>
                </c:pt>
                <c:pt idx="195">
                  <c:v>228.5</c:v>
                </c:pt>
                <c:pt idx="196">
                  <c:v>230.31</c:v>
                </c:pt>
                <c:pt idx="197">
                  <c:v>228.4</c:v>
                </c:pt>
                <c:pt idx="198">
                  <c:v>229.4</c:v>
                </c:pt>
                <c:pt idx="199">
                  <c:v>231</c:v>
                </c:pt>
                <c:pt idx="200">
                  <c:v>233.5</c:v>
                </c:pt>
                <c:pt idx="201">
                  <c:v>235.55</c:v>
                </c:pt>
                <c:pt idx="202">
                  <c:v>234.94</c:v>
                </c:pt>
                <c:pt idx="203">
                  <c:v>239.77</c:v>
                </c:pt>
                <c:pt idx="204">
                  <c:v>239.57</c:v>
                </c:pt>
                <c:pt idx="205">
                  <c:v>242.78</c:v>
                </c:pt>
                <c:pt idx="206">
                  <c:v>240</c:v>
                </c:pt>
                <c:pt idx="207">
                  <c:v>237.03</c:v>
                </c:pt>
                <c:pt idx="208">
                  <c:v>240.11</c:v>
                </c:pt>
                <c:pt idx="209">
                  <c:v>239.51</c:v>
                </c:pt>
                <c:pt idx="210">
                  <c:v>234.89</c:v>
                </c:pt>
                <c:pt idx="211">
                  <c:v>236.4</c:v>
                </c:pt>
                <c:pt idx="212">
                  <c:v>238.53</c:v>
                </c:pt>
                <c:pt idx="213">
                  <c:v>239.02</c:v>
                </c:pt>
                <c:pt idx="214">
                  <c:v>242.5</c:v>
                </c:pt>
                <c:pt idx="215">
                  <c:v>240.17</c:v>
                </c:pt>
                <c:pt idx="216">
                  <c:v>241.5</c:v>
                </c:pt>
                <c:pt idx="217">
                  <c:v>239.87</c:v>
                </c:pt>
                <c:pt idx="218">
                  <c:v>237.21</c:v>
                </c:pt>
                <c:pt idx="219">
                  <c:v>237.5</c:v>
                </c:pt>
                <c:pt idx="220">
                  <c:v>240</c:v>
                </c:pt>
                <c:pt idx="221">
                  <c:v>237.45</c:v>
                </c:pt>
                <c:pt idx="222">
                  <c:v>239.25</c:v>
                </c:pt>
                <c:pt idx="223">
                  <c:v>237.78</c:v>
                </c:pt>
                <c:pt idx="224">
                  <c:v>237.15</c:v>
                </c:pt>
                <c:pt idx="225">
                  <c:v>238.13</c:v>
                </c:pt>
                <c:pt idx="226">
                  <c:v>237.98</c:v>
                </c:pt>
                <c:pt idx="227">
                  <c:v>235</c:v>
                </c:pt>
                <c:pt idx="228">
                  <c:v>234.22</c:v>
                </c:pt>
                <c:pt idx="229">
                  <c:v>235.2</c:v>
                </c:pt>
                <c:pt idx="230">
                  <c:v>233.98</c:v>
                </c:pt>
                <c:pt idx="231">
                  <c:v>233.77</c:v>
                </c:pt>
                <c:pt idx="232">
                  <c:v>230.66</c:v>
                </c:pt>
                <c:pt idx="233">
                  <c:v>231.59</c:v>
                </c:pt>
                <c:pt idx="234">
                  <c:v>231.71</c:v>
                </c:pt>
                <c:pt idx="235">
                  <c:v>235.14</c:v>
                </c:pt>
                <c:pt idx="236">
                  <c:v>237.04</c:v>
                </c:pt>
                <c:pt idx="237">
                  <c:v>237.91</c:v>
                </c:pt>
                <c:pt idx="238">
                  <c:v>240.32</c:v>
                </c:pt>
                <c:pt idx="239">
                  <c:v>241.05</c:v>
                </c:pt>
                <c:pt idx="240">
                  <c:v>241.21</c:v>
                </c:pt>
                <c:pt idx="241">
                  <c:v>241.45</c:v>
                </c:pt>
                <c:pt idx="242">
                  <c:v>241.6</c:v>
                </c:pt>
                <c:pt idx="243">
                  <c:v>246.2</c:v>
                </c:pt>
                <c:pt idx="244">
                  <c:v>244</c:v>
                </c:pt>
                <c:pt idx="245">
                  <c:v>244.71</c:v>
                </c:pt>
                <c:pt idx="246">
                  <c:v>248.8</c:v>
                </c:pt>
                <c:pt idx="247">
                  <c:v>248.67</c:v>
                </c:pt>
                <c:pt idx="248">
                  <c:v>248.04</c:v>
                </c:pt>
                <c:pt idx="249">
                  <c:v>248.24</c:v>
                </c:pt>
                <c:pt idx="250">
                  <c:v>252.06</c:v>
                </c:pt>
                <c:pt idx="251">
                  <c:v>254.75</c:v>
                </c:pt>
                <c:pt idx="252">
                  <c:v>255</c:v>
                </c:pt>
                <c:pt idx="253">
                  <c:v>253.9</c:v>
                </c:pt>
                <c:pt idx="254">
                  <c:v>259.14999999999998</c:v>
                </c:pt>
                <c:pt idx="255">
                  <c:v>257.99</c:v>
                </c:pt>
                <c:pt idx="256">
                  <c:v>258.19</c:v>
                </c:pt>
                <c:pt idx="257">
                  <c:v>262.39999999999998</c:v>
                </c:pt>
                <c:pt idx="258">
                  <c:v>259.05</c:v>
                </c:pt>
                <c:pt idx="259">
                  <c:v>256.31</c:v>
                </c:pt>
                <c:pt idx="260">
                  <c:v>257.51</c:v>
                </c:pt>
                <c:pt idx="261">
                  <c:v>262.5</c:v>
                </c:pt>
                <c:pt idx="262">
                  <c:v>266.27999999999997</c:v>
                </c:pt>
                <c:pt idx="263">
                  <c:v>268.06</c:v>
                </c:pt>
                <c:pt idx="264">
                  <c:v>266.54000000000002</c:v>
                </c:pt>
                <c:pt idx="265">
                  <c:v>263.73</c:v>
                </c:pt>
                <c:pt idx="266">
                  <c:v>265.49</c:v>
                </c:pt>
                <c:pt idx="267">
                  <c:v>255.32</c:v>
                </c:pt>
                <c:pt idx="268">
                  <c:v>257.7</c:v>
                </c:pt>
                <c:pt idx="269">
                  <c:v>259.94</c:v>
                </c:pt>
                <c:pt idx="270">
                  <c:v>257.31</c:v>
                </c:pt>
                <c:pt idx="271">
                  <c:v>252.2</c:v>
                </c:pt>
                <c:pt idx="272">
                  <c:v>253.99</c:v>
                </c:pt>
                <c:pt idx="273">
                  <c:v>255.4</c:v>
                </c:pt>
                <c:pt idx="274">
                  <c:v>255.2</c:v>
                </c:pt>
                <c:pt idx="275">
                  <c:v>252.11</c:v>
                </c:pt>
                <c:pt idx="276">
                  <c:v>254.3</c:v>
                </c:pt>
                <c:pt idx="277">
                  <c:v>252.26</c:v>
                </c:pt>
                <c:pt idx="278">
                  <c:v>254.5</c:v>
                </c:pt>
                <c:pt idx="279">
                  <c:v>254.5</c:v>
                </c:pt>
                <c:pt idx="280">
                  <c:v>253.89</c:v>
                </c:pt>
                <c:pt idx="281">
                  <c:v>251.75</c:v>
                </c:pt>
                <c:pt idx="282">
                  <c:v>251.36</c:v>
                </c:pt>
                <c:pt idx="283">
                  <c:v>249.2</c:v>
                </c:pt>
                <c:pt idx="284">
                  <c:v>249.7</c:v>
                </c:pt>
                <c:pt idx="285">
                  <c:v>250.15</c:v>
                </c:pt>
                <c:pt idx="286">
                  <c:v>250.8</c:v>
                </c:pt>
                <c:pt idx="287">
                  <c:v>245.19</c:v>
                </c:pt>
                <c:pt idx="288">
                  <c:v>250.8</c:v>
                </c:pt>
                <c:pt idx="289">
                  <c:v>242.88</c:v>
                </c:pt>
                <c:pt idx="290">
                  <c:v>233.36</c:v>
                </c:pt>
                <c:pt idx="291">
                  <c:v>228.17</c:v>
                </c:pt>
                <c:pt idx="292">
                  <c:v>236.63</c:v>
                </c:pt>
                <c:pt idx="293">
                  <c:v>235.27</c:v>
                </c:pt>
                <c:pt idx="294">
                  <c:v>232.33</c:v>
                </c:pt>
                <c:pt idx="295">
                  <c:v>219.99</c:v>
                </c:pt>
                <c:pt idx="296">
                  <c:v>201.2</c:v>
                </c:pt>
                <c:pt idx="297">
                  <c:v>194.53</c:v>
                </c:pt>
                <c:pt idx="298">
                  <c:v>175.91</c:v>
                </c:pt>
                <c:pt idx="299">
                  <c:v>198.6</c:v>
                </c:pt>
                <c:pt idx="300">
                  <c:v>195.85</c:v>
                </c:pt>
                <c:pt idx="301">
                  <c:v>184.01</c:v>
                </c:pt>
                <c:pt idx="302">
                  <c:v>174.27</c:v>
                </c:pt>
                <c:pt idx="303">
                  <c:v>189.51</c:v>
                </c:pt>
                <c:pt idx="304">
                  <c:v>195.69</c:v>
                </c:pt>
                <c:pt idx="305">
                  <c:v>183.37</c:v>
                </c:pt>
                <c:pt idx="306">
                  <c:v>192.64</c:v>
                </c:pt>
                <c:pt idx="307">
                  <c:v>188.08</c:v>
                </c:pt>
                <c:pt idx="308">
                  <c:v>188.07</c:v>
                </c:pt>
                <c:pt idx="309">
                  <c:v>180.38</c:v>
                </c:pt>
                <c:pt idx="310">
                  <c:v>183</c:v>
                </c:pt>
                <c:pt idx="311">
                  <c:v>187.21</c:v>
                </c:pt>
                <c:pt idx="312">
                  <c:v>184.78</c:v>
                </c:pt>
                <c:pt idx="313">
                  <c:v>186.95</c:v>
                </c:pt>
                <c:pt idx="314">
                  <c:v>185.64</c:v>
                </c:pt>
                <c:pt idx="315">
                  <c:v>190.7</c:v>
                </c:pt>
                <c:pt idx="316">
                  <c:v>197.63</c:v>
                </c:pt>
                <c:pt idx="317">
                  <c:v>200.29</c:v>
                </c:pt>
                <c:pt idx="318">
                  <c:v>203.61</c:v>
                </c:pt>
                <c:pt idx="319">
                  <c:v>201.99</c:v>
                </c:pt>
                <c:pt idx="320">
                  <c:v>198.26</c:v>
                </c:pt>
                <c:pt idx="321">
                  <c:v>197.37</c:v>
                </c:pt>
                <c:pt idx="322">
                  <c:v>186.07</c:v>
                </c:pt>
                <c:pt idx="323">
                  <c:v>188.5</c:v>
                </c:pt>
                <c:pt idx="324">
                  <c:v>191.8</c:v>
                </c:pt>
                <c:pt idx="325">
                  <c:v>189.32</c:v>
                </c:pt>
                <c:pt idx="326">
                  <c:v>186.05</c:v>
                </c:pt>
                <c:pt idx="327">
                  <c:v>190.2</c:v>
                </c:pt>
                <c:pt idx="328">
                  <c:v>190.94</c:v>
                </c:pt>
                <c:pt idx="329">
                  <c:v>188.91</c:v>
                </c:pt>
                <c:pt idx="330">
                  <c:v>188.9</c:v>
                </c:pt>
                <c:pt idx="331">
                  <c:v>192.8</c:v>
                </c:pt>
                <c:pt idx="332">
                  <c:v>195.8</c:v>
                </c:pt>
                <c:pt idx="333">
                  <c:v>197.25</c:v>
                </c:pt>
                <c:pt idx="334">
                  <c:v>193.69</c:v>
                </c:pt>
                <c:pt idx="335">
                  <c:v>194.75</c:v>
                </c:pt>
                <c:pt idx="336">
                  <c:v>195.7</c:v>
                </c:pt>
                <c:pt idx="337">
                  <c:v>195.51</c:v>
                </c:pt>
                <c:pt idx="338">
                  <c:v>196.02</c:v>
                </c:pt>
                <c:pt idx="339">
                  <c:v>191.4</c:v>
                </c:pt>
                <c:pt idx="340">
                  <c:v>187.31</c:v>
                </c:pt>
                <c:pt idx="341">
                  <c:v>183.81</c:v>
                </c:pt>
                <c:pt idx="342">
                  <c:v>183.85</c:v>
                </c:pt>
                <c:pt idx="343">
                  <c:v>188.93</c:v>
                </c:pt>
                <c:pt idx="344">
                  <c:v>189</c:v>
                </c:pt>
                <c:pt idx="345">
                  <c:v>193.98</c:v>
                </c:pt>
                <c:pt idx="346">
                  <c:v>192.4</c:v>
                </c:pt>
                <c:pt idx="347">
                  <c:v>188.9</c:v>
                </c:pt>
                <c:pt idx="348">
                  <c:v>191</c:v>
                </c:pt>
                <c:pt idx="349">
                  <c:v>194</c:v>
                </c:pt>
                <c:pt idx="350">
                  <c:v>198.51</c:v>
                </c:pt>
                <c:pt idx="351">
                  <c:v>205</c:v>
                </c:pt>
                <c:pt idx="352">
                  <c:v>200.5</c:v>
                </c:pt>
                <c:pt idx="353">
                  <c:v>203.66</c:v>
                </c:pt>
                <c:pt idx="354">
                  <c:v>212</c:v>
                </c:pt>
                <c:pt idx="355">
                  <c:v>221.5</c:v>
                </c:pt>
                <c:pt idx="356">
                  <c:v>213.1</c:v>
                </c:pt>
                <c:pt idx="357">
                  <c:v>219.1</c:v>
                </c:pt>
                <c:pt idx="358">
                  <c:v>220.3</c:v>
                </c:pt>
                <c:pt idx="359">
                  <c:v>217.23</c:v>
                </c:pt>
                <c:pt idx="360">
                  <c:v>212.53</c:v>
                </c:pt>
                <c:pt idx="361">
                  <c:v>208.35</c:v>
                </c:pt>
                <c:pt idx="362">
                  <c:v>207.32</c:v>
                </c:pt>
                <c:pt idx="363">
                  <c:v>207.76</c:v>
                </c:pt>
                <c:pt idx="364">
                  <c:v>208.14</c:v>
                </c:pt>
                <c:pt idx="365">
                  <c:v>203.77</c:v>
                </c:pt>
                <c:pt idx="366">
                  <c:v>207</c:v>
                </c:pt>
                <c:pt idx="367">
                  <c:v>206.4</c:v>
                </c:pt>
                <c:pt idx="368">
                  <c:v>207.3</c:v>
                </c:pt>
                <c:pt idx="369">
                  <c:v>206.92</c:v>
                </c:pt>
                <c:pt idx="370">
                  <c:v>203.15</c:v>
                </c:pt>
                <c:pt idx="371">
                  <c:v>205.8</c:v>
                </c:pt>
                <c:pt idx="372">
                  <c:v>203.22</c:v>
                </c:pt>
                <c:pt idx="373">
                  <c:v>209.6</c:v>
                </c:pt>
                <c:pt idx="374">
                  <c:v>210.95</c:v>
                </c:pt>
                <c:pt idx="375">
                  <c:v>214.61</c:v>
                </c:pt>
                <c:pt idx="376">
                  <c:v>210.53</c:v>
                </c:pt>
                <c:pt idx="377">
                  <c:v>210.97</c:v>
                </c:pt>
                <c:pt idx="378">
                  <c:v>209.11</c:v>
                </c:pt>
                <c:pt idx="379">
                  <c:v>212.28</c:v>
                </c:pt>
                <c:pt idx="380">
                  <c:v>208.39</c:v>
                </c:pt>
                <c:pt idx="381">
                  <c:v>209.5</c:v>
                </c:pt>
                <c:pt idx="382">
                  <c:v>211.09</c:v>
                </c:pt>
                <c:pt idx="383">
                  <c:v>211.35</c:v>
                </c:pt>
                <c:pt idx="384">
                  <c:v>210.81</c:v>
                </c:pt>
                <c:pt idx="385">
                  <c:v>213.89</c:v>
                </c:pt>
                <c:pt idx="386">
                  <c:v>215.73</c:v>
                </c:pt>
                <c:pt idx="387">
                  <c:v>216.71</c:v>
                </c:pt>
                <c:pt idx="388">
                  <c:v>215.41</c:v>
                </c:pt>
                <c:pt idx="389">
                  <c:v>215.97</c:v>
                </c:pt>
                <c:pt idx="390">
                  <c:v>216.9</c:v>
                </c:pt>
                <c:pt idx="391">
                  <c:v>215.53</c:v>
                </c:pt>
                <c:pt idx="392">
                  <c:v>219.18</c:v>
                </c:pt>
                <c:pt idx="393">
                  <c:v>218.15</c:v>
                </c:pt>
                <c:pt idx="394">
                  <c:v>221.57</c:v>
                </c:pt>
                <c:pt idx="395">
                  <c:v>226.72</c:v>
                </c:pt>
                <c:pt idx="396">
                  <c:v>227.16</c:v>
                </c:pt>
                <c:pt idx="397">
                  <c:v>226.4</c:v>
                </c:pt>
                <c:pt idx="398">
                  <c:v>226</c:v>
                </c:pt>
                <c:pt idx="399">
                  <c:v>227.28</c:v>
                </c:pt>
                <c:pt idx="400">
                  <c:v>225.99</c:v>
                </c:pt>
                <c:pt idx="401">
                  <c:v>232.65</c:v>
                </c:pt>
                <c:pt idx="402">
                  <c:v>242.4</c:v>
                </c:pt>
                <c:pt idx="403">
                  <c:v>241.39</c:v>
                </c:pt>
                <c:pt idx="404">
                  <c:v>239.99</c:v>
                </c:pt>
                <c:pt idx="405">
                  <c:v>237.8</c:v>
                </c:pt>
                <c:pt idx="406">
                  <c:v>236.3</c:v>
                </c:pt>
                <c:pt idx="407">
                  <c:v>239.4</c:v>
                </c:pt>
                <c:pt idx="408">
                  <c:v>232.48</c:v>
                </c:pt>
                <c:pt idx="409">
                  <c:v>231.22</c:v>
                </c:pt>
                <c:pt idx="410">
                  <c:v>231.81</c:v>
                </c:pt>
                <c:pt idx="411">
                  <c:v>228.08</c:v>
                </c:pt>
                <c:pt idx="412">
                  <c:v>227.8</c:v>
                </c:pt>
                <c:pt idx="413">
                  <c:v>226.23</c:v>
                </c:pt>
                <c:pt idx="414">
                  <c:v>226.3</c:v>
                </c:pt>
                <c:pt idx="415">
                  <c:v>226.1</c:v>
                </c:pt>
                <c:pt idx="416">
                  <c:v>227.64</c:v>
                </c:pt>
                <c:pt idx="417">
                  <c:v>222.57</c:v>
                </c:pt>
                <c:pt idx="418">
                  <c:v>218.32</c:v>
                </c:pt>
                <c:pt idx="419">
                  <c:v>222.21</c:v>
                </c:pt>
                <c:pt idx="420">
                  <c:v>221.32</c:v>
                </c:pt>
                <c:pt idx="421">
                  <c:v>217.68</c:v>
                </c:pt>
                <c:pt idx="422">
                  <c:v>218</c:v>
                </c:pt>
                <c:pt idx="423">
                  <c:v>220.6</c:v>
                </c:pt>
                <c:pt idx="424">
                  <c:v>221.07</c:v>
                </c:pt>
                <c:pt idx="425">
                  <c:v>227.37</c:v>
                </c:pt>
                <c:pt idx="426">
                  <c:v>231.5</c:v>
                </c:pt>
                <c:pt idx="427">
                  <c:v>231.06</c:v>
                </c:pt>
                <c:pt idx="428">
                  <c:v>231.46</c:v>
                </c:pt>
                <c:pt idx="429">
                  <c:v>230.3</c:v>
                </c:pt>
                <c:pt idx="430">
                  <c:v>226.25</c:v>
                </c:pt>
                <c:pt idx="431">
                  <c:v>229.88</c:v>
                </c:pt>
                <c:pt idx="432">
                  <c:v>228.5</c:v>
                </c:pt>
                <c:pt idx="433">
                  <c:v>228.17</c:v>
                </c:pt>
                <c:pt idx="434">
                  <c:v>228.24</c:v>
                </c:pt>
                <c:pt idx="435">
                  <c:v>228.63</c:v>
                </c:pt>
                <c:pt idx="436">
                  <c:v>225.48</c:v>
                </c:pt>
                <c:pt idx="437">
                  <c:v>229.14</c:v>
                </c:pt>
                <c:pt idx="438">
                  <c:v>227.23</c:v>
                </c:pt>
                <c:pt idx="439">
                  <c:v>208.8</c:v>
                </c:pt>
                <c:pt idx="440">
                  <c:v>208.89</c:v>
                </c:pt>
                <c:pt idx="441">
                  <c:v>211.18</c:v>
                </c:pt>
                <c:pt idx="442">
                  <c:v>210.6</c:v>
                </c:pt>
                <c:pt idx="443">
                  <c:v>207.97</c:v>
                </c:pt>
                <c:pt idx="444">
                  <c:v>205.38</c:v>
                </c:pt>
                <c:pt idx="445">
                  <c:v>206.18</c:v>
                </c:pt>
                <c:pt idx="446">
                  <c:v>205.03</c:v>
                </c:pt>
                <c:pt idx="447">
                  <c:v>207.83</c:v>
                </c:pt>
                <c:pt idx="448">
                  <c:v>203.85</c:v>
                </c:pt>
                <c:pt idx="449">
                  <c:v>201.17</c:v>
                </c:pt>
                <c:pt idx="450">
                  <c:v>202.78</c:v>
                </c:pt>
                <c:pt idx="451">
                  <c:v>209.54</c:v>
                </c:pt>
                <c:pt idx="452">
                  <c:v>210.33</c:v>
                </c:pt>
                <c:pt idx="453">
                  <c:v>210.21</c:v>
                </c:pt>
                <c:pt idx="454">
                  <c:v>214.5</c:v>
                </c:pt>
                <c:pt idx="455">
                  <c:v>211.1</c:v>
                </c:pt>
                <c:pt idx="456">
                  <c:v>207.64</c:v>
                </c:pt>
                <c:pt idx="457">
                  <c:v>204.73</c:v>
                </c:pt>
                <c:pt idx="458">
                  <c:v>205.58</c:v>
                </c:pt>
                <c:pt idx="459">
                  <c:v>200.99</c:v>
                </c:pt>
                <c:pt idx="460">
                  <c:v>204.5</c:v>
                </c:pt>
                <c:pt idx="461">
                  <c:v>209.2</c:v>
                </c:pt>
                <c:pt idx="462">
                  <c:v>216.7</c:v>
                </c:pt>
                <c:pt idx="463">
                  <c:v>217.5</c:v>
                </c:pt>
                <c:pt idx="464">
                  <c:v>228.05</c:v>
                </c:pt>
                <c:pt idx="465">
                  <c:v>236.1</c:v>
                </c:pt>
                <c:pt idx="466">
                  <c:v>244.2</c:v>
                </c:pt>
                <c:pt idx="467">
                  <c:v>242.08</c:v>
                </c:pt>
                <c:pt idx="468">
                  <c:v>242.99</c:v>
                </c:pt>
                <c:pt idx="469">
                  <c:v>247.99</c:v>
                </c:pt>
                <c:pt idx="470">
                  <c:v>245.7</c:v>
                </c:pt>
                <c:pt idx="471">
                  <c:v>242.71</c:v>
                </c:pt>
                <c:pt idx="472">
                  <c:v>240.27</c:v>
                </c:pt>
                <c:pt idx="473">
                  <c:v>239.42</c:v>
                </c:pt>
                <c:pt idx="474">
                  <c:v>239.7</c:v>
                </c:pt>
                <c:pt idx="475">
                  <c:v>247.33</c:v>
                </c:pt>
                <c:pt idx="476">
                  <c:v>251.91</c:v>
                </c:pt>
                <c:pt idx="477">
                  <c:v>250.1</c:v>
                </c:pt>
                <c:pt idx="478">
                  <c:v>251.59</c:v>
                </c:pt>
                <c:pt idx="479">
                  <c:v>249.63</c:v>
                </c:pt>
                <c:pt idx="480">
                  <c:v>260.81</c:v>
                </c:pt>
                <c:pt idx="481">
                  <c:v>264.06</c:v>
                </c:pt>
                <c:pt idx="482">
                  <c:v>263.14</c:v>
                </c:pt>
                <c:pt idx="483">
                  <c:v>270</c:v>
                </c:pt>
                <c:pt idx="484">
                  <c:v>274.36</c:v>
                </c:pt>
                <c:pt idx="485">
                  <c:v>275.49</c:v>
                </c:pt>
                <c:pt idx="486">
                  <c:v>276.89</c:v>
                </c:pt>
                <c:pt idx="487">
                  <c:v>282.2</c:v>
                </c:pt>
                <c:pt idx="488">
                  <c:v>283.73</c:v>
                </c:pt>
                <c:pt idx="489">
                  <c:v>279.95</c:v>
                </c:pt>
                <c:pt idx="490">
                  <c:v>278.7</c:v>
                </c:pt>
                <c:pt idx="491">
                  <c:v>278.35000000000002</c:v>
                </c:pt>
                <c:pt idx="492">
                  <c:v>278.5</c:v>
                </c:pt>
                <c:pt idx="493">
                  <c:v>270.16000000000003</c:v>
                </c:pt>
                <c:pt idx="494">
                  <c:v>261.79000000000002</c:v>
                </c:pt>
                <c:pt idx="495">
                  <c:v>262.04000000000002</c:v>
                </c:pt>
                <c:pt idx="496">
                  <c:v>270.10000000000002</c:v>
                </c:pt>
                <c:pt idx="497">
                  <c:v>269.32</c:v>
                </c:pt>
                <c:pt idx="498">
                  <c:v>270.64</c:v>
                </c:pt>
                <c:pt idx="499">
                  <c:v>274.7</c:v>
                </c:pt>
                <c:pt idx="500">
                  <c:v>272</c:v>
                </c:pt>
                <c:pt idx="501">
                  <c:v>271.64999999999998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2-404C-846D-6A1D0F52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9440"/>
        <c:axId val="678421088"/>
      </c:lineChart>
      <c:dateAx>
        <c:axId val="67840944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21088"/>
        <c:crosses val="autoZero"/>
        <c:auto val="1"/>
        <c:lblOffset val="100"/>
        <c:baseTimeUnit val="days"/>
        <c:majorUnit val="1"/>
        <c:majorTimeUnit val="months"/>
      </c:dateAx>
      <c:valAx>
        <c:axId val="678421088"/>
        <c:scaling>
          <c:orientation val="minMax"/>
          <c:max val="3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278727110123775E-2"/>
          <c:y val="4.4920870776770927E-2"/>
          <c:w val="0.88486182776298228"/>
          <c:h val="0.7865223239363931"/>
        </c:manualLayout>
      </c:layout>
      <c:lineChart>
        <c:grouping val="standard"/>
        <c:varyColors val="0"/>
        <c:ser>
          <c:idx val="0"/>
          <c:order val="0"/>
          <c:tx>
            <c:strRef>
              <c:f>'Deposit chart'!$C$1</c:f>
              <c:strCache>
                <c:ptCount val="1"/>
                <c:pt idx="0">
                  <c:v>Счет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'Deposit chart'!$A$2:$A$503</c:f>
              <c:numCache>
                <c:formatCode>yyyy\-mm;@</c:formatCode>
                <c:ptCount val="502"/>
                <c:pt idx="0">
                  <c:v>43468</c:v>
                </c:pt>
                <c:pt idx="1">
                  <c:v>43469</c:v>
                </c:pt>
                <c:pt idx="2">
                  <c:v>43473</c:v>
                </c:pt>
                <c:pt idx="3">
                  <c:v>43474</c:v>
                </c:pt>
                <c:pt idx="4">
                  <c:v>43475</c:v>
                </c:pt>
                <c:pt idx="5">
                  <c:v>43476</c:v>
                </c:pt>
                <c:pt idx="6">
                  <c:v>43479</c:v>
                </c:pt>
                <c:pt idx="7">
                  <c:v>43480</c:v>
                </c:pt>
                <c:pt idx="8">
                  <c:v>43481</c:v>
                </c:pt>
                <c:pt idx="9">
                  <c:v>43482</c:v>
                </c:pt>
                <c:pt idx="10">
                  <c:v>43483</c:v>
                </c:pt>
                <c:pt idx="11">
                  <c:v>43486</c:v>
                </c:pt>
                <c:pt idx="12">
                  <c:v>43487</c:v>
                </c:pt>
                <c:pt idx="13">
                  <c:v>43488</c:v>
                </c:pt>
                <c:pt idx="14">
                  <c:v>43489</c:v>
                </c:pt>
                <c:pt idx="15">
                  <c:v>43490</c:v>
                </c:pt>
                <c:pt idx="16">
                  <c:v>43493</c:v>
                </c:pt>
                <c:pt idx="17">
                  <c:v>43494</c:v>
                </c:pt>
                <c:pt idx="18">
                  <c:v>43495</c:v>
                </c:pt>
                <c:pt idx="19">
                  <c:v>43496</c:v>
                </c:pt>
                <c:pt idx="20">
                  <c:v>43497</c:v>
                </c:pt>
                <c:pt idx="21">
                  <c:v>43500</c:v>
                </c:pt>
                <c:pt idx="22">
                  <c:v>43501</c:v>
                </c:pt>
                <c:pt idx="23">
                  <c:v>43502</c:v>
                </c:pt>
                <c:pt idx="24">
                  <c:v>43503</c:v>
                </c:pt>
                <c:pt idx="25">
                  <c:v>43504</c:v>
                </c:pt>
                <c:pt idx="26">
                  <c:v>43507</c:v>
                </c:pt>
                <c:pt idx="27">
                  <c:v>43508</c:v>
                </c:pt>
                <c:pt idx="28">
                  <c:v>43509</c:v>
                </c:pt>
                <c:pt idx="29">
                  <c:v>43510</c:v>
                </c:pt>
                <c:pt idx="30">
                  <c:v>43511</c:v>
                </c:pt>
                <c:pt idx="31">
                  <c:v>43514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43535</c:v>
                </c:pt>
                <c:pt idx="46">
                  <c:v>43536</c:v>
                </c:pt>
                <c:pt idx="47">
                  <c:v>43537</c:v>
                </c:pt>
                <c:pt idx="48">
                  <c:v>43538</c:v>
                </c:pt>
                <c:pt idx="49">
                  <c:v>43539</c:v>
                </c:pt>
                <c:pt idx="50">
                  <c:v>43542</c:v>
                </c:pt>
                <c:pt idx="51">
                  <c:v>43543</c:v>
                </c:pt>
                <c:pt idx="52">
                  <c:v>43544</c:v>
                </c:pt>
                <c:pt idx="53">
                  <c:v>43545</c:v>
                </c:pt>
                <c:pt idx="54">
                  <c:v>43546</c:v>
                </c:pt>
                <c:pt idx="55">
                  <c:v>43549</c:v>
                </c:pt>
                <c:pt idx="56">
                  <c:v>43550</c:v>
                </c:pt>
                <c:pt idx="57">
                  <c:v>43551</c:v>
                </c:pt>
                <c:pt idx="58">
                  <c:v>43552</c:v>
                </c:pt>
                <c:pt idx="59">
                  <c:v>43553</c:v>
                </c:pt>
                <c:pt idx="60">
                  <c:v>43556</c:v>
                </c:pt>
                <c:pt idx="61">
                  <c:v>43557</c:v>
                </c:pt>
                <c:pt idx="62">
                  <c:v>43558</c:v>
                </c:pt>
                <c:pt idx="63">
                  <c:v>43559</c:v>
                </c:pt>
                <c:pt idx="64">
                  <c:v>43560</c:v>
                </c:pt>
                <c:pt idx="65">
                  <c:v>43563</c:v>
                </c:pt>
                <c:pt idx="66">
                  <c:v>43564</c:v>
                </c:pt>
                <c:pt idx="67">
                  <c:v>43565</c:v>
                </c:pt>
                <c:pt idx="68">
                  <c:v>43566</c:v>
                </c:pt>
                <c:pt idx="69">
                  <c:v>43567</c:v>
                </c:pt>
                <c:pt idx="70">
                  <c:v>43570</c:v>
                </c:pt>
                <c:pt idx="71">
                  <c:v>43571</c:v>
                </c:pt>
                <c:pt idx="72">
                  <c:v>43572</c:v>
                </c:pt>
                <c:pt idx="73">
                  <c:v>43573</c:v>
                </c:pt>
                <c:pt idx="74">
                  <c:v>43574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43587</c:v>
                </c:pt>
                <c:pt idx="83">
                  <c:v>43588</c:v>
                </c:pt>
                <c:pt idx="84">
                  <c:v>43591</c:v>
                </c:pt>
                <c:pt idx="85">
                  <c:v>43592</c:v>
                </c:pt>
                <c:pt idx="86">
                  <c:v>43593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43621</c:v>
                </c:pt>
                <c:pt idx="106">
                  <c:v>43622</c:v>
                </c:pt>
                <c:pt idx="107">
                  <c:v>43623</c:v>
                </c:pt>
                <c:pt idx="108">
                  <c:v>43626</c:v>
                </c:pt>
                <c:pt idx="109">
                  <c:v>43627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43689</c:v>
                </c:pt>
                <c:pt idx="153">
                  <c:v>43690</c:v>
                </c:pt>
                <c:pt idx="154">
                  <c:v>43691</c:v>
                </c:pt>
                <c:pt idx="155">
                  <c:v>43692</c:v>
                </c:pt>
                <c:pt idx="156">
                  <c:v>43693</c:v>
                </c:pt>
                <c:pt idx="157">
                  <c:v>43696</c:v>
                </c:pt>
                <c:pt idx="158">
                  <c:v>43697</c:v>
                </c:pt>
                <c:pt idx="159">
                  <c:v>43698</c:v>
                </c:pt>
                <c:pt idx="160">
                  <c:v>43699</c:v>
                </c:pt>
                <c:pt idx="161">
                  <c:v>43700</c:v>
                </c:pt>
                <c:pt idx="162">
                  <c:v>43703</c:v>
                </c:pt>
                <c:pt idx="163">
                  <c:v>43704</c:v>
                </c:pt>
                <c:pt idx="164">
                  <c:v>43705</c:v>
                </c:pt>
                <c:pt idx="165">
                  <c:v>43706</c:v>
                </c:pt>
                <c:pt idx="166">
                  <c:v>43707</c:v>
                </c:pt>
                <c:pt idx="167">
                  <c:v>43710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43780</c:v>
                </c:pt>
                <c:pt idx="217">
                  <c:v>43781</c:v>
                </c:pt>
                <c:pt idx="218">
                  <c:v>43782</c:v>
                </c:pt>
                <c:pt idx="219">
                  <c:v>43783</c:v>
                </c:pt>
                <c:pt idx="220">
                  <c:v>43784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43794</c:v>
                </c:pt>
                <c:pt idx="227">
                  <c:v>43795</c:v>
                </c:pt>
                <c:pt idx="228">
                  <c:v>43796</c:v>
                </c:pt>
                <c:pt idx="229">
                  <c:v>43797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43824</c:v>
                </c:pt>
                <c:pt idx="249">
                  <c:v>43825</c:v>
                </c:pt>
                <c:pt idx="250">
                  <c:v>43826</c:v>
                </c:pt>
                <c:pt idx="251">
                  <c:v>43829</c:v>
                </c:pt>
                <c:pt idx="252">
                  <c:v>43833</c:v>
                </c:pt>
                <c:pt idx="253">
                  <c:v>43836</c:v>
                </c:pt>
                <c:pt idx="254">
                  <c:v>43838</c:v>
                </c:pt>
                <c:pt idx="255">
                  <c:v>43839</c:v>
                </c:pt>
                <c:pt idx="256">
                  <c:v>43840</c:v>
                </c:pt>
                <c:pt idx="257">
                  <c:v>43843</c:v>
                </c:pt>
                <c:pt idx="258">
                  <c:v>43844</c:v>
                </c:pt>
                <c:pt idx="259">
                  <c:v>43845</c:v>
                </c:pt>
                <c:pt idx="260">
                  <c:v>43846</c:v>
                </c:pt>
                <c:pt idx="261">
                  <c:v>43847</c:v>
                </c:pt>
                <c:pt idx="262">
                  <c:v>43850</c:v>
                </c:pt>
                <c:pt idx="263">
                  <c:v>43851</c:v>
                </c:pt>
                <c:pt idx="264">
                  <c:v>43852</c:v>
                </c:pt>
                <c:pt idx="265">
                  <c:v>43853</c:v>
                </c:pt>
                <c:pt idx="266">
                  <c:v>43854</c:v>
                </c:pt>
                <c:pt idx="267">
                  <c:v>43857</c:v>
                </c:pt>
                <c:pt idx="268">
                  <c:v>43858</c:v>
                </c:pt>
                <c:pt idx="269">
                  <c:v>43859</c:v>
                </c:pt>
                <c:pt idx="270">
                  <c:v>43860</c:v>
                </c:pt>
                <c:pt idx="271">
                  <c:v>43861</c:v>
                </c:pt>
                <c:pt idx="272">
                  <c:v>43864</c:v>
                </c:pt>
                <c:pt idx="273">
                  <c:v>43865</c:v>
                </c:pt>
                <c:pt idx="274">
                  <c:v>43866</c:v>
                </c:pt>
                <c:pt idx="275">
                  <c:v>43867</c:v>
                </c:pt>
                <c:pt idx="276">
                  <c:v>43868</c:v>
                </c:pt>
                <c:pt idx="277">
                  <c:v>43871</c:v>
                </c:pt>
                <c:pt idx="278">
                  <c:v>43872</c:v>
                </c:pt>
                <c:pt idx="279">
                  <c:v>43873</c:v>
                </c:pt>
                <c:pt idx="280">
                  <c:v>43874</c:v>
                </c:pt>
                <c:pt idx="281">
                  <c:v>43875</c:v>
                </c:pt>
                <c:pt idx="282">
                  <c:v>43878</c:v>
                </c:pt>
                <c:pt idx="283">
                  <c:v>43879</c:v>
                </c:pt>
                <c:pt idx="284">
                  <c:v>43880</c:v>
                </c:pt>
                <c:pt idx="285">
                  <c:v>43881</c:v>
                </c:pt>
                <c:pt idx="286">
                  <c:v>43882</c:v>
                </c:pt>
                <c:pt idx="287">
                  <c:v>43886</c:v>
                </c:pt>
                <c:pt idx="288">
                  <c:v>43887</c:v>
                </c:pt>
                <c:pt idx="289">
                  <c:v>43888</c:v>
                </c:pt>
                <c:pt idx="290">
                  <c:v>43889</c:v>
                </c:pt>
                <c:pt idx="291">
                  <c:v>43892</c:v>
                </c:pt>
                <c:pt idx="292">
                  <c:v>43893</c:v>
                </c:pt>
                <c:pt idx="293">
                  <c:v>43894</c:v>
                </c:pt>
                <c:pt idx="294">
                  <c:v>43895</c:v>
                </c:pt>
                <c:pt idx="295">
                  <c:v>43896</c:v>
                </c:pt>
                <c:pt idx="296">
                  <c:v>43900</c:v>
                </c:pt>
                <c:pt idx="297">
                  <c:v>43901</c:v>
                </c:pt>
                <c:pt idx="298">
                  <c:v>43902</c:v>
                </c:pt>
                <c:pt idx="299">
                  <c:v>43903</c:v>
                </c:pt>
                <c:pt idx="300">
                  <c:v>43906</c:v>
                </c:pt>
                <c:pt idx="301">
                  <c:v>43907</c:v>
                </c:pt>
                <c:pt idx="302">
                  <c:v>43908</c:v>
                </c:pt>
                <c:pt idx="303">
                  <c:v>43909</c:v>
                </c:pt>
                <c:pt idx="304">
                  <c:v>43910</c:v>
                </c:pt>
                <c:pt idx="305">
                  <c:v>43913</c:v>
                </c:pt>
                <c:pt idx="306">
                  <c:v>43914</c:v>
                </c:pt>
                <c:pt idx="307">
                  <c:v>43915</c:v>
                </c:pt>
                <c:pt idx="308">
                  <c:v>43916</c:v>
                </c:pt>
                <c:pt idx="309">
                  <c:v>43917</c:v>
                </c:pt>
                <c:pt idx="310">
                  <c:v>43920</c:v>
                </c:pt>
                <c:pt idx="311">
                  <c:v>43921</c:v>
                </c:pt>
                <c:pt idx="312">
                  <c:v>43922</c:v>
                </c:pt>
                <c:pt idx="313">
                  <c:v>43923</c:v>
                </c:pt>
                <c:pt idx="314">
                  <c:v>43924</c:v>
                </c:pt>
                <c:pt idx="315">
                  <c:v>43927</c:v>
                </c:pt>
                <c:pt idx="316">
                  <c:v>43928</c:v>
                </c:pt>
                <c:pt idx="317">
                  <c:v>43929</c:v>
                </c:pt>
                <c:pt idx="318">
                  <c:v>43930</c:v>
                </c:pt>
                <c:pt idx="319">
                  <c:v>43931</c:v>
                </c:pt>
                <c:pt idx="320">
                  <c:v>43934</c:v>
                </c:pt>
                <c:pt idx="321">
                  <c:v>43935</c:v>
                </c:pt>
                <c:pt idx="322">
                  <c:v>43936</c:v>
                </c:pt>
                <c:pt idx="323">
                  <c:v>43937</c:v>
                </c:pt>
                <c:pt idx="324">
                  <c:v>43938</c:v>
                </c:pt>
                <c:pt idx="325">
                  <c:v>43941</c:v>
                </c:pt>
                <c:pt idx="326">
                  <c:v>43942</c:v>
                </c:pt>
                <c:pt idx="327">
                  <c:v>43943</c:v>
                </c:pt>
                <c:pt idx="328">
                  <c:v>43944</c:v>
                </c:pt>
                <c:pt idx="329">
                  <c:v>43945</c:v>
                </c:pt>
                <c:pt idx="330">
                  <c:v>43948</c:v>
                </c:pt>
                <c:pt idx="331">
                  <c:v>43949</c:v>
                </c:pt>
                <c:pt idx="332">
                  <c:v>43950</c:v>
                </c:pt>
                <c:pt idx="333">
                  <c:v>43951</c:v>
                </c:pt>
                <c:pt idx="334">
                  <c:v>43955</c:v>
                </c:pt>
                <c:pt idx="335">
                  <c:v>43956</c:v>
                </c:pt>
                <c:pt idx="336">
                  <c:v>43957</c:v>
                </c:pt>
                <c:pt idx="337">
                  <c:v>43958</c:v>
                </c:pt>
                <c:pt idx="338">
                  <c:v>43959</c:v>
                </c:pt>
                <c:pt idx="339">
                  <c:v>43963</c:v>
                </c:pt>
                <c:pt idx="340">
                  <c:v>43964</c:v>
                </c:pt>
                <c:pt idx="341">
                  <c:v>43965</c:v>
                </c:pt>
                <c:pt idx="342">
                  <c:v>43966</c:v>
                </c:pt>
                <c:pt idx="343">
                  <c:v>43969</c:v>
                </c:pt>
                <c:pt idx="344">
                  <c:v>43970</c:v>
                </c:pt>
                <c:pt idx="345">
                  <c:v>43971</c:v>
                </c:pt>
                <c:pt idx="346">
                  <c:v>43972</c:v>
                </c:pt>
                <c:pt idx="347">
                  <c:v>43973</c:v>
                </c:pt>
                <c:pt idx="348">
                  <c:v>43976</c:v>
                </c:pt>
                <c:pt idx="349">
                  <c:v>43977</c:v>
                </c:pt>
                <c:pt idx="350">
                  <c:v>43978</c:v>
                </c:pt>
                <c:pt idx="351">
                  <c:v>43979</c:v>
                </c:pt>
                <c:pt idx="352">
                  <c:v>43980</c:v>
                </c:pt>
                <c:pt idx="353">
                  <c:v>43983</c:v>
                </c:pt>
                <c:pt idx="354">
                  <c:v>43984</c:v>
                </c:pt>
                <c:pt idx="355">
                  <c:v>43985</c:v>
                </c:pt>
                <c:pt idx="356">
                  <c:v>43986</c:v>
                </c:pt>
                <c:pt idx="357">
                  <c:v>43987</c:v>
                </c:pt>
                <c:pt idx="358">
                  <c:v>43990</c:v>
                </c:pt>
                <c:pt idx="359">
                  <c:v>43991</c:v>
                </c:pt>
                <c:pt idx="360">
                  <c:v>43992</c:v>
                </c:pt>
                <c:pt idx="361">
                  <c:v>43993</c:v>
                </c:pt>
                <c:pt idx="362">
                  <c:v>43997</c:v>
                </c:pt>
                <c:pt idx="363">
                  <c:v>43998</c:v>
                </c:pt>
                <c:pt idx="364">
                  <c:v>43999</c:v>
                </c:pt>
                <c:pt idx="365">
                  <c:v>44000</c:v>
                </c:pt>
                <c:pt idx="366">
                  <c:v>44001</c:v>
                </c:pt>
                <c:pt idx="367">
                  <c:v>44004</c:v>
                </c:pt>
                <c:pt idx="368">
                  <c:v>44005</c:v>
                </c:pt>
                <c:pt idx="369">
                  <c:v>44007</c:v>
                </c:pt>
                <c:pt idx="370">
                  <c:v>44008</c:v>
                </c:pt>
                <c:pt idx="371">
                  <c:v>44011</c:v>
                </c:pt>
                <c:pt idx="372">
                  <c:v>44012</c:v>
                </c:pt>
                <c:pt idx="373">
                  <c:v>44014</c:v>
                </c:pt>
                <c:pt idx="374">
                  <c:v>44015</c:v>
                </c:pt>
                <c:pt idx="375">
                  <c:v>44018</c:v>
                </c:pt>
                <c:pt idx="376">
                  <c:v>44019</c:v>
                </c:pt>
                <c:pt idx="377">
                  <c:v>44020</c:v>
                </c:pt>
                <c:pt idx="378">
                  <c:v>44021</c:v>
                </c:pt>
                <c:pt idx="379">
                  <c:v>44022</c:v>
                </c:pt>
                <c:pt idx="380">
                  <c:v>44025</c:v>
                </c:pt>
                <c:pt idx="381">
                  <c:v>44026</c:v>
                </c:pt>
                <c:pt idx="382">
                  <c:v>44027</c:v>
                </c:pt>
                <c:pt idx="383">
                  <c:v>44028</c:v>
                </c:pt>
                <c:pt idx="384">
                  <c:v>44029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44039</c:v>
                </c:pt>
                <c:pt idx="391">
                  <c:v>44040</c:v>
                </c:pt>
                <c:pt idx="392">
                  <c:v>44041</c:v>
                </c:pt>
                <c:pt idx="393">
                  <c:v>44042</c:v>
                </c:pt>
                <c:pt idx="394">
                  <c:v>44043</c:v>
                </c:pt>
                <c:pt idx="395">
                  <c:v>44046</c:v>
                </c:pt>
                <c:pt idx="396">
                  <c:v>44047</c:v>
                </c:pt>
                <c:pt idx="397">
                  <c:v>44048</c:v>
                </c:pt>
                <c:pt idx="398">
                  <c:v>44049</c:v>
                </c:pt>
                <c:pt idx="399">
                  <c:v>44050</c:v>
                </c:pt>
                <c:pt idx="400">
                  <c:v>44053</c:v>
                </c:pt>
                <c:pt idx="401">
                  <c:v>44054</c:v>
                </c:pt>
                <c:pt idx="402">
                  <c:v>44055</c:v>
                </c:pt>
                <c:pt idx="403">
                  <c:v>44056</c:v>
                </c:pt>
                <c:pt idx="404">
                  <c:v>44057</c:v>
                </c:pt>
                <c:pt idx="405">
                  <c:v>44060</c:v>
                </c:pt>
                <c:pt idx="406">
                  <c:v>44061</c:v>
                </c:pt>
                <c:pt idx="407">
                  <c:v>44062</c:v>
                </c:pt>
                <c:pt idx="408">
                  <c:v>44063</c:v>
                </c:pt>
                <c:pt idx="409">
                  <c:v>44064</c:v>
                </c:pt>
                <c:pt idx="410">
                  <c:v>44067</c:v>
                </c:pt>
                <c:pt idx="411">
                  <c:v>44068</c:v>
                </c:pt>
                <c:pt idx="412">
                  <c:v>44069</c:v>
                </c:pt>
                <c:pt idx="413">
                  <c:v>44070</c:v>
                </c:pt>
                <c:pt idx="414">
                  <c:v>44071</c:v>
                </c:pt>
                <c:pt idx="415">
                  <c:v>44074</c:v>
                </c:pt>
                <c:pt idx="416">
                  <c:v>44075</c:v>
                </c:pt>
                <c:pt idx="417">
                  <c:v>44076</c:v>
                </c:pt>
                <c:pt idx="418">
                  <c:v>44077</c:v>
                </c:pt>
                <c:pt idx="419">
                  <c:v>44078</c:v>
                </c:pt>
                <c:pt idx="420">
                  <c:v>44081</c:v>
                </c:pt>
                <c:pt idx="421">
                  <c:v>44082</c:v>
                </c:pt>
                <c:pt idx="422">
                  <c:v>44083</c:v>
                </c:pt>
                <c:pt idx="423">
                  <c:v>44084</c:v>
                </c:pt>
                <c:pt idx="424">
                  <c:v>44085</c:v>
                </c:pt>
                <c:pt idx="425">
                  <c:v>44088</c:v>
                </c:pt>
                <c:pt idx="426">
                  <c:v>44089</c:v>
                </c:pt>
                <c:pt idx="427">
                  <c:v>44090</c:v>
                </c:pt>
                <c:pt idx="428">
                  <c:v>44091</c:v>
                </c:pt>
                <c:pt idx="429">
                  <c:v>44092</c:v>
                </c:pt>
                <c:pt idx="430">
                  <c:v>44095</c:v>
                </c:pt>
                <c:pt idx="431">
                  <c:v>44096</c:v>
                </c:pt>
                <c:pt idx="432">
                  <c:v>44097</c:v>
                </c:pt>
                <c:pt idx="433">
                  <c:v>44098</c:v>
                </c:pt>
                <c:pt idx="434">
                  <c:v>44099</c:v>
                </c:pt>
                <c:pt idx="435">
                  <c:v>44102</c:v>
                </c:pt>
                <c:pt idx="436">
                  <c:v>44103</c:v>
                </c:pt>
                <c:pt idx="437">
                  <c:v>44104</c:v>
                </c:pt>
                <c:pt idx="438">
                  <c:v>44105</c:v>
                </c:pt>
                <c:pt idx="439">
                  <c:v>44106</c:v>
                </c:pt>
                <c:pt idx="440">
                  <c:v>44109</c:v>
                </c:pt>
                <c:pt idx="441">
                  <c:v>44110</c:v>
                </c:pt>
                <c:pt idx="442">
                  <c:v>44111</c:v>
                </c:pt>
                <c:pt idx="443">
                  <c:v>44112</c:v>
                </c:pt>
                <c:pt idx="444">
                  <c:v>44113</c:v>
                </c:pt>
                <c:pt idx="445">
                  <c:v>44116</c:v>
                </c:pt>
                <c:pt idx="446">
                  <c:v>44117</c:v>
                </c:pt>
                <c:pt idx="447">
                  <c:v>44118</c:v>
                </c:pt>
                <c:pt idx="448">
                  <c:v>44119</c:v>
                </c:pt>
                <c:pt idx="449">
                  <c:v>44120</c:v>
                </c:pt>
                <c:pt idx="450">
                  <c:v>44123</c:v>
                </c:pt>
                <c:pt idx="451">
                  <c:v>44124</c:v>
                </c:pt>
                <c:pt idx="452">
                  <c:v>44125</c:v>
                </c:pt>
                <c:pt idx="453">
                  <c:v>44126</c:v>
                </c:pt>
                <c:pt idx="454">
                  <c:v>44127</c:v>
                </c:pt>
                <c:pt idx="455">
                  <c:v>44130</c:v>
                </c:pt>
                <c:pt idx="456">
                  <c:v>44131</c:v>
                </c:pt>
                <c:pt idx="457">
                  <c:v>44132</c:v>
                </c:pt>
                <c:pt idx="458">
                  <c:v>44133</c:v>
                </c:pt>
                <c:pt idx="459">
                  <c:v>44134</c:v>
                </c:pt>
                <c:pt idx="460">
                  <c:v>44137</c:v>
                </c:pt>
                <c:pt idx="461">
                  <c:v>44138</c:v>
                </c:pt>
                <c:pt idx="462">
                  <c:v>44140</c:v>
                </c:pt>
                <c:pt idx="463">
                  <c:v>44141</c:v>
                </c:pt>
                <c:pt idx="464">
                  <c:v>44144</c:v>
                </c:pt>
                <c:pt idx="465">
                  <c:v>44145</c:v>
                </c:pt>
                <c:pt idx="466">
                  <c:v>44146</c:v>
                </c:pt>
                <c:pt idx="467">
                  <c:v>44147</c:v>
                </c:pt>
                <c:pt idx="468">
                  <c:v>44148</c:v>
                </c:pt>
                <c:pt idx="469">
                  <c:v>44151</c:v>
                </c:pt>
                <c:pt idx="470">
                  <c:v>44152</c:v>
                </c:pt>
                <c:pt idx="471">
                  <c:v>44153</c:v>
                </c:pt>
                <c:pt idx="472">
                  <c:v>44154</c:v>
                </c:pt>
                <c:pt idx="473">
                  <c:v>44155</c:v>
                </c:pt>
                <c:pt idx="474">
                  <c:v>44158</c:v>
                </c:pt>
                <c:pt idx="475">
                  <c:v>44159</c:v>
                </c:pt>
                <c:pt idx="476">
                  <c:v>44160</c:v>
                </c:pt>
                <c:pt idx="477">
                  <c:v>44161</c:v>
                </c:pt>
                <c:pt idx="478">
                  <c:v>44162</c:v>
                </c:pt>
                <c:pt idx="479">
                  <c:v>44165</c:v>
                </c:pt>
                <c:pt idx="480">
                  <c:v>44166</c:v>
                </c:pt>
                <c:pt idx="481">
                  <c:v>44167</c:v>
                </c:pt>
                <c:pt idx="482">
                  <c:v>44168</c:v>
                </c:pt>
                <c:pt idx="483">
                  <c:v>44169</c:v>
                </c:pt>
                <c:pt idx="484">
                  <c:v>44172</c:v>
                </c:pt>
                <c:pt idx="485">
                  <c:v>44173</c:v>
                </c:pt>
                <c:pt idx="486">
                  <c:v>44174</c:v>
                </c:pt>
                <c:pt idx="487">
                  <c:v>44175</c:v>
                </c:pt>
                <c:pt idx="488">
                  <c:v>44176</c:v>
                </c:pt>
                <c:pt idx="489">
                  <c:v>44179</c:v>
                </c:pt>
                <c:pt idx="490">
                  <c:v>44180</c:v>
                </c:pt>
                <c:pt idx="491">
                  <c:v>44181</c:v>
                </c:pt>
                <c:pt idx="492">
                  <c:v>44182</c:v>
                </c:pt>
                <c:pt idx="493">
                  <c:v>44183</c:v>
                </c:pt>
                <c:pt idx="494">
                  <c:v>44186</c:v>
                </c:pt>
                <c:pt idx="495">
                  <c:v>44187</c:v>
                </c:pt>
                <c:pt idx="496">
                  <c:v>44188</c:v>
                </c:pt>
                <c:pt idx="497">
                  <c:v>44189</c:v>
                </c:pt>
                <c:pt idx="498">
                  <c:v>44190</c:v>
                </c:pt>
                <c:pt idx="499">
                  <c:v>44193</c:v>
                </c:pt>
                <c:pt idx="500">
                  <c:v>44194</c:v>
                </c:pt>
                <c:pt idx="501">
                  <c:v>44195</c:v>
                </c:pt>
              </c:numCache>
            </c:numRef>
          </c:cat>
          <c:val>
            <c:numRef>
              <c:f>'Deposit chart'!$C$2:$C$503</c:f>
              <c:numCache>
                <c:formatCode>General</c:formatCode>
                <c:ptCount val="502"/>
                <c:pt idx="0">
                  <c:v>1</c:v>
                </c:pt>
                <c:pt idx="1">
                  <c:v>1.0213915182630087</c:v>
                </c:pt>
                <c:pt idx="2">
                  <c:v>1.0227284881544467</c:v>
                </c:pt>
                <c:pt idx="3">
                  <c:v>1.0535322744531792</c:v>
                </c:pt>
                <c:pt idx="4">
                  <c:v>1.0521953045617412</c:v>
                </c:pt>
                <c:pt idx="5">
                  <c:v>1.0524626985400289</c:v>
                </c:pt>
                <c:pt idx="6">
                  <c:v>1.0524626985400289</c:v>
                </c:pt>
                <c:pt idx="7">
                  <c:v>1.0588801540189317</c:v>
                </c:pt>
                <c:pt idx="8">
                  <c:v>1.0763142414032838</c:v>
                </c:pt>
                <c:pt idx="9">
                  <c:v>1.0873308733087332</c:v>
                </c:pt>
                <c:pt idx="10">
                  <c:v>1.1147120166853846</c:v>
                </c:pt>
                <c:pt idx="11">
                  <c:v>1.1079202096368794</c:v>
                </c:pt>
                <c:pt idx="12">
                  <c:v>1.1120915556981661</c:v>
                </c:pt>
                <c:pt idx="13">
                  <c:v>1.1251938606342589</c:v>
                </c:pt>
                <c:pt idx="14">
                  <c:v>1.1348200438526128</c:v>
                </c:pt>
                <c:pt idx="15">
                  <c:v>1.1337504679394625</c:v>
                </c:pt>
                <c:pt idx="16">
                  <c:v>1.1214503449382323</c:v>
                </c:pt>
                <c:pt idx="17">
                  <c:v>1.1423605540403234</c:v>
                </c:pt>
                <c:pt idx="18">
                  <c:v>1.1398470506444198</c:v>
                </c:pt>
                <c:pt idx="19">
                  <c:v>1.1653029573774003</c:v>
                </c:pt>
                <c:pt idx="20">
                  <c:v>1.1566928712765392</c:v>
                </c:pt>
                <c:pt idx="21">
                  <c:v>1.1524680464195951</c:v>
                </c:pt>
                <c:pt idx="22">
                  <c:v>1.1650355633991125</c:v>
                </c:pt>
                <c:pt idx="23">
                  <c:v>1.1582972351462648</c:v>
                </c:pt>
                <c:pt idx="24">
                  <c:v>1.1284560671693675</c:v>
                </c:pt>
                <c:pt idx="25">
                  <c:v>1.1253542970212314</c:v>
                </c:pt>
                <c:pt idx="26">
                  <c:v>1.1444462270709665</c:v>
                </c:pt>
                <c:pt idx="27">
                  <c:v>1.1717204128563024</c:v>
                </c:pt>
                <c:pt idx="28">
                  <c:v>1.1439114391143914</c:v>
                </c:pt>
                <c:pt idx="29">
                  <c:v>1.0932670196267182</c:v>
                </c:pt>
                <c:pt idx="30">
                  <c:v>1.1123589496764534</c:v>
                </c:pt>
                <c:pt idx="31">
                  <c:v>1.0919835285309376</c:v>
                </c:pt>
                <c:pt idx="32">
                  <c:v>1.0806995026472006</c:v>
                </c:pt>
                <c:pt idx="33">
                  <c:v>1.1064228033584682</c:v>
                </c:pt>
                <c:pt idx="34">
                  <c:v>1.0878121824696507</c:v>
                </c:pt>
                <c:pt idx="35">
                  <c:v>1.0976522808706346</c:v>
                </c:pt>
                <c:pt idx="36">
                  <c:v>1.1009144874057435</c:v>
                </c:pt>
                <c:pt idx="37">
                  <c:v>1.1005936146317983</c:v>
                </c:pt>
                <c:pt idx="38">
                  <c:v>1.0984544628054975</c:v>
                </c:pt>
                <c:pt idx="39">
                  <c:v>1.1112893737633027</c:v>
                </c:pt>
                <c:pt idx="40">
                  <c:v>1.104551045510455</c:v>
                </c:pt>
                <c:pt idx="41">
                  <c:v>1.0989892507620729</c:v>
                </c:pt>
                <c:pt idx="42">
                  <c:v>1.0851917214824323</c:v>
                </c:pt>
                <c:pt idx="43">
                  <c:v>1.0963153109791968</c:v>
                </c:pt>
                <c:pt idx="44">
                  <c:v>1.090700037435157</c:v>
                </c:pt>
                <c:pt idx="45">
                  <c:v>1.0976522808706348</c:v>
                </c:pt>
                <c:pt idx="46">
                  <c:v>1.0968500989357719</c:v>
                </c:pt>
                <c:pt idx="47">
                  <c:v>1.101663190544949</c:v>
                </c:pt>
                <c:pt idx="48">
                  <c:v>1.0891491523610886</c:v>
                </c:pt>
                <c:pt idx="49">
                  <c:v>1.0885608856088558</c:v>
                </c:pt>
                <c:pt idx="50">
                  <c:v>1.1011284025883734</c:v>
                </c:pt>
                <c:pt idx="51">
                  <c:v>1.1107545858067274</c:v>
                </c:pt>
                <c:pt idx="52">
                  <c:v>1.0984703500000002</c:v>
                </c:pt>
                <c:pt idx="53">
                  <c:v>1.1027113461081983</c:v>
                </c:pt>
                <c:pt idx="54">
                  <c:v>1.0874751749046709</c:v>
                </c:pt>
                <c:pt idx="55">
                  <c:v>1.1204607001906577</c:v>
                </c:pt>
                <c:pt idx="56">
                  <c:v>1.141403890848427</c:v>
                </c:pt>
                <c:pt idx="57">
                  <c:v>1.1209842799571019</c:v>
                </c:pt>
                <c:pt idx="58">
                  <c:v>1.1260630036916108</c:v>
                </c:pt>
                <c:pt idx="59">
                  <c:v>1.1226597352097234</c:v>
                </c:pt>
                <c:pt idx="60">
                  <c:v>1.1398331515490943</c:v>
                </c:pt>
                <c:pt idx="61">
                  <c:v>1.1426081243112487</c:v>
                </c:pt>
                <c:pt idx="62">
                  <c:v>1.1469014783960916</c:v>
                </c:pt>
                <c:pt idx="63">
                  <c:v>1.1612999219733078</c:v>
                </c:pt>
                <c:pt idx="64">
                  <c:v>1.1911439686606289</c:v>
                </c:pt>
                <c:pt idx="65">
                  <c:v>1.2162757974499521</c:v>
                </c:pt>
                <c:pt idx="66">
                  <c:v>1.2461198441372732</c:v>
                </c:pt>
                <c:pt idx="67">
                  <c:v>1.2758591748713057</c:v>
                </c:pt>
                <c:pt idx="68">
                  <c:v>1.2506226301286938</c:v>
                </c:pt>
                <c:pt idx="69">
                  <c:v>1.253973540633937</c:v>
                </c:pt>
                <c:pt idx="70">
                  <c:v>1.2450726846043849</c:v>
                </c:pt>
                <c:pt idx="71">
                  <c:v>1.2211974472545282</c:v>
                </c:pt>
                <c:pt idx="72">
                  <c:v>1.226747392778837</c:v>
                </c:pt>
                <c:pt idx="73">
                  <c:v>1.2188413383055292</c:v>
                </c:pt>
                <c:pt idx="74">
                  <c:v>1.2178465367492852</c:v>
                </c:pt>
                <c:pt idx="75">
                  <c:v>1.2325591281863681</c:v>
                </c:pt>
                <c:pt idx="76">
                  <c:v>1.2339204355791231</c:v>
                </c:pt>
                <c:pt idx="77">
                  <c:v>1.2356482488083893</c:v>
                </c:pt>
                <c:pt idx="78">
                  <c:v>1.1927147079599623</c:v>
                </c:pt>
                <c:pt idx="79">
                  <c:v>1.1685253227502388</c:v>
                </c:pt>
                <c:pt idx="80">
                  <c:v>1.1979505056244046</c:v>
                </c:pt>
                <c:pt idx="81">
                  <c:v>1.1789445601024788</c:v>
                </c:pt>
                <c:pt idx="82">
                  <c:v>1.1995212449237371</c:v>
                </c:pt>
                <c:pt idx="83">
                  <c:v>1.2174276729361297</c:v>
                </c:pt>
                <c:pt idx="84">
                  <c:v>1.2188936962821737</c:v>
                </c:pt>
                <c:pt idx="85">
                  <c:v>1.2120348013417543</c:v>
                </c:pt>
                <c:pt idx="86">
                  <c:v>1.2042334628217353</c:v>
                </c:pt>
                <c:pt idx="87">
                  <c:v>1.1885260698284084</c:v>
                </c:pt>
                <c:pt idx="88">
                  <c:v>1.1739705523212587</c:v>
                </c:pt>
                <c:pt idx="89">
                  <c:v>1.1931335717731177</c:v>
                </c:pt>
                <c:pt idx="90">
                  <c:v>1.1973594999999999</c:v>
                </c:pt>
                <c:pt idx="91">
                  <c:v>1.1947416341116797</c:v>
                </c:pt>
                <c:pt idx="92">
                  <c:v>1.1881969693908785</c:v>
                </c:pt>
                <c:pt idx="93">
                  <c:v>1.1832753815208361</c:v>
                </c:pt>
                <c:pt idx="94">
                  <c:v>1.2184041999999999</c:v>
                </c:pt>
                <c:pt idx="95">
                  <c:v>1.2348967152765244</c:v>
                </c:pt>
                <c:pt idx="96">
                  <c:v>1.2005503977482703</c:v>
                </c:pt>
                <c:pt idx="97">
                  <c:v>1.2275143512956037</c:v>
                </c:pt>
                <c:pt idx="98">
                  <c:v>1.235629715955481</c:v>
                </c:pt>
                <c:pt idx="99">
                  <c:v>1.2209173451849942</c:v>
                </c:pt>
                <c:pt idx="100">
                  <c:v>1.2220168462034291</c:v>
                </c:pt>
                <c:pt idx="101">
                  <c:v>1.2186136287654161</c:v>
                </c:pt>
                <c:pt idx="102">
                  <c:v>1.2211791311417644</c:v>
                </c:pt>
                <c:pt idx="103">
                  <c:v>1.256310806540329</c:v>
                </c:pt>
                <c:pt idx="104">
                  <c:v>1.235629715955481</c:v>
                </c:pt>
                <c:pt idx="105">
                  <c:v>1.2513368733616945</c:v>
                </c:pt>
                <c:pt idx="106">
                  <c:v>1.2821752590692275</c:v>
                </c:pt>
                <c:pt idx="107">
                  <c:v>1.2999243469382489</c:v>
                </c:pt>
                <c:pt idx="108">
                  <c:v>1.3036940647157402</c:v>
                </c:pt>
                <c:pt idx="109">
                  <c:v>1.2350537868505862</c:v>
                </c:pt>
                <c:pt idx="110">
                  <c:v>1.2591380948734476</c:v>
                </c:pt>
                <c:pt idx="111">
                  <c:v>1.2502897295346138</c:v>
                </c:pt>
                <c:pt idx="112">
                  <c:v>1.2450540103992094</c:v>
                </c:pt>
                <c:pt idx="113">
                  <c:v>1.2659968869408276</c:v>
                </c:pt>
                <c:pt idx="114">
                  <c:v>1.258666880151261</c:v>
                </c:pt>
                <c:pt idx="115">
                  <c:v>1.278039040952258</c:v>
                </c:pt>
                <c:pt idx="116">
                  <c:v>1.2462058686089983</c:v>
                </c:pt>
                <c:pt idx="117">
                  <c:v>1.2518080880838811</c:v>
                </c:pt>
                <c:pt idx="118">
                  <c:v>1.2392947193502641</c:v>
                </c:pt>
                <c:pt idx="119">
                  <c:v>1.259661666786988</c:v>
                </c:pt>
                <c:pt idx="120">
                  <c:v>1.2591904520648014</c:v>
                </c:pt>
                <c:pt idx="121">
                  <c:v>1.2489807997507627</c:v>
                </c:pt>
                <c:pt idx="122">
                  <c:v>1.272175035520605</c:v>
                </c:pt>
                <c:pt idx="123">
                  <c:v>1.2628554554595848</c:v>
                </c:pt>
                <c:pt idx="124">
                  <c:v>1.2644785283915601</c:v>
                </c:pt>
                <c:pt idx="125">
                  <c:v>1.27133732045894</c:v>
                </c:pt>
                <c:pt idx="126">
                  <c:v>1.2713896776502942</c:v>
                </c:pt>
                <c:pt idx="127">
                  <c:v>1.2738504656439344</c:v>
                </c:pt>
                <c:pt idx="128">
                  <c:v>1.2709184629281078</c:v>
                </c:pt>
                <c:pt idx="129">
                  <c:v>1.2762588964462203</c:v>
                </c:pt>
                <c:pt idx="130">
                  <c:v>1.2633790273731251</c:v>
                </c:pt>
                <c:pt idx="131">
                  <c:v>1.2409701494735936</c:v>
                </c:pt>
                <c:pt idx="132">
                  <c:v>1.2318076409866356</c:v>
                </c:pt>
                <c:pt idx="133">
                  <c:v>1.2290850670362252</c:v>
                </c:pt>
                <c:pt idx="134">
                  <c:v>1.2284553999999999</c:v>
                </c:pt>
                <c:pt idx="135">
                  <c:v>1.2276700430124026</c:v>
                </c:pt>
                <c:pt idx="136">
                  <c:v>1.2377620575920685</c:v>
                </c:pt>
                <c:pt idx="137">
                  <c:v>1.251051321684747</c:v>
                </c:pt>
                <c:pt idx="138">
                  <c:v>1.2394831023872064</c:v>
                </c:pt>
                <c:pt idx="139">
                  <c:v>1.2492398731948826</c:v>
                </c:pt>
                <c:pt idx="140">
                  <c:v>1.2370534881322837</c:v>
                </c:pt>
                <c:pt idx="141">
                  <c:v>1.2495355649768984</c:v>
                </c:pt>
                <c:pt idx="142">
                  <c:v>1.2373410083896159</c:v>
                </c:pt>
                <c:pt idx="143">
                  <c:v>1.2203328845629546</c:v>
                </c:pt>
                <c:pt idx="144">
                  <c:v>1.2333118487165688</c:v>
                </c:pt>
                <c:pt idx="145">
                  <c:v>1.2543873306488962</c:v>
                </c:pt>
                <c:pt idx="146">
                  <c:v>1.3018846112734668</c:v>
                </c:pt>
                <c:pt idx="147">
                  <c:v>1.2934534034743586</c:v>
                </c:pt>
                <c:pt idx="148">
                  <c:v>1.2715117218189487</c:v>
                </c:pt>
                <c:pt idx="149">
                  <c:v>1.2926651401368956</c:v>
                </c:pt>
                <c:pt idx="150">
                  <c:v>1.2828938130933412</c:v>
                </c:pt>
                <c:pt idx="151">
                  <c:v>1.3015703362509543</c:v>
                </c:pt>
                <c:pt idx="152">
                  <c:v>1.2919561628332308</c:v>
                </c:pt>
                <c:pt idx="153">
                  <c:v>1.2868418064531444</c:v>
                </c:pt>
                <c:pt idx="154">
                  <c:v>1.3218410436839474</c:v>
                </c:pt>
                <c:pt idx="155">
                  <c:v>1.3371836784316951</c:v>
                </c:pt>
                <c:pt idx="156">
                  <c:v>1.3343172611145853</c:v>
                </c:pt>
                <c:pt idx="157">
                  <c:v>1.3197362540761326</c:v>
                </c:pt>
                <c:pt idx="158">
                  <c:v>1.328235015601922</c:v>
                </c:pt>
                <c:pt idx="159">
                  <c:v>1.3121240168015653</c:v>
                </c:pt>
                <c:pt idx="160">
                  <c:v>1.3068423905332214</c:v>
                </c:pt>
                <c:pt idx="161">
                  <c:v>1.3068423905332214</c:v>
                </c:pt>
                <c:pt idx="162">
                  <c:v>1.312796114408088</c:v>
                </c:pt>
                <c:pt idx="163">
                  <c:v>1.3164611287320649</c:v>
                </c:pt>
                <c:pt idx="164">
                  <c:v>1.313983965655374</c:v>
                </c:pt>
                <c:pt idx="165">
                  <c:v>1.2947226340470499</c:v>
                </c:pt>
                <c:pt idx="166">
                  <c:v>1.2789404619841738</c:v>
                </c:pt>
                <c:pt idx="167">
                  <c:v>1.2647933953217263</c:v>
                </c:pt>
                <c:pt idx="168">
                  <c:v>1.2841034499999999</c:v>
                </c:pt>
                <c:pt idx="169">
                  <c:v>1.30187452453125</c:v>
                </c:pt>
                <c:pt idx="170">
                  <c:v>1.3230278358281249</c:v>
                </c:pt>
                <c:pt idx="171">
                  <c:v>1.3128811255312498</c:v>
                </c:pt>
                <c:pt idx="172">
                  <c:v>1.3127664734375</c:v>
                </c:pt>
                <c:pt idx="173">
                  <c:v>1.3374166735937503</c:v>
                </c:pt>
                <c:pt idx="174">
                  <c:v>1.34555697225</c:v>
                </c:pt>
                <c:pt idx="175">
                  <c:v>1.3446970815468748</c:v>
                </c:pt>
                <c:pt idx="176">
                  <c:v>1.3356968921874999</c:v>
                </c:pt>
                <c:pt idx="177">
                  <c:v>1.3489965350624997</c:v>
                </c:pt>
                <c:pt idx="178">
                  <c:v>1.3522641197343745</c:v>
                </c:pt>
                <c:pt idx="179">
                  <c:v>1.3488818829687499</c:v>
                </c:pt>
                <c:pt idx="180">
                  <c:v>1.3470474494687499</c:v>
                </c:pt>
                <c:pt idx="181">
                  <c:v>1.3299642875</c:v>
                </c:pt>
                <c:pt idx="182">
                  <c:v>1.3167792967187499</c:v>
                </c:pt>
                <c:pt idx="183">
                  <c:v>1.30416756640625</c:v>
                </c:pt>
                <c:pt idx="184">
                  <c:v>1.3075498031718749</c:v>
                </c:pt>
                <c:pt idx="185">
                  <c:v>1.3132824078593748</c:v>
                </c:pt>
                <c:pt idx="186">
                  <c:v>1.3073204989843747</c:v>
                </c:pt>
                <c:pt idx="187">
                  <c:v>1.3053691699999999</c:v>
                </c:pt>
                <c:pt idx="188">
                  <c:v>1.3123629356993542</c:v>
                </c:pt>
                <c:pt idx="189">
                  <c:v>1.3296880501756714</c:v>
                </c:pt>
                <c:pt idx="190">
                  <c:v>1.3262374055711887</c:v>
                </c:pt>
                <c:pt idx="191">
                  <c:v>1.334049942947813</c:v>
                </c:pt>
                <c:pt idx="192">
                  <c:v>1.3053639166113071</c:v>
                </c:pt>
                <c:pt idx="193">
                  <c:v>1.3140835525297829</c:v>
                </c:pt>
                <c:pt idx="194">
                  <c:v>1.3043745779125875</c:v>
                </c:pt>
                <c:pt idx="195">
                  <c:v>1.2997917950301541</c:v>
                </c:pt>
                <c:pt idx="196">
                  <c:v>1.2904659700000001</c:v>
                </c:pt>
                <c:pt idx="197">
                  <c:v>1.2797639162346404</c:v>
                </c:pt>
                <c:pt idx="198">
                  <c:v>1.2853670857452999</c:v>
                </c:pt>
                <c:pt idx="199">
                  <c:v>1.2943321569623552</c:v>
                </c:pt>
                <c:pt idx="200">
                  <c:v>1.308340080739004</c:v>
                </c:pt>
                <c:pt idx="201">
                  <c:v>1.3198265782358563</c:v>
                </c:pt>
                <c:pt idx="202">
                  <c:v>1.3164086448343537</c:v>
                </c:pt>
                <c:pt idx="203">
                  <c:v>1.3434719535708395</c:v>
                </c:pt>
                <c:pt idx="204">
                  <c:v>1.3423513196687074</c:v>
                </c:pt>
                <c:pt idx="205">
                  <c:v>1.3603374937979247</c:v>
                </c:pt>
                <c:pt idx="206">
                  <c:v>1.3447606825582912</c:v>
                </c:pt>
                <c:pt idx="207">
                  <c:v>1.3281192691116321</c:v>
                </c:pt>
                <c:pt idx="208">
                  <c:v>1.3453770312044637</c:v>
                </c:pt>
                <c:pt idx="209">
                  <c:v>1.3420151294980678</c:v>
                </c:pt>
                <c:pt idx="210">
                  <c:v>1.3161284863588207</c:v>
                </c:pt>
                <c:pt idx="211">
                  <c:v>1.3245892723199169</c:v>
                </c:pt>
                <c:pt idx="212">
                  <c:v>1.3365240233776219</c:v>
                </c:pt>
                <c:pt idx="213">
                  <c:v>1.3392695764378451</c:v>
                </c:pt>
                <c:pt idx="214">
                  <c:v>1.3587686063349405</c:v>
                </c:pt>
                <c:pt idx="215">
                  <c:v>1.3457132213751035</c:v>
                </c:pt>
                <c:pt idx="216">
                  <c:v>1.3531654368242809</c:v>
                </c:pt>
                <c:pt idx="217">
                  <c:v>1.3440322705219059</c:v>
                </c:pt>
                <c:pt idx="218">
                  <c:v>1.3291278396235515</c:v>
                </c:pt>
                <c:pt idx="219">
                  <c:v>1.3307527587816426</c:v>
                </c:pt>
                <c:pt idx="220">
                  <c:v>1.3447606825582916</c:v>
                </c:pt>
                <c:pt idx="221">
                  <c:v>1.3304726003061098</c:v>
                </c:pt>
                <c:pt idx="222">
                  <c:v>1.3405583054252972</c:v>
                </c:pt>
                <c:pt idx="223">
                  <c:v>1.3323216462446277</c:v>
                </c:pt>
                <c:pt idx="224">
                  <c:v>1.3287916494529122</c:v>
                </c:pt>
                <c:pt idx="225">
                  <c:v>1.3342827555733583</c:v>
                </c:pt>
                <c:pt idx="226">
                  <c:v>1.3334422801467594</c:v>
                </c:pt>
                <c:pt idx="227">
                  <c:v>1.316744835004994</c:v>
                </c:pt>
                <c:pt idx="228">
                  <c:v>1.3123743627866795</c:v>
                </c:pt>
                <c:pt idx="229">
                  <c:v>1.3178654689071259</c:v>
                </c:pt>
                <c:pt idx="230">
                  <c:v>1.3110289799999999</c:v>
                </c:pt>
                <c:pt idx="231">
                  <c:v>1.3122056450388921</c:v>
                </c:pt>
                <c:pt idx="232">
                  <c:v>1.3296628018856687</c:v>
                </c:pt>
                <c:pt idx="233">
                  <c:v>1.3243017232168328</c:v>
                </c:pt>
                <c:pt idx="234">
                  <c:v>1.3236155268923542</c:v>
                </c:pt>
                <c:pt idx="235">
                  <c:v>1.3040220641275158</c:v>
                </c:pt>
                <c:pt idx="236">
                  <c:v>1.293485184303401</c:v>
                </c:pt>
                <c:pt idx="237">
                  <c:v>1.28900919</c:v>
                </c:pt>
                <c:pt idx="238">
                  <c:v>1.302066699763776</c:v>
                </c:pt>
                <c:pt idx="239">
                  <c:v>1.3060218790698164</c:v>
                </c:pt>
                <c:pt idx="240">
                  <c:v>1.3068887676848386</c:v>
                </c:pt>
                <c:pt idx="241">
                  <c:v>1.3081891006073723</c:v>
                </c:pt>
                <c:pt idx="242">
                  <c:v>1.3090018086839559</c:v>
                </c:pt>
                <c:pt idx="243">
                  <c:v>1.3339248563658523</c:v>
                </c:pt>
                <c:pt idx="244">
                  <c:v>1.3220051379092932</c:v>
                </c:pt>
                <c:pt idx="245">
                  <c:v>1.3258519561384554</c:v>
                </c:pt>
                <c:pt idx="246">
                  <c:v>1.3480117963599676</c:v>
                </c:pt>
                <c:pt idx="247">
                  <c:v>1.3473074493602617</c:v>
                </c:pt>
                <c:pt idx="248">
                  <c:v>1.3438940754386106</c:v>
                </c:pt>
                <c:pt idx="249">
                  <c:v>1.3449776862073886</c:v>
                </c:pt>
                <c:pt idx="250">
                  <c:v>1.3656746518910503</c:v>
                </c:pt>
                <c:pt idx="251">
                  <c:v>1.3802492167311162</c:v>
                </c:pt>
                <c:pt idx="252">
                  <c:v>1.3816037301920887</c:v>
                </c:pt>
                <c:pt idx="253">
                  <c:v>1.3756438709638092</c:v>
                </c:pt>
                <c:pt idx="254">
                  <c:v>1.4040886536442343</c:v>
                </c:pt>
                <c:pt idx="255">
                  <c:v>1.3978037111853214</c:v>
                </c:pt>
                <c:pt idx="256">
                  <c:v>1.3988873219540994</c:v>
                </c:pt>
                <c:pt idx="257">
                  <c:v>1.4216973286368786</c:v>
                </c:pt>
                <c:pt idx="258">
                  <c:v>1.4035468482598454</c:v>
                </c:pt>
                <c:pt idx="259">
                  <c:v>1.3887013807275854</c:v>
                </c:pt>
                <c:pt idx="260">
                  <c:v>1.3952030453402542</c:v>
                </c:pt>
                <c:pt idx="261">
                  <c:v>1.4222391340212683</c:v>
                </c:pt>
                <c:pt idx="262">
                  <c:v>1.4427193775511744</c:v>
                </c:pt>
                <c:pt idx="263">
                  <c:v>1.4523635133932999</c:v>
                </c:pt>
                <c:pt idx="264">
                  <c:v>1.4441280715505864</c:v>
                </c:pt>
                <c:pt idx="265">
                  <c:v>1.4289033402492541</c:v>
                </c:pt>
                <c:pt idx="266">
                  <c:v>1.4384391150145017</c:v>
                </c:pt>
                <c:pt idx="267">
                  <c:v>1.3833375074221346</c:v>
                </c:pt>
                <c:pt idx="268">
                  <c:v>1.3962324755705939</c:v>
                </c:pt>
                <c:pt idx="269">
                  <c:v>1.408368916180909</c:v>
                </c:pt>
                <c:pt idx="270">
                  <c:v>1.3941194345714769</c:v>
                </c:pt>
                <c:pt idx="271">
                  <c:v>1.366433179429196</c:v>
                </c:pt>
                <c:pt idx="272">
                  <c:v>1.3761314958097601</c:v>
                </c:pt>
                <c:pt idx="273">
                  <c:v>1.3837709517296459</c:v>
                </c:pt>
                <c:pt idx="274">
                  <c:v>1.3826873409608678</c:v>
                </c:pt>
                <c:pt idx="275">
                  <c:v>1.3659455545832462</c:v>
                </c:pt>
                <c:pt idx="276">
                  <c:v>1.3778110925013665</c:v>
                </c:pt>
                <c:pt idx="277">
                  <c:v>1.3667582626598298</c:v>
                </c:pt>
                <c:pt idx="278">
                  <c:v>1.3788947032701446</c:v>
                </c:pt>
                <c:pt idx="279">
                  <c:v>1.3788947032701446</c:v>
                </c:pt>
                <c:pt idx="280">
                  <c:v>1.3755896904253713</c:v>
                </c:pt>
                <c:pt idx="281">
                  <c:v>1.3639950551994455</c:v>
                </c:pt>
                <c:pt idx="282">
                  <c:v>1.3618820142003281</c:v>
                </c:pt>
                <c:pt idx="283">
                  <c:v>1.3501784099999998</c:v>
                </c:pt>
                <c:pt idx="284">
                  <c:v>1.3474693842977528</c:v>
                </c:pt>
                <c:pt idx="285">
                  <c:v>1.3450410253753098</c:v>
                </c:pt>
                <c:pt idx="286">
                  <c:v>1.3415460157151302</c:v>
                </c:pt>
                <c:pt idx="287">
                  <c:v>1.3715542818561264</c:v>
                </c:pt>
                <c:pt idx="288">
                  <c:v>1.3401728245323656</c:v>
                </c:pt>
                <c:pt idx="289">
                  <c:v>1.3824940716228615</c:v>
                </c:pt>
                <c:pt idx="290">
                  <c:v>1.4366827391205956</c:v>
                </c:pt>
                <c:pt idx="291">
                  <c:v>1.4686350163576369</c:v>
                </c:pt>
                <c:pt idx="292">
                  <c:v>1.4141815288773125</c:v>
                </c:pt>
                <c:pt idx="293">
                  <c:v>1.4223093523961952</c:v>
                </c:pt>
                <c:pt idx="294">
                  <c:v>1.4400829295460436</c:v>
                </c:pt>
                <c:pt idx="295">
                  <c:v>1.5165716453838523</c:v>
                </c:pt>
                <c:pt idx="296">
                  <c:v>1.6461065388642953</c:v>
                </c:pt>
                <c:pt idx="297">
                  <c:v>1.7006767705453332</c:v>
                </c:pt>
                <c:pt idx="298">
                  <c:v>1.8634619526126446</c:v>
                </c:pt>
                <c:pt idx="299">
                  <c:v>1.6231006786385616</c:v>
                </c:pt>
                <c:pt idx="300">
                  <c:v>1.6455756376831538</c:v>
                </c:pt>
                <c:pt idx="301">
                  <c:v>1.7450579739107184</c:v>
                </c:pt>
                <c:pt idx="302">
                  <c:v>1.8374272183316216</c:v>
                </c:pt>
                <c:pt idx="303">
                  <c:v>1.676743274982945</c:v>
                </c:pt>
                <c:pt idx="304">
                  <c:v>1.6220639786957065</c:v>
                </c:pt>
                <c:pt idx="305">
                  <c:v>1.7241838019750313</c:v>
                </c:pt>
                <c:pt idx="306">
                  <c:v>1.6370202319019087</c:v>
                </c:pt>
                <c:pt idx="307">
                  <c:v>1.675770295530816</c:v>
                </c:pt>
                <c:pt idx="308">
                  <c:v>1.675859394334279</c:v>
                </c:pt>
                <c:pt idx="309">
                  <c:v>1.7443836605246901</c:v>
                </c:pt>
                <c:pt idx="310">
                  <c:v>1.7190466764323589</c:v>
                </c:pt>
                <c:pt idx="311">
                  <c:v>1.6794992091767289</c:v>
                </c:pt>
                <c:pt idx="312">
                  <c:v>1.701299236302948</c:v>
                </c:pt>
                <c:pt idx="313">
                  <c:v>1.681319696619122</c:v>
                </c:pt>
                <c:pt idx="314">
                  <c:v>1.6931010756112108</c:v>
                </c:pt>
                <c:pt idx="315">
                  <c:v>1.6469521236472335</c:v>
                </c:pt>
                <c:pt idx="316">
                  <c:v>1.5871022116552287</c:v>
                </c:pt>
                <c:pt idx="317">
                  <c:v>1.5657406173476696</c:v>
                </c:pt>
                <c:pt idx="318">
                  <c:v>1.5397869559087844</c:v>
                </c:pt>
                <c:pt idx="319">
                  <c:v>1.5520380971522019</c:v>
                </c:pt>
                <c:pt idx="320">
                  <c:v>1.5806984372798207</c:v>
                </c:pt>
                <c:pt idx="321">
                  <c:v>1.5877942791499862</c:v>
                </c:pt>
                <c:pt idx="322">
                  <c:v>1.6787000670326171</c:v>
                </c:pt>
                <c:pt idx="323">
                  <c:v>1.6567769135802104</c:v>
                </c:pt>
                <c:pt idx="324">
                  <c:v>1.6277723310082493</c:v>
                </c:pt>
                <c:pt idx="325">
                  <c:v>1.6488196479055404</c:v>
                </c:pt>
                <c:pt idx="326">
                  <c:v>1.6772986266117051</c:v>
                </c:pt>
                <c:pt idx="327">
                  <c:v>1.6398850856257414</c:v>
                </c:pt>
                <c:pt idx="328">
                  <c:v>1.6335048807710459</c:v>
                </c:pt>
                <c:pt idx="329">
                  <c:v>1.6508716709038902</c:v>
                </c:pt>
                <c:pt idx="330">
                  <c:v>1.6509590602253079</c:v>
                </c:pt>
                <c:pt idx="331">
                  <c:v>1.6168736164197035</c:v>
                </c:pt>
                <c:pt idx="332">
                  <c:v>1.5917147945874468</c:v>
                </c:pt>
                <c:pt idx="333">
                  <c:v>1.5799273254753334</c:v>
                </c:pt>
                <c:pt idx="334">
                  <c:v>1.6084421101581838</c:v>
                </c:pt>
                <c:pt idx="335">
                  <c:v>1.5996396493353862</c:v>
                </c:pt>
                <c:pt idx="336">
                  <c:v>1.6400414099999998</c:v>
                </c:pt>
                <c:pt idx="337">
                  <c:v>1.6384491367864078</c:v>
                </c:pt>
                <c:pt idx="338">
                  <c:v>1.6427231333071031</c:v>
                </c:pt>
                <c:pt idx="339">
                  <c:v>1.6040057530608076</c:v>
                </c:pt>
                <c:pt idx="340">
                  <c:v>1.5697299770419011</c:v>
                </c:pt>
                <c:pt idx="341">
                  <c:v>1.5403986283704652</c:v>
                </c:pt>
                <c:pt idx="342">
                  <c:v>1.5407338437838531</c:v>
                </c:pt>
                <c:pt idx="343">
                  <c:v>1.5833062012841088</c:v>
                </c:pt>
                <c:pt idx="344">
                  <c:v>1.5838928282575377</c:v>
                </c:pt>
                <c:pt idx="345">
                  <c:v>1.6256271472243236</c:v>
                </c:pt>
                <c:pt idx="346">
                  <c:v>1.612386138395504</c:v>
                </c:pt>
                <c:pt idx="347">
                  <c:v>1.5830547897240683</c:v>
                </c:pt>
                <c:pt idx="348">
                  <c:v>1.6006535989269297</c:v>
                </c:pt>
                <c:pt idx="349">
                  <c:v>1.6257947549310177</c:v>
                </c:pt>
                <c:pt idx="350">
                  <c:v>1.66358921</c:v>
                </c:pt>
                <c:pt idx="351">
                  <c:v>1.7179778754218931</c:v>
                </c:pt>
                <c:pt idx="352">
                  <c:v>1.6802661659614124</c:v>
                </c:pt>
                <c:pt idx="353">
                  <c:v>1.7067481663825499</c:v>
                </c:pt>
                <c:pt idx="354">
                  <c:v>1.7766405345826406</c:v>
                </c:pt>
                <c:pt idx="355">
                  <c:v>1.856254143443655</c:v>
                </c:pt>
                <c:pt idx="356">
                  <c:v>1.7858589524507578</c:v>
                </c:pt>
                <c:pt idx="357">
                  <c:v>1.8361412317313988</c:v>
                </c:pt>
                <c:pt idx="358">
                  <c:v>1.8461976875875268</c:v>
                </c:pt>
                <c:pt idx="359">
                  <c:v>1.8204699213555988</c:v>
                </c:pt>
                <c:pt idx="360">
                  <c:v>1.7810821359190969</c:v>
                </c:pt>
                <c:pt idx="361">
                  <c:v>1.7460521480202504</c:v>
                </c:pt>
                <c:pt idx="362">
                  <c:v>1.7374203567437403</c:v>
                </c:pt>
                <c:pt idx="363">
                  <c:v>1.7411077238909876</c:v>
                </c:pt>
                <c:pt idx="364">
                  <c:v>1.7442922682454278</c:v>
                </c:pt>
                <c:pt idx="365">
                  <c:v>1.7076700081693614</c:v>
                </c:pt>
                <c:pt idx="366">
                  <c:v>1.7347386351821064</c:v>
                </c:pt>
                <c:pt idx="367">
                  <c:v>1.7297104072540423</c:v>
                </c:pt>
                <c:pt idx="368">
                  <c:v>1.7372527491461385</c:v>
                </c:pt>
                <c:pt idx="369">
                  <c:v>1.7340682047916978</c:v>
                </c:pt>
                <c:pt idx="370">
                  <c:v>1.7024741726436952</c:v>
                </c:pt>
                <c:pt idx="371">
                  <c:v>1.7246821793259783</c:v>
                </c:pt>
                <c:pt idx="372">
                  <c:v>1.7030607992353026</c:v>
                </c:pt>
                <c:pt idx="373">
                  <c:v>1.75652341</c:v>
                </c:pt>
                <c:pt idx="374">
                  <c:v>1.7678368957037214</c:v>
                </c:pt>
                <c:pt idx="375">
                  <c:v>1.7985090125004772</c:v>
                </c:pt>
                <c:pt idx="376">
                  <c:v>1.7643171445958972</c:v>
                </c:pt>
                <c:pt idx="377">
                  <c:v>1.7680045028993319</c:v>
                </c:pt>
                <c:pt idx="378">
                  <c:v>1.7524170337075382</c:v>
                </c:pt>
                <c:pt idx="379">
                  <c:v>1.7789827742118318</c:v>
                </c:pt>
                <c:pt idx="380">
                  <c:v>1.7463831746655534</c:v>
                </c:pt>
                <c:pt idx="381">
                  <c:v>1.7556853740219465</c:v>
                </c:pt>
                <c:pt idx="382">
                  <c:v>1.7690101460729963</c:v>
                </c:pt>
                <c:pt idx="383">
                  <c:v>1.7711890396159349</c:v>
                </c:pt>
                <c:pt idx="384">
                  <c:v>1.7666636453344464</c:v>
                </c:pt>
                <c:pt idx="385">
                  <c:v>1.7924751534584922</c:v>
                </c:pt>
                <c:pt idx="386">
                  <c:v>1.8078950154546753</c:v>
                </c:pt>
                <c:pt idx="387">
                  <c:v>1.8161077680395992</c:v>
                </c:pt>
                <c:pt idx="388">
                  <c:v>1.8052133003249042</c:v>
                </c:pt>
                <c:pt idx="389">
                  <c:v>1.8099063018020038</c:v>
                </c:pt>
                <c:pt idx="390">
                  <c:v>1.8177000363979006</c:v>
                </c:pt>
                <c:pt idx="391">
                  <c:v>1.8062189434985687</c:v>
                </c:pt>
                <c:pt idx="392">
                  <c:v>1.8368072566975193</c:v>
                </c:pt>
                <c:pt idx="393">
                  <c:v>1.8281754861235688</c:v>
                </c:pt>
                <c:pt idx="394">
                  <c:v>1.8568363165729964</c:v>
                </c:pt>
                <c:pt idx="395">
                  <c:v>1.8999951694427482</c:v>
                </c:pt>
                <c:pt idx="396">
                  <c:v>1.9036825277461833</c:v>
                </c:pt>
                <c:pt idx="397">
                  <c:v>1.897313454312977</c:v>
                </c:pt>
                <c:pt idx="398">
                  <c:v>1.8939613104007633</c:v>
                </c:pt>
                <c:pt idx="399">
                  <c:v>1.9046881709198475</c:v>
                </c:pt>
                <c:pt idx="400">
                  <c:v>1.8938775068029583</c:v>
                </c:pt>
                <c:pt idx="401">
                  <c:v>1.9496907029413171</c:v>
                </c:pt>
                <c:pt idx="402">
                  <c:v>2.0313992108015273</c:v>
                </c:pt>
                <c:pt idx="403">
                  <c:v>2.0229350474231871</c:v>
                </c:pt>
                <c:pt idx="404">
                  <c:v>2.0112025437304393</c:v>
                </c:pt>
                <c:pt idx="405">
                  <c:v>1.9928495558110693</c:v>
                </c:pt>
                <c:pt idx="406">
                  <c:v>1.9802790161402677</c:v>
                </c:pt>
                <c:pt idx="407">
                  <c:v>2.0062581314599242</c:v>
                </c:pt>
                <c:pt idx="408">
                  <c:v>1.9482660417786264</c:v>
                </c:pt>
                <c:pt idx="409">
                  <c:v>1.9377067884551533</c:v>
                </c:pt>
                <c:pt idx="410">
                  <c:v>1.9426512007256689</c:v>
                </c:pt>
                <c:pt idx="411">
                  <c:v>1.9113924587442757</c:v>
                </c:pt>
                <c:pt idx="412">
                  <c:v>1.9090459580057262</c:v>
                </c:pt>
                <c:pt idx="413">
                  <c:v>1.895888793150287</c:v>
                </c:pt>
                <c:pt idx="414">
                  <c:v>1.8964754183349246</c:v>
                </c:pt>
                <c:pt idx="415">
                  <c:v>1.8947993463788178</c:v>
                </c:pt>
                <c:pt idx="416">
                  <c:v>1.9077051004408407</c:v>
                </c:pt>
                <c:pt idx="417">
                  <c:v>1.8652166763535314</c:v>
                </c:pt>
                <c:pt idx="418">
                  <c:v>1.8296001472862602</c:v>
                </c:pt>
                <c:pt idx="419">
                  <c:v>1.8621997468325391</c:v>
                </c:pt>
                <c:pt idx="420">
                  <c:v>1.85473701</c:v>
                </c:pt>
                <c:pt idx="421">
                  <c:v>1.8852414502512198</c:v>
                </c:pt>
                <c:pt idx="422">
                  <c:v>1.8824700552490128</c:v>
                </c:pt>
                <c:pt idx="423">
                  <c:v>1.8600185775258593</c:v>
                </c:pt>
                <c:pt idx="424">
                  <c:v>1.8560557092963164</c:v>
                </c:pt>
                <c:pt idx="425">
                  <c:v>1.80316227749387</c:v>
                </c:pt>
                <c:pt idx="426">
                  <c:v>1.7694286100000001</c:v>
                </c:pt>
                <c:pt idx="427">
                  <c:v>1.7660655491429806</c:v>
                </c:pt>
                <c:pt idx="428">
                  <c:v>1.7691228771948166</c:v>
                </c:pt>
                <c:pt idx="429">
                  <c:v>1.7602566258444927</c:v>
                </c:pt>
                <c:pt idx="430">
                  <c:v>1.7293011793196549</c:v>
                </c:pt>
                <c:pt idx="431">
                  <c:v>1.7570464313900651</c:v>
                </c:pt>
                <c:pt idx="432">
                  <c:v>1.7464986496112314</c:v>
                </c:pt>
                <c:pt idx="433">
                  <c:v>1.7439763539684667</c:v>
                </c:pt>
                <c:pt idx="434">
                  <c:v>1.7445113863775381</c:v>
                </c:pt>
                <c:pt idx="435">
                  <c:v>1.7474922812280778</c:v>
                </c:pt>
                <c:pt idx="436">
                  <c:v>1.7234158228198704</c:v>
                </c:pt>
                <c:pt idx="437">
                  <c:v>1.7513903744941683</c:v>
                </c:pt>
                <c:pt idx="438">
                  <c:v>1.7367916330466522</c:v>
                </c:pt>
                <c:pt idx="439">
                  <c:v>1.5959325099999999</c:v>
                </c:pt>
                <c:pt idx="440">
                  <c:v>1.5952446080560347</c:v>
                </c:pt>
                <c:pt idx="441">
                  <c:v>1.5777564077953792</c:v>
                </c:pt>
                <c:pt idx="442">
                  <c:v>1.582089671913768</c:v>
                </c:pt>
                <c:pt idx="443">
                  <c:v>1.6018470120710957</c:v>
                </c:pt>
                <c:pt idx="444">
                  <c:v>1.6217959650992446</c:v>
                </c:pt>
                <c:pt idx="445">
                  <c:v>1.6154787152595358</c:v>
                </c:pt>
                <c:pt idx="446">
                  <c:v>1.6244892910794428</c:v>
                </c:pt>
                <c:pt idx="447">
                  <c:v>1.6023043912354082</c:v>
                </c:pt>
                <c:pt idx="448">
                  <c:v>1.6329889482152329</c:v>
                </c:pt>
                <c:pt idx="449">
                  <c:v>1.6544577261461473</c:v>
                </c:pt>
                <c:pt idx="450">
                  <c:v>1.6412168008635735</c:v>
                </c:pt>
                <c:pt idx="451">
                  <c:v>1.5865041784459892</c:v>
                </c:pt>
                <c:pt idx="452">
                  <c:v>1.5805227987525068</c:v>
                </c:pt>
                <c:pt idx="453">
                  <c:v>1.5814245376192888</c:v>
                </c:pt>
                <c:pt idx="454">
                  <c:v>1.5491505674637931</c:v>
                </c:pt>
                <c:pt idx="455">
                  <c:v>1.5737058678338482</c:v>
                </c:pt>
                <c:pt idx="456">
                  <c:v>1.5994994362976336</c:v>
                </c:pt>
                <c:pt idx="457">
                  <c:v>1.6219158462361141</c:v>
                </c:pt>
                <c:pt idx="458">
                  <c:v>1.6151819602921844</c:v>
                </c:pt>
                <c:pt idx="459">
                  <c:v>1.651244248441524</c:v>
                </c:pt>
                <c:pt idx="460">
                  <c:v>1.6224076530286691</c:v>
                </c:pt>
                <c:pt idx="461">
                  <c:v>1.5851200443771547</c:v>
                </c:pt>
                <c:pt idx="462">
                  <c:v>1.5282921269162149</c:v>
                </c:pt>
                <c:pt idx="463">
                  <c:v>1.52943841</c:v>
                </c:pt>
                <c:pt idx="464">
                  <c:v>1.6036249627609194</c:v>
                </c:pt>
                <c:pt idx="465">
                  <c:v>1.6602317636827584</c:v>
                </c:pt>
                <c:pt idx="466">
                  <c:v>1.717190159641379</c:v>
                </c:pt>
                <c:pt idx="467">
                  <c:v>1.7022825300818392</c:v>
                </c:pt>
                <c:pt idx="468">
                  <c:v>1.7086815597512643</c:v>
                </c:pt>
                <c:pt idx="469">
                  <c:v>1.743841063429425</c:v>
                </c:pt>
                <c:pt idx="470">
                  <c:v>1.727738010744827</c:v>
                </c:pt>
                <c:pt idx="471">
                  <c:v>1.7067126275452871</c:v>
                </c:pt>
                <c:pt idx="472">
                  <c:v>1.6895547897503447</c:v>
                </c:pt>
                <c:pt idx="473">
                  <c:v>1.6835776741250572</c:v>
                </c:pt>
                <c:pt idx="474">
                  <c:v>1.685546606331034</c:v>
                </c:pt>
                <c:pt idx="475">
                  <c:v>1.7392000089439079</c:v>
                </c:pt>
                <c:pt idx="476">
                  <c:v>1.771406114313103</c:v>
                </c:pt>
                <c:pt idx="477">
                  <c:v>1.7586783739816088</c:v>
                </c:pt>
                <c:pt idx="478">
                  <c:v>1.7691559060777007</c:v>
                </c:pt>
                <c:pt idx="479">
                  <c:v>1.7553733806358616</c:v>
                </c:pt>
                <c:pt idx="480">
                  <c:v>1.8339900308602295</c:v>
                </c:pt>
                <c:pt idx="481">
                  <c:v>1.8568437082510338</c:v>
                </c:pt>
                <c:pt idx="482">
                  <c:v>1.8503743595742523</c:v>
                </c:pt>
                <c:pt idx="483">
                  <c:v>1.8986131986206891</c:v>
                </c:pt>
                <c:pt idx="484">
                  <c:v>1.9292722858280456</c:v>
                </c:pt>
                <c:pt idx="485">
                  <c:v>1.9372183336593101</c:v>
                </c:pt>
                <c:pt idx="486">
                  <c:v>1.9470629946891949</c:v>
                </c:pt>
                <c:pt idx="487">
                  <c:v>1.9844023875954016</c:v>
                </c:pt>
                <c:pt idx="488">
                  <c:v>1.9951611957209192</c:v>
                </c:pt>
                <c:pt idx="489">
                  <c:v>1.9685806109402291</c:v>
                </c:pt>
                <c:pt idx="490">
                  <c:v>1.9597907350206889</c:v>
                </c:pt>
                <c:pt idx="491">
                  <c:v>1.957329569763218</c:v>
                </c:pt>
                <c:pt idx="492">
                  <c:v>1.9583843548735627</c:v>
                </c:pt>
                <c:pt idx="493">
                  <c:v>1.8997383027383905</c:v>
                </c:pt>
                <c:pt idx="494">
                  <c:v>1.8408812935811492</c:v>
                </c:pt>
                <c:pt idx="495">
                  <c:v>1.8426392687650572</c:v>
                </c:pt>
                <c:pt idx="496">
                  <c:v>1.8993163886942526</c:v>
                </c:pt>
                <c:pt idx="497">
                  <c:v>1.8938315061204594</c:v>
                </c:pt>
                <c:pt idx="498">
                  <c:v>1.9031136150914936</c:v>
                </c:pt>
                <c:pt idx="499">
                  <c:v>1.9316631320781603</c:v>
                </c:pt>
                <c:pt idx="500">
                  <c:v>1.9126770000919535</c:v>
                </c:pt>
                <c:pt idx="501">
                  <c:v>1.91016706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0-4587-BCD4-5043B57A984B}"/>
            </c:ext>
          </c:extLst>
        </c:ser>
        <c:ser>
          <c:idx val="1"/>
          <c:order val="1"/>
          <c:tx>
            <c:strRef>
              <c:f>'Deposit chart'!$D$1</c:f>
              <c:strCache>
                <c:ptCount val="1"/>
                <c:pt idx="0">
                  <c:v>Buy and Hold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'Deposit chart'!$D$2:$D$503</c:f>
              <c:numCache>
                <c:formatCode>General</c:formatCode>
                <c:ptCount val="502"/>
                <c:pt idx="0">
                  <c:v>1</c:v>
                </c:pt>
                <c:pt idx="1">
                  <c:v>1.0213915182630087</c:v>
                </c:pt>
                <c:pt idx="2">
                  <c:v>1.0227284881544467</c:v>
                </c:pt>
                <c:pt idx="3">
                  <c:v>1.0535322744531792</c:v>
                </c:pt>
                <c:pt idx="4">
                  <c:v>1.0521953045617412</c:v>
                </c:pt>
                <c:pt idx="5">
                  <c:v>1.0524626985400287</c:v>
                </c:pt>
                <c:pt idx="6">
                  <c:v>1.0524626985400287</c:v>
                </c:pt>
                <c:pt idx="7">
                  <c:v>1.0588801540189314</c:v>
                </c:pt>
                <c:pt idx="8">
                  <c:v>1.0763142414032836</c:v>
                </c:pt>
                <c:pt idx="9">
                  <c:v>1.0873308733087332</c:v>
                </c:pt>
                <c:pt idx="10">
                  <c:v>1.1147120166853846</c:v>
                </c:pt>
                <c:pt idx="11">
                  <c:v>1.1079202096368792</c:v>
                </c:pt>
                <c:pt idx="12">
                  <c:v>1.1120915556981659</c:v>
                </c:pt>
                <c:pt idx="13">
                  <c:v>1.1251938606342586</c:v>
                </c:pt>
                <c:pt idx="14">
                  <c:v>1.1348200438526126</c:v>
                </c:pt>
                <c:pt idx="15">
                  <c:v>1.1337504679394623</c:v>
                </c:pt>
                <c:pt idx="16">
                  <c:v>1.1214503449382323</c:v>
                </c:pt>
                <c:pt idx="17">
                  <c:v>1.1423605540403232</c:v>
                </c:pt>
                <c:pt idx="18">
                  <c:v>1.1398470506444196</c:v>
                </c:pt>
                <c:pt idx="19">
                  <c:v>1.1653029573774001</c:v>
                </c:pt>
                <c:pt idx="20">
                  <c:v>1.156692871276539</c:v>
                </c:pt>
                <c:pt idx="21">
                  <c:v>1.1524680464195949</c:v>
                </c:pt>
                <c:pt idx="22">
                  <c:v>1.1650355633991125</c:v>
                </c:pt>
                <c:pt idx="23">
                  <c:v>1.1582972351462648</c:v>
                </c:pt>
                <c:pt idx="24">
                  <c:v>1.1284560671693675</c:v>
                </c:pt>
                <c:pt idx="25">
                  <c:v>1.1253542970212314</c:v>
                </c:pt>
                <c:pt idx="26">
                  <c:v>1.1444462270709665</c:v>
                </c:pt>
                <c:pt idx="27">
                  <c:v>1.1717204128563026</c:v>
                </c:pt>
                <c:pt idx="28">
                  <c:v>1.1439114391143914</c:v>
                </c:pt>
                <c:pt idx="29">
                  <c:v>1.0932670196267182</c:v>
                </c:pt>
                <c:pt idx="30">
                  <c:v>1.1123589496764534</c:v>
                </c:pt>
                <c:pt idx="31">
                  <c:v>1.0919835285309376</c:v>
                </c:pt>
                <c:pt idx="32">
                  <c:v>1.0806995026472006</c:v>
                </c:pt>
                <c:pt idx="33">
                  <c:v>1.1064228033584684</c:v>
                </c:pt>
                <c:pt idx="34">
                  <c:v>1.0878121824696509</c:v>
                </c:pt>
                <c:pt idx="35">
                  <c:v>1.0976522808706348</c:v>
                </c:pt>
                <c:pt idx="36">
                  <c:v>1.1009144874057437</c:v>
                </c:pt>
                <c:pt idx="37">
                  <c:v>1.1005936146317985</c:v>
                </c:pt>
                <c:pt idx="38">
                  <c:v>1.0984544628054975</c:v>
                </c:pt>
                <c:pt idx="39">
                  <c:v>1.1112893737633029</c:v>
                </c:pt>
                <c:pt idx="40">
                  <c:v>1.1045510455104552</c:v>
                </c:pt>
                <c:pt idx="41">
                  <c:v>1.0989892507620731</c:v>
                </c:pt>
                <c:pt idx="42">
                  <c:v>1.0851917214824325</c:v>
                </c:pt>
                <c:pt idx="43">
                  <c:v>1.096315310979197</c:v>
                </c:pt>
                <c:pt idx="44">
                  <c:v>1.0907000374351572</c:v>
                </c:pt>
                <c:pt idx="45">
                  <c:v>1.097652280870635</c:v>
                </c:pt>
                <c:pt idx="46">
                  <c:v>1.0968500989357721</c:v>
                </c:pt>
                <c:pt idx="47">
                  <c:v>1.101663190544949</c:v>
                </c:pt>
                <c:pt idx="48">
                  <c:v>1.0891491523610888</c:v>
                </c:pt>
                <c:pt idx="49">
                  <c:v>1.088560885608856</c:v>
                </c:pt>
                <c:pt idx="50">
                  <c:v>1.1011284025883736</c:v>
                </c:pt>
                <c:pt idx="51">
                  <c:v>1.1107545858067276</c:v>
                </c:pt>
                <c:pt idx="52">
                  <c:v>1.1219851328948072</c:v>
                </c:pt>
                <c:pt idx="53">
                  <c:v>1.1263169153430665</c:v>
                </c:pt>
                <c:pt idx="54">
                  <c:v>1.1107545858067276</c:v>
                </c:pt>
                <c:pt idx="55">
                  <c:v>1.1444462270709665</c:v>
                </c:pt>
                <c:pt idx="56">
                  <c:v>1.1658377453339752</c:v>
                </c:pt>
                <c:pt idx="57">
                  <c:v>1.1449810150275417</c:v>
                </c:pt>
                <c:pt idx="58">
                  <c:v>1.1501684582063214</c:v>
                </c:pt>
                <c:pt idx="59">
                  <c:v>1.1466923364885826</c:v>
                </c:pt>
                <c:pt idx="60">
                  <c:v>1.1642333814642498</c:v>
                </c:pt>
                <c:pt idx="61">
                  <c:v>1.1670677576340986</c:v>
                </c:pt>
                <c:pt idx="62">
                  <c:v>1.1714530188780155</c:v>
                </c:pt>
                <c:pt idx="63">
                  <c:v>1.1861596876838338</c:v>
                </c:pt>
                <c:pt idx="64">
                  <c:v>1.2166426012086211</c:v>
                </c:pt>
                <c:pt idx="65">
                  <c:v>1.2423124231242315</c:v>
                </c:pt>
                <c:pt idx="66">
                  <c:v>1.272795336649019</c:v>
                </c:pt>
                <c:pt idx="67">
                  <c:v>1.3031712925824914</c:v>
                </c:pt>
                <c:pt idx="68">
                  <c:v>1.277394513075566</c:v>
                </c:pt>
                <c:pt idx="69">
                  <c:v>1.2808171559976473</c:v>
                </c:pt>
                <c:pt idx="70">
                  <c:v>1.2717257607358687</c:v>
                </c:pt>
                <c:pt idx="71">
                  <c:v>1.2473394299160387</c:v>
                </c:pt>
                <c:pt idx="72">
                  <c:v>1.2530081822557362</c:v>
                </c:pt>
                <c:pt idx="73">
                  <c:v>1.2449328841114504</c:v>
                </c:pt>
                <c:pt idx="74">
                  <c:v>1.2439167869939576</c:v>
                </c:pt>
                <c:pt idx="75">
                  <c:v>1.2589443285737214</c:v>
                </c:pt>
                <c:pt idx="76">
                  <c:v>1.2603347772608171</c:v>
                </c:pt>
                <c:pt idx="77">
                  <c:v>1.2620995775175154</c:v>
                </c:pt>
                <c:pt idx="78">
                  <c:v>1.2182469650783476</c:v>
                </c:pt>
                <c:pt idx="79">
                  <c:v>1.1935397614845726</c:v>
                </c:pt>
                <c:pt idx="80">
                  <c:v>1.2235948446441001</c:v>
                </c:pt>
                <c:pt idx="81">
                  <c:v>1.2041820418204197</c:v>
                </c:pt>
                <c:pt idx="82">
                  <c:v>1.2251992085138257</c:v>
                </c:pt>
                <c:pt idx="83">
                  <c:v>1.2434889566286982</c:v>
                </c:pt>
                <c:pt idx="84">
                  <c:v>1.2449863629071087</c:v>
                </c:pt>
                <c:pt idx="85">
                  <c:v>1.2379806406759735</c:v>
                </c:pt>
                <c:pt idx="86">
                  <c:v>1.2300123001230026</c:v>
                </c:pt>
                <c:pt idx="87">
                  <c:v>1.2139686614257459</c:v>
                </c:pt>
                <c:pt idx="88">
                  <c:v>1.1991015562329548</c:v>
                </c:pt>
                <c:pt idx="89">
                  <c:v>1.2186747954436079</c:v>
                </c:pt>
                <c:pt idx="90">
                  <c:v>1.2230065778918673</c:v>
                </c:pt>
                <c:pt idx="91">
                  <c:v>1.2203326381089912</c:v>
                </c:pt>
                <c:pt idx="92">
                  <c:v>1.2136477886518009</c:v>
                </c:pt>
                <c:pt idx="93">
                  <c:v>1.2086207818599939</c:v>
                </c:pt>
                <c:pt idx="94">
                  <c:v>1.244505053746191</c:v>
                </c:pt>
                <c:pt idx="95">
                  <c:v>1.2613508743783104</c:v>
                </c:pt>
                <c:pt idx="96">
                  <c:v>1.226268784426976</c:v>
                </c:pt>
                <c:pt idx="97">
                  <c:v>1.2538103641905995</c:v>
                </c:pt>
                <c:pt idx="98">
                  <c:v>1.2620995775175157</c:v>
                </c:pt>
                <c:pt idx="99">
                  <c:v>1.2470720359377521</c:v>
                </c:pt>
                <c:pt idx="100">
                  <c:v>1.2481950906465602</c:v>
                </c:pt>
                <c:pt idx="101">
                  <c:v>1.2447189689288214</c:v>
                </c:pt>
                <c:pt idx="102">
                  <c:v>1.2473394299160401</c:v>
                </c:pt>
                <c:pt idx="103">
                  <c:v>1.2832237018022372</c:v>
                </c:pt>
                <c:pt idx="104">
                  <c:v>1.2620995775175161</c:v>
                </c:pt>
                <c:pt idx="105">
                  <c:v>1.2781432162147726</c:v>
                </c:pt>
                <c:pt idx="106">
                  <c:v>1.3096422268570527</c:v>
                </c:pt>
                <c:pt idx="107">
                  <c:v>1.3277715385849527</c:v>
                </c:pt>
                <c:pt idx="108">
                  <c:v>1.3316220118722941</c:v>
                </c:pt>
                <c:pt idx="109">
                  <c:v>1.2615113107652829</c:v>
                </c:pt>
                <c:pt idx="110">
                  <c:v>1.2861115567677432</c:v>
                </c:pt>
                <c:pt idx="111">
                  <c:v>1.2770736403016221</c:v>
                </c:pt>
                <c:pt idx="112">
                  <c:v>1.2717257607358698</c:v>
                </c:pt>
                <c:pt idx="113">
                  <c:v>1.2931172789988785</c:v>
                </c:pt>
                <c:pt idx="114">
                  <c:v>1.2856302476068253</c:v>
                </c:pt>
                <c:pt idx="115">
                  <c:v>1.3054174020001084</c:v>
                </c:pt>
                <c:pt idx="116">
                  <c:v>1.2729022942403352</c:v>
                </c:pt>
                <c:pt idx="117">
                  <c:v>1.27862452537569</c:v>
                </c:pt>
                <c:pt idx="118">
                  <c:v>1.2658430932135423</c:v>
                </c:pt>
                <c:pt idx="119">
                  <c:v>1.2866463447243182</c:v>
                </c:pt>
                <c:pt idx="120">
                  <c:v>1.2861650355634004</c:v>
                </c:pt>
                <c:pt idx="121">
                  <c:v>1.2757366704101838</c:v>
                </c:pt>
                <c:pt idx="122">
                  <c:v>1.2994277768864659</c:v>
                </c:pt>
                <c:pt idx="123">
                  <c:v>1.289908551259427</c:v>
                </c:pt>
                <c:pt idx="124">
                  <c:v>1.2915663939248101</c:v>
                </c:pt>
                <c:pt idx="125">
                  <c:v>1.2985721161559454</c:v>
                </c:pt>
                <c:pt idx="126">
                  <c:v>1.298625594951603</c:v>
                </c:pt>
                <c:pt idx="127">
                  <c:v>1.3011390983475066</c:v>
                </c:pt>
                <c:pt idx="128">
                  <c:v>1.2981442857906855</c:v>
                </c:pt>
                <c:pt idx="129">
                  <c:v>1.3035991229477526</c:v>
                </c:pt>
                <c:pt idx="130">
                  <c:v>1.2904433392160024</c:v>
                </c:pt>
                <c:pt idx="131">
                  <c:v>1.267554414674583</c:v>
                </c:pt>
                <c:pt idx="132">
                  <c:v>1.2581956254345166</c:v>
                </c:pt>
                <c:pt idx="133">
                  <c:v>1.2554147280603254</c:v>
                </c:pt>
                <c:pt idx="134">
                  <c:v>1.2547729825124352</c:v>
                </c:pt>
                <c:pt idx="135">
                  <c:v>1.2555751644472979</c:v>
                </c:pt>
                <c:pt idx="136">
                  <c:v>1.2452537568853961</c:v>
                </c:pt>
                <c:pt idx="137">
                  <c:v>1.2318840579710155</c:v>
                </c:pt>
                <c:pt idx="138">
                  <c:v>1.2432750414460676</c:v>
                </c:pt>
                <c:pt idx="139">
                  <c:v>1.2334884218407411</c:v>
                </c:pt>
                <c:pt idx="140">
                  <c:v>1.2455211508636836</c:v>
                </c:pt>
                <c:pt idx="141">
                  <c:v>1.232953633884166</c:v>
                </c:pt>
                <c:pt idx="142">
                  <c:v>1.2449863629071085</c:v>
                </c:pt>
                <c:pt idx="143">
                  <c:v>1.2620995775175154</c:v>
                </c:pt>
                <c:pt idx="144">
                  <c:v>1.2486763998074775</c:v>
                </c:pt>
                <c:pt idx="145">
                  <c:v>1.2273383603401262</c:v>
                </c:pt>
                <c:pt idx="146">
                  <c:v>1.1808652869137397</c:v>
                </c:pt>
                <c:pt idx="147">
                  <c:v>1.1885127546927654</c:v>
                </c:pt>
                <c:pt idx="148">
                  <c:v>1.2086742606556511</c:v>
                </c:pt>
                <c:pt idx="149">
                  <c:v>1.1885662334884231</c:v>
                </c:pt>
                <c:pt idx="150">
                  <c:v>1.1975506711588866</c:v>
                </c:pt>
                <c:pt idx="151">
                  <c:v>1.1801165837745344</c:v>
                </c:pt>
                <c:pt idx="152">
                  <c:v>1.1888336274667106</c:v>
                </c:pt>
                <c:pt idx="153">
                  <c:v>1.1935397614845724</c:v>
                </c:pt>
                <c:pt idx="154">
                  <c:v>1.1610781325204567</c:v>
                </c:pt>
                <c:pt idx="155">
                  <c:v>1.147601476014761</c:v>
                </c:pt>
                <c:pt idx="156">
                  <c:v>1.1500615006150072</c:v>
                </c:pt>
                <c:pt idx="157">
                  <c:v>1.1626290175945249</c:v>
                </c:pt>
                <c:pt idx="158">
                  <c:v>1.1551419862024717</c:v>
                </c:pt>
                <c:pt idx="159">
                  <c:v>1.1691534306647424</c:v>
                </c:pt>
                <c:pt idx="160">
                  <c:v>1.1738595646826042</c:v>
                </c:pt>
                <c:pt idx="161">
                  <c:v>1.1738595646826042</c:v>
                </c:pt>
                <c:pt idx="162">
                  <c:v>1.168511685116852</c:v>
                </c:pt>
                <c:pt idx="163">
                  <c:v>1.1652494785817431</c:v>
                </c:pt>
                <c:pt idx="164">
                  <c:v>1.1674421092037017</c:v>
                </c:pt>
                <c:pt idx="165">
                  <c:v>1.1845553238141087</c:v>
                </c:pt>
                <c:pt idx="166">
                  <c:v>1.1989945986416395</c:v>
                </c:pt>
                <c:pt idx="167">
                  <c:v>1.212257339964705</c:v>
                </c:pt>
                <c:pt idx="168">
                  <c:v>1.197925022728489</c:v>
                </c:pt>
                <c:pt idx="169">
                  <c:v>1.2145034493823208</c:v>
                </c:pt>
                <c:pt idx="170">
                  <c:v>1.2342371249799464</c:v>
                </c:pt>
                <c:pt idx="171">
                  <c:v>1.2247713781485652</c:v>
                </c:pt>
                <c:pt idx="172">
                  <c:v>1.2246644205572501</c:v>
                </c:pt>
                <c:pt idx="173">
                  <c:v>1.2476603026899846</c:v>
                </c:pt>
                <c:pt idx="174">
                  <c:v>1.2552542916733527</c:v>
                </c:pt>
                <c:pt idx="175">
                  <c:v>1.2544521097384898</c:v>
                </c:pt>
                <c:pt idx="176">
                  <c:v>1.2460559388202588</c:v>
                </c:pt>
                <c:pt idx="177">
                  <c:v>1.2584630194128037</c:v>
                </c:pt>
                <c:pt idx="178">
                  <c:v>1.2615113107652822</c:v>
                </c:pt>
                <c:pt idx="179">
                  <c:v>1.2583560618214886</c:v>
                </c:pt>
                <c:pt idx="180">
                  <c:v>1.2566447403604477</c:v>
                </c:pt>
                <c:pt idx="181">
                  <c:v>1.2407080592545063</c:v>
                </c:pt>
                <c:pt idx="182">
                  <c:v>1.2284079362532763</c:v>
                </c:pt>
                <c:pt idx="183">
                  <c:v>1.2166426012086216</c:v>
                </c:pt>
                <c:pt idx="184">
                  <c:v>1.2197978501524154</c:v>
                </c:pt>
                <c:pt idx="185">
                  <c:v>1.2251457297181674</c:v>
                </c:pt>
                <c:pt idx="186">
                  <c:v>1.2195839349697852</c:v>
                </c:pt>
                <c:pt idx="187">
                  <c:v>1.2177656559174295</c:v>
                </c:pt>
                <c:pt idx="188">
                  <c:v>1.2112412428472119</c:v>
                </c:pt>
                <c:pt idx="189">
                  <c:v>1.1952510829456129</c:v>
                </c:pt>
                <c:pt idx="190">
                  <c:v>1.1983528530937493</c:v>
                </c:pt>
                <c:pt idx="191">
                  <c:v>1.1912936520669564</c:v>
                </c:pt>
                <c:pt idx="192">
                  <c:v>1.2169099951869096</c:v>
                </c:pt>
                <c:pt idx="193">
                  <c:v>1.2087812182469662</c:v>
                </c:pt>
                <c:pt idx="194">
                  <c:v>1.2177121771217723</c:v>
                </c:pt>
                <c:pt idx="195">
                  <c:v>1.221990480774374</c:v>
                </c:pt>
                <c:pt idx="196">
                  <c:v>1.2316701427883854</c:v>
                </c:pt>
                <c:pt idx="197">
                  <c:v>1.2214556928177989</c:v>
                </c:pt>
                <c:pt idx="198">
                  <c:v>1.2268035723835511</c:v>
                </c:pt>
                <c:pt idx="199">
                  <c:v>1.2353601796887543</c:v>
                </c:pt>
                <c:pt idx="200">
                  <c:v>1.2487298786031349</c:v>
                </c:pt>
                <c:pt idx="201">
                  <c:v>1.2596930317129269</c:v>
                </c:pt>
                <c:pt idx="202">
                  <c:v>1.256430825177818</c:v>
                </c:pt>
                <c:pt idx="203">
                  <c:v>1.2822610834804011</c:v>
                </c:pt>
                <c:pt idx="204">
                  <c:v>1.2811915075672506</c:v>
                </c:pt>
                <c:pt idx="205">
                  <c:v>1.2983582009733152</c:v>
                </c:pt>
                <c:pt idx="206">
                  <c:v>1.2834910957805241</c:v>
                </c:pt>
                <c:pt idx="207">
                  <c:v>1.2676078934702402</c:v>
                </c:pt>
                <c:pt idx="208">
                  <c:v>1.2840793625327571</c:v>
                </c:pt>
                <c:pt idx="209">
                  <c:v>1.2808706347933057</c:v>
                </c:pt>
                <c:pt idx="210">
                  <c:v>1.2561634311995304</c:v>
                </c:pt>
                <c:pt idx="211">
                  <c:v>1.2642387293438164</c:v>
                </c:pt>
                <c:pt idx="212">
                  <c:v>1.2756297128188687</c:v>
                </c:pt>
                <c:pt idx="213">
                  <c:v>1.2782501738060874</c:v>
                </c:pt>
                <c:pt idx="214">
                  <c:v>1.2968607946949051</c:v>
                </c:pt>
                <c:pt idx="215">
                  <c:v>1.2844002353067023</c:v>
                </c:pt>
                <c:pt idx="216">
                  <c:v>1.2915129151291529</c:v>
                </c:pt>
                <c:pt idx="217">
                  <c:v>1.2827958714369769</c:v>
                </c:pt>
                <c:pt idx="218">
                  <c:v>1.2685705117920762</c:v>
                </c:pt>
                <c:pt idx="219">
                  <c:v>1.2701213968661442</c:v>
                </c:pt>
                <c:pt idx="220">
                  <c:v>1.2834910957805248</c:v>
                </c:pt>
                <c:pt idx="221">
                  <c:v>1.2698540028878567</c:v>
                </c:pt>
                <c:pt idx="222">
                  <c:v>1.2794801861062108</c:v>
                </c:pt>
                <c:pt idx="223">
                  <c:v>1.2716188031445552</c:v>
                </c:pt>
                <c:pt idx="224">
                  <c:v>1.2682496390181315</c:v>
                </c:pt>
                <c:pt idx="225">
                  <c:v>1.2734905609925686</c:v>
                </c:pt>
                <c:pt idx="226">
                  <c:v>1.2726883790577057</c:v>
                </c:pt>
                <c:pt idx="227">
                  <c:v>1.2567516979517641</c:v>
                </c:pt>
                <c:pt idx="228">
                  <c:v>1.2525803518904775</c:v>
                </c:pt>
                <c:pt idx="229">
                  <c:v>1.2578212738649146</c:v>
                </c:pt>
                <c:pt idx="230">
                  <c:v>1.251296860794697</c:v>
                </c:pt>
                <c:pt idx="231">
                  <c:v>1.2501738060858891</c:v>
                </c:pt>
                <c:pt idx="232">
                  <c:v>1.2335419006363997</c:v>
                </c:pt>
                <c:pt idx="233">
                  <c:v>1.2385154286325493</c:v>
                </c:pt>
                <c:pt idx="234">
                  <c:v>1.2391571741804395</c:v>
                </c:pt>
                <c:pt idx="235">
                  <c:v>1.2575004010909692</c:v>
                </c:pt>
                <c:pt idx="236">
                  <c:v>1.2676613722658985</c:v>
                </c:pt>
                <c:pt idx="237">
                  <c:v>1.2723140274881028</c:v>
                </c:pt>
                <c:pt idx="238">
                  <c:v>1.2852024172415655</c:v>
                </c:pt>
                <c:pt idx="239">
                  <c:v>1.2891063693245648</c:v>
                </c:pt>
                <c:pt idx="240">
                  <c:v>1.2899620300550849</c:v>
                </c:pt>
                <c:pt idx="241">
                  <c:v>1.2912455211508653</c:v>
                </c:pt>
                <c:pt idx="242">
                  <c:v>1.292047703085728</c:v>
                </c:pt>
                <c:pt idx="243">
                  <c:v>1.3166479490881879</c:v>
                </c:pt>
                <c:pt idx="244">
                  <c:v>1.3048826140435332</c:v>
                </c:pt>
                <c:pt idx="245">
                  <c:v>1.3086796085352173</c:v>
                </c:pt>
                <c:pt idx="246">
                  <c:v>1.3305524359591439</c:v>
                </c:pt>
                <c:pt idx="247">
                  <c:v>1.329857211615596</c:v>
                </c:pt>
                <c:pt idx="248">
                  <c:v>1.326488047489172</c:v>
                </c:pt>
                <c:pt idx="249">
                  <c:v>1.3275576234023225</c:v>
                </c:pt>
                <c:pt idx="250">
                  <c:v>1.3479865233434958</c:v>
                </c:pt>
                <c:pt idx="251">
                  <c:v>1.3623723193753692</c:v>
                </c:pt>
                <c:pt idx="252">
                  <c:v>1.3637092892668072</c:v>
                </c:pt>
                <c:pt idx="253">
                  <c:v>1.3578266217444799</c:v>
                </c:pt>
                <c:pt idx="254">
                  <c:v>1.3859029894646786</c:v>
                </c:pt>
                <c:pt idx="255">
                  <c:v>1.3796994491684063</c:v>
                </c:pt>
                <c:pt idx="256">
                  <c:v>1.3807690250815565</c:v>
                </c:pt>
                <c:pt idx="257">
                  <c:v>1.4032835980533733</c:v>
                </c:pt>
                <c:pt idx="258">
                  <c:v>1.3853682015081037</c:v>
                </c:pt>
                <c:pt idx="259">
                  <c:v>1.3707150114979427</c:v>
                </c:pt>
                <c:pt idx="260">
                  <c:v>1.3771324669768454</c:v>
                </c:pt>
                <c:pt idx="261">
                  <c:v>1.4038183860099489</c:v>
                </c:pt>
                <c:pt idx="262">
                  <c:v>1.4240333707684922</c:v>
                </c:pt>
                <c:pt idx="263">
                  <c:v>1.4335525963955313</c:v>
                </c:pt>
                <c:pt idx="264">
                  <c:v>1.4254238194555882</c:v>
                </c:pt>
                <c:pt idx="265">
                  <c:v>1.4103962778758246</c:v>
                </c:pt>
                <c:pt idx="266">
                  <c:v>1.4198085459115484</c:v>
                </c:pt>
                <c:pt idx="267">
                  <c:v>1.3654206107278486</c:v>
                </c:pt>
                <c:pt idx="268">
                  <c:v>1.3781485640943387</c:v>
                </c:pt>
                <c:pt idx="269">
                  <c:v>1.3901278143216238</c:v>
                </c:pt>
                <c:pt idx="270">
                  <c:v>1.3760628910636956</c:v>
                </c:pt>
                <c:pt idx="271">
                  <c:v>1.3487352264827019</c:v>
                </c:pt>
                <c:pt idx="272">
                  <c:v>1.3583079309053983</c:v>
                </c:pt>
                <c:pt idx="273">
                  <c:v>1.3658484410931089</c:v>
                </c:pt>
                <c:pt idx="274">
                  <c:v>1.3647788651799584</c:v>
                </c:pt>
                <c:pt idx="275">
                  <c:v>1.3482539173217842</c:v>
                </c:pt>
                <c:pt idx="276">
                  <c:v>1.3599657735707815</c:v>
                </c:pt>
                <c:pt idx="277">
                  <c:v>1.3490560992566469</c:v>
                </c:pt>
                <c:pt idx="278">
                  <c:v>1.3610353494839318</c:v>
                </c:pt>
                <c:pt idx="279">
                  <c:v>1.3610353494839318</c:v>
                </c:pt>
                <c:pt idx="280">
                  <c:v>1.3577731429488229</c:v>
                </c:pt>
                <c:pt idx="281">
                  <c:v>1.3463286806781132</c:v>
                </c:pt>
                <c:pt idx="282">
                  <c:v>1.3442430076474698</c:v>
                </c:pt>
                <c:pt idx="283">
                  <c:v>1.3326915877854451</c:v>
                </c:pt>
                <c:pt idx="284">
                  <c:v>1.3353655275683212</c:v>
                </c:pt>
                <c:pt idx="285">
                  <c:v>1.3377720733729097</c:v>
                </c:pt>
                <c:pt idx="286">
                  <c:v>1.3412481950906485</c:v>
                </c:pt>
                <c:pt idx="287">
                  <c:v>1.3112465907267787</c:v>
                </c:pt>
                <c:pt idx="288">
                  <c:v>1.3412481950906485</c:v>
                </c:pt>
                <c:pt idx="289">
                  <c:v>1.298892988929891</c:v>
                </c:pt>
                <c:pt idx="290">
                  <c:v>1.2479811754639303</c:v>
                </c:pt>
                <c:pt idx="291">
                  <c:v>1.2202256805176763</c:v>
                </c:pt>
                <c:pt idx="292">
                  <c:v>1.2654687416439399</c:v>
                </c:pt>
                <c:pt idx="293">
                  <c:v>1.2581956254345168</c:v>
                </c:pt>
                <c:pt idx="294">
                  <c:v>1.2424728595112053</c:v>
                </c:pt>
                <c:pt idx="295">
                  <c:v>1.1764800256698233</c:v>
                </c:pt>
                <c:pt idx="296">
                  <c:v>1.0759933686293397</c:v>
                </c:pt>
                <c:pt idx="297">
                  <c:v>1.0403230119257727</c:v>
                </c:pt>
                <c:pt idx="298">
                  <c:v>0.94074549441146704</c:v>
                </c:pt>
                <c:pt idx="299">
                  <c:v>1.0620888817583842</c:v>
                </c:pt>
                <c:pt idx="300">
                  <c:v>1.0473822129525658</c:v>
                </c:pt>
                <c:pt idx="301">
                  <c:v>0.98406331889405985</c:v>
                </c:pt>
                <c:pt idx="302">
                  <c:v>0.93197497192363365</c:v>
                </c:pt>
                <c:pt idx="303">
                  <c:v>1.0134766565056967</c:v>
                </c:pt>
                <c:pt idx="304">
                  <c:v>1.0465265522220453</c:v>
                </c:pt>
                <c:pt idx="305">
                  <c:v>0.98064067597197835</c:v>
                </c:pt>
                <c:pt idx="306">
                  <c:v>1.030215519546501</c:v>
                </c:pt>
                <c:pt idx="307">
                  <c:v>1.0058291887266713</c:v>
                </c:pt>
                <c:pt idx="308">
                  <c:v>1.0057757099310136</c:v>
                </c:pt>
                <c:pt idx="309">
                  <c:v>0.96465051607037933</c:v>
                </c:pt>
                <c:pt idx="310">
                  <c:v>0.97866196053265009</c:v>
                </c:pt>
                <c:pt idx="311">
                  <c:v>1.0011765335044669</c:v>
                </c:pt>
                <c:pt idx="312">
                  <c:v>0.98818118615968897</c:v>
                </c:pt>
                <c:pt idx="313">
                  <c:v>0.99978608481737108</c:v>
                </c:pt>
                <c:pt idx="314">
                  <c:v>0.9927803625862357</c:v>
                </c:pt>
                <c:pt idx="315">
                  <c:v>1.0198406331889418</c:v>
                </c:pt>
                <c:pt idx="316">
                  <c:v>1.0569014385796045</c:v>
                </c:pt>
                <c:pt idx="317">
                  <c:v>1.0711267982245052</c:v>
                </c:pt>
                <c:pt idx="318">
                  <c:v>1.0888817583828025</c:v>
                </c:pt>
                <c:pt idx="319">
                  <c:v>1.080218193486284</c:v>
                </c:pt>
                <c:pt idx="320">
                  <c:v>1.0602706027060282</c:v>
                </c:pt>
                <c:pt idx="321">
                  <c:v>1.055510989892509</c:v>
                </c:pt>
                <c:pt idx="322">
                  <c:v>0.99507995079950928</c:v>
                </c:pt>
                <c:pt idx="323">
                  <c:v>1.0080752981442873</c:v>
                </c:pt>
                <c:pt idx="324">
                  <c:v>1.0257233007112696</c:v>
                </c:pt>
                <c:pt idx="325">
                  <c:v>1.0124605593882041</c:v>
                </c:pt>
                <c:pt idx="326">
                  <c:v>0.99497299320819454</c:v>
                </c:pt>
                <c:pt idx="327">
                  <c:v>1.0171666934060661</c:v>
                </c:pt>
                <c:pt idx="328">
                  <c:v>1.0211241242847229</c:v>
                </c:pt>
                <c:pt idx="329">
                  <c:v>1.0102679287662459</c:v>
                </c:pt>
                <c:pt idx="330">
                  <c:v>1.0102144499705885</c:v>
                </c:pt>
                <c:pt idx="331">
                  <c:v>1.031071180277022</c:v>
                </c:pt>
                <c:pt idx="332">
                  <c:v>1.0471148189742785</c:v>
                </c:pt>
                <c:pt idx="333">
                  <c:v>1.0548692443446193</c:v>
                </c:pt>
                <c:pt idx="334">
                  <c:v>1.0358307930905415</c:v>
                </c:pt>
                <c:pt idx="335">
                  <c:v>1.0414995454302389</c:v>
                </c:pt>
                <c:pt idx="336">
                  <c:v>1.0465800310177036</c:v>
                </c:pt>
                <c:pt idx="337">
                  <c:v>1.0455639339002107</c:v>
                </c:pt>
                <c:pt idx="338">
                  <c:v>1.0482913524787445</c:v>
                </c:pt>
                <c:pt idx="339">
                  <c:v>1.0235841488849693</c:v>
                </c:pt>
                <c:pt idx="340">
                  <c:v>1.0017113214610429</c:v>
                </c:pt>
                <c:pt idx="341">
                  <c:v>0.98299374298091025</c:v>
                </c:pt>
                <c:pt idx="342">
                  <c:v>0.98320765816354028</c:v>
                </c:pt>
                <c:pt idx="343">
                  <c:v>1.0103748863575617</c:v>
                </c:pt>
                <c:pt idx="344">
                  <c:v>1.0107492379271643</c:v>
                </c:pt>
                <c:pt idx="345">
                  <c:v>1.0373816781646101</c:v>
                </c:pt>
                <c:pt idx="346">
                  <c:v>1.0289320284507217</c:v>
                </c:pt>
                <c:pt idx="347">
                  <c:v>1.0102144499705892</c:v>
                </c:pt>
                <c:pt idx="348">
                  <c:v>1.0214449970586688</c:v>
                </c:pt>
                <c:pt idx="349">
                  <c:v>1.0374886357559254</c:v>
                </c:pt>
                <c:pt idx="350">
                  <c:v>1.0616075725974676</c:v>
                </c:pt>
                <c:pt idx="351">
                  <c:v>1.0963153109791994</c:v>
                </c:pt>
                <c:pt idx="352">
                  <c:v>1.0722498529333147</c:v>
                </c:pt>
                <c:pt idx="353">
                  <c:v>1.0891491523610914</c:v>
                </c:pt>
                <c:pt idx="354">
                  <c:v>1.1337504679394648</c:v>
                </c:pt>
                <c:pt idx="355">
                  <c:v>1.1845553238141107</c:v>
                </c:pt>
                <c:pt idx="356">
                  <c:v>1.1396331354617921</c:v>
                </c:pt>
                <c:pt idx="357">
                  <c:v>1.1717204128563055</c:v>
                </c:pt>
                <c:pt idx="358">
                  <c:v>1.1781378683352082</c:v>
                </c:pt>
                <c:pt idx="359">
                  <c:v>1.1617198780683489</c:v>
                </c:pt>
                <c:pt idx="360">
                  <c:v>1.1365848441093136</c:v>
                </c:pt>
                <c:pt idx="361">
                  <c:v>1.1142307075244693</c:v>
                </c:pt>
                <c:pt idx="362">
                  <c:v>1.1087223915717446</c:v>
                </c:pt>
                <c:pt idx="363">
                  <c:v>1.1110754585806755</c:v>
                </c:pt>
                <c:pt idx="364">
                  <c:v>1.1131076528156612</c:v>
                </c:pt>
                <c:pt idx="365">
                  <c:v>1.0897374191133242</c:v>
                </c:pt>
                <c:pt idx="366">
                  <c:v>1.1070110701107039</c:v>
                </c:pt>
                <c:pt idx="367">
                  <c:v>1.1038023423712526</c:v>
                </c:pt>
                <c:pt idx="368">
                  <c:v>1.1086154339804297</c:v>
                </c:pt>
                <c:pt idx="369">
                  <c:v>1.1065832397454438</c:v>
                </c:pt>
                <c:pt idx="370">
                  <c:v>1.0864217337825581</c:v>
                </c:pt>
                <c:pt idx="371">
                  <c:v>1.1005936146318014</c:v>
                </c:pt>
                <c:pt idx="372">
                  <c:v>1.0867960853521608</c:v>
                </c:pt>
                <c:pt idx="373">
                  <c:v>1.1209155569816598</c:v>
                </c:pt>
                <c:pt idx="374">
                  <c:v>1.1281351943954252</c:v>
                </c:pt>
                <c:pt idx="375">
                  <c:v>1.1477084336060783</c:v>
                </c:pt>
                <c:pt idx="376">
                  <c:v>1.1258890849778094</c:v>
                </c:pt>
                <c:pt idx="377">
                  <c:v>1.1282421519867403</c:v>
                </c:pt>
                <c:pt idx="378">
                  <c:v>1.1182950959944411</c:v>
                </c:pt>
                <c:pt idx="379">
                  <c:v>1.1352478742178753</c:v>
                </c:pt>
                <c:pt idx="380">
                  <c:v>1.1144446227070992</c:v>
                </c:pt>
                <c:pt idx="381">
                  <c:v>1.1203807690250842</c:v>
                </c:pt>
                <c:pt idx="382">
                  <c:v>1.1288838975346303</c:v>
                </c:pt>
                <c:pt idx="383">
                  <c:v>1.1302743462217257</c:v>
                </c:pt>
                <c:pt idx="384">
                  <c:v>1.1273864912562195</c:v>
                </c:pt>
                <c:pt idx="385">
                  <c:v>1.1438579603187362</c:v>
                </c:pt>
                <c:pt idx="386">
                  <c:v>1.1536980587197203</c:v>
                </c:pt>
                <c:pt idx="387">
                  <c:v>1.1589389806941575</c:v>
                </c:pt>
                <c:pt idx="388">
                  <c:v>1.1519867372586796</c:v>
                </c:pt>
                <c:pt idx="389">
                  <c:v>1.1549815498155009</c:v>
                </c:pt>
                <c:pt idx="390">
                  <c:v>1.1599550778116505</c:v>
                </c:pt>
                <c:pt idx="391">
                  <c:v>1.15262848280657</c:v>
                </c:pt>
                <c:pt idx="392">
                  <c:v>1.1721482432215657</c:v>
                </c:pt>
                <c:pt idx="393">
                  <c:v>1.166639927268841</c:v>
                </c:pt>
                <c:pt idx="394">
                  <c:v>1.1849296753837135</c:v>
                </c:pt>
                <c:pt idx="395">
                  <c:v>1.2124712551473373</c:v>
                </c:pt>
                <c:pt idx="396">
                  <c:v>1.2148243221562682</c:v>
                </c:pt>
                <c:pt idx="397">
                  <c:v>1.2107599336862966</c:v>
                </c:pt>
                <c:pt idx="398">
                  <c:v>1.2086207818599957</c:v>
                </c:pt>
                <c:pt idx="399">
                  <c:v>1.2154660677041584</c:v>
                </c:pt>
                <c:pt idx="400">
                  <c:v>1.208567303064338</c:v>
                </c:pt>
                <c:pt idx="401">
                  <c:v>1.2441841809722478</c:v>
                </c:pt>
                <c:pt idx="402">
                  <c:v>1.2963260067383318</c:v>
                </c:pt>
                <c:pt idx="403">
                  <c:v>1.2909246483769219</c:v>
                </c:pt>
                <c:pt idx="404">
                  <c:v>1.2834376169848689</c:v>
                </c:pt>
                <c:pt idx="405">
                  <c:v>1.2717257607358716</c:v>
                </c:pt>
                <c:pt idx="406">
                  <c:v>1.2637039413872433</c:v>
                </c:pt>
                <c:pt idx="407">
                  <c:v>1.2802823680410751</c:v>
                </c:pt>
                <c:pt idx="408">
                  <c:v>1.2432750414460698</c:v>
                </c:pt>
                <c:pt idx="409">
                  <c:v>1.2365367131932221</c:v>
                </c:pt>
                <c:pt idx="410">
                  <c:v>1.2396919621370162</c:v>
                </c:pt>
                <c:pt idx="411">
                  <c:v>1.2197443713567606</c:v>
                </c:pt>
                <c:pt idx="412">
                  <c:v>1.2182469650783501</c:v>
                </c:pt>
                <c:pt idx="413">
                  <c:v>1.2098507941601191</c:v>
                </c:pt>
                <c:pt idx="414">
                  <c:v>1.2102251457297217</c:v>
                </c:pt>
                <c:pt idx="415">
                  <c:v>1.2091555698165712</c:v>
                </c:pt>
                <c:pt idx="416">
                  <c:v>1.2173913043478297</c:v>
                </c:pt>
                <c:pt idx="417">
                  <c:v>1.1902775549494662</c:v>
                </c:pt>
                <c:pt idx="418">
                  <c:v>1.1675490667950192</c:v>
                </c:pt>
                <c:pt idx="419">
                  <c:v>1.1883523183057954</c:v>
                </c:pt>
                <c:pt idx="420">
                  <c:v>1.1835927054922759</c:v>
                </c:pt>
                <c:pt idx="421">
                  <c:v>1.1641264238729381</c:v>
                </c:pt>
                <c:pt idx="422">
                  <c:v>1.1658377453339788</c:v>
                </c:pt>
                <c:pt idx="423">
                  <c:v>1.1797422322049347</c:v>
                </c:pt>
                <c:pt idx="424">
                  <c:v>1.1822557356008383</c:v>
                </c:pt>
                <c:pt idx="425">
                  <c:v>1.215947376865077</c:v>
                </c:pt>
                <c:pt idx="426">
                  <c:v>1.2380341194716336</c:v>
                </c:pt>
                <c:pt idx="427">
                  <c:v>1.2356810524627027</c:v>
                </c:pt>
                <c:pt idx="428">
                  <c:v>1.2378202042890036</c:v>
                </c:pt>
                <c:pt idx="429">
                  <c:v>1.2316166639927311</c:v>
                </c:pt>
                <c:pt idx="430">
                  <c:v>1.2099577517514346</c:v>
                </c:pt>
                <c:pt idx="431">
                  <c:v>1.229370554575115</c:v>
                </c:pt>
                <c:pt idx="432">
                  <c:v>1.2219904807743771</c:v>
                </c:pt>
                <c:pt idx="433">
                  <c:v>1.2202256805176788</c:v>
                </c:pt>
                <c:pt idx="434">
                  <c:v>1.2206000320872816</c:v>
                </c:pt>
                <c:pt idx="435">
                  <c:v>1.2226857051179247</c:v>
                </c:pt>
                <c:pt idx="436">
                  <c:v>1.2058398844858054</c:v>
                </c:pt>
                <c:pt idx="437">
                  <c:v>1.2254131236964585</c:v>
                </c:pt>
                <c:pt idx="438">
                  <c:v>1.2151986737258718</c:v>
                </c:pt>
                <c:pt idx="439">
                  <c:v>1.1166372533290589</c:v>
                </c:pt>
                <c:pt idx="440">
                  <c:v>1.1171185624899764</c:v>
                </c:pt>
                <c:pt idx="441">
                  <c:v>1.1293652066955491</c:v>
                </c:pt>
                <c:pt idx="442">
                  <c:v>1.1262634365474127</c:v>
                </c:pt>
                <c:pt idx="443">
                  <c:v>1.1121985132894845</c:v>
                </c:pt>
                <c:pt idx="444">
                  <c:v>1.0983475052141862</c:v>
                </c:pt>
                <c:pt idx="445">
                  <c:v>1.102625808866788</c:v>
                </c:pt>
                <c:pt idx="446">
                  <c:v>1.0964757473661728</c:v>
                </c:pt>
                <c:pt idx="447">
                  <c:v>1.111449810150279</c:v>
                </c:pt>
                <c:pt idx="448">
                  <c:v>1.0901652494785852</c:v>
                </c:pt>
                <c:pt idx="449">
                  <c:v>1.0758329322423692</c:v>
                </c:pt>
                <c:pt idx="450">
                  <c:v>1.0844430183432303</c:v>
                </c:pt>
                <c:pt idx="451">
                  <c:v>1.120594684207715</c:v>
                </c:pt>
                <c:pt idx="452">
                  <c:v>1.1248195090646593</c:v>
                </c:pt>
                <c:pt idx="453">
                  <c:v>1.1241777635167691</c:v>
                </c:pt>
                <c:pt idx="454">
                  <c:v>1.147120166853846</c:v>
                </c:pt>
                <c:pt idx="455">
                  <c:v>1.1289373763302886</c:v>
                </c:pt>
                <c:pt idx="456">
                  <c:v>1.1104337130327859</c:v>
                </c:pt>
                <c:pt idx="457">
                  <c:v>1.094871383496447</c:v>
                </c:pt>
                <c:pt idx="458">
                  <c:v>1.0994170811273363</c:v>
                </c:pt>
                <c:pt idx="459">
                  <c:v>1.0748703139205338</c:v>
                </c:pt>
                <c:pt idx="460">
                  <c:v>1.0936413711963238</c:v>
                </c:pt>
                <c:pt idx="461">
                  <c:v>1.118776405155359</c:v>
                </c:pt>
                <c:pt idx="462">
                  <c:v>1.1588855018985005</c:v>
                </c:pt>
                <c:pt idx="463">
                  <c:v>1.1631638055511022</c:v>
                </c:pt>
                <c:pt idx="464">
                  <c:v>1.2195839349697879</c:v>
                </c:pt>
                <c:pt idx="465">
                  <c:v>1.262634365474093</c:v>
                </c:pt>
                <c:pt idx="466">
                  <c:v>1.3059521899566857</c:v>
                </c:pt>
                <c:pt idx="467">
                  <c:v>1.2946146852772913</c:v>
                </c:pt>
                <c:pt idx="468">
                  <c:v>1.2994812556821258</c:v>
                </c:pt>
                <c:pt idx="469">
                  <c:v>1.3262206535108867</c:v>
                </c:pt>
                <c:pt idx="470">
                  <c:v>1.3139740093053141</c:v>
                </c:pt>
                <c:pt idx="471">
                  <c:v>1.2979838494037153</c:v>
                </c:pt>
                <c:pt idx="472">
                  <c:v>1.2849350232632799</c:v>
                </c:pt>
                <c:pt idx="473">
                  <c:v>1.2803893256323904</c:v>
                </c:pt>
                <c:pt idx="474">
                  <c:v>1.2818867319108009</c:v>
                </c:pt>
                <c:pt idx="475">
                  <c:v>1.3226910529974905</c:v>
                </c:pt>
                <c:pt idx="476">
                  <c:v>1.3471843414086353</c:v>
                </c:pt>
                <c:pt idx="477">
                  <c:v>1.3375046793946239</c:v>
                </c:pt>
                <c:pt idx="478">
                  <c:v>1.3454730199475946</c:v>
                </c:pt>
                <c:pt idx="479">
                  <c:v>1.3349911759987203</c:v>
                </c:pt>
                <c:pt idx="480">
                  <c:v>1.3947804695438297</c:v>
                </c:pt>
                <c:pt idx="481">
                  <c:v>1.4121610781325242</c:v>
                </c:pt>
                <c:pt idx="482">
                  <c:v>1.4072410289320323</c:v>
                </c:pt>
                <c:pt idx="483">
                  <c:v>1.4439274827530924</c:v>
                </c:pt>
                <c:pt idx="484">
                  <c:v>1.4672442376597721</c:v>
                </c:pt>
                <c:pt idx="485">
                  <c:v>1.4732873415690722</c:v>
                </c:pt>
                <c:pt idx="486">
                  <c:v>1.4807743729611251</c:v>
                </c:pt>
                <c:pt idx="487">
                  <c:v>1.5091716134552691</c:v>
                </c:pt>
                <c:pt idx="488">
                  <c:v>1.5173538691908701</c:v>
                </c:pt>
                <c:pt idx="489">
                  <c:v>1.4971388844323266</c:v>
                </c:pt>
                <c:pt idx="490">
                  <c:v>1.4904540349751363</c:v>
                </c:pt>
                <c:pt idx="491">
                  <c:v>1.4885822771271233</c:v>
                </c:pt>
                <c:pt idx="492">
                  <c:v>1.489384459061986</c:v>
                </c:pt>
                <c:pt idx="493">
                  <c:v>1.4447831434836129</c:v>
                </c:pt>
                <c:pt idx="494">
                  <c:v>1.4000213915182671</c:v>
                </c:pt>
                <c:pt idx="495">
                  <c:v>1.4013583614097052</c:v>
                </c:pt>
                <c:pt idx="496">
                  <c:v>1.4444622707096679</c:v>
                </c:pt>
                <c:pt idx="497">
                  <c:v>1.440290924648381</c:v>
                </c:pt>
                <c:pt idx="498">
                  <c:v>1.4473501256751737</c:v>
                </c:pt>
                <c:pt idx="499">
                  <c:v>1.4690625167121278</c:v>
                </c:pt>
                <c:pt idx="500">
                  <c:v>1.454623241884597</c:v>
                </c:pt>
                <c:pt idx="501">
                  <c:v>1.4527514840365836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0-4587-BCD4-5043B57A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943168"/>
        <c:axId val="546941920"/>
      </c:lineChart>
      <c:dateAx>
        <c:axId val="546943168"/>
        <c:scaling>
          <c:orientation val="minMax"/>
        </c:scaling>
        <c:delete val="0"/>
        <c:axPos val="b"/>
        <c:numFmt formatCode="yyyy\-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41920"/>
        <c:crosses val="autoZero"/>
        <c:auto val="1"/>
        <c:lblOffset val="100"/>
        <c:baseTimeUnit val="days"/>
        <c:majorUnit val="2"/>
        <c:majorTimeUnit val="months"/>
      </c:dateAx>
      <c:valAx>
        <c:axId val="5469419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94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</xdr:row>
      <xdr:rowOff>171450</xdr:rowOff>
    </xdr:from>
    <xdr:to>
      <xdr:col>19</xdr:col>
      <xdr:colOff>538162</xdr:colOff>
      <xdr:row>24</xdr:row>
      <xdr:rowOff>4763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3B8743-D01D-4BAD-A372-8E7AA8F72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</xdr:colOff>
      <xdr:row>2</xdr:row>
      <xdr:rowOff>47624</xdr:rowOff>
    </xdr:from>
    <xdr:to>
      <xdr:col>14</xdr:col>
      <xdr:colOff>266700</xdr:colOff>
      <xdr:row>25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CB5C48-11D2-4974-AC3A-ADB0D2B79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F54A2-F538-42F6-9882-B53C46B3CA23}" name="Table1" displayName="Table1" ref="A1:L694" totalsRowShown="0" headerRowDxfId="0" tableBorderDxfId="13">
  <autoFilter ref="A1:L694" xr:uid="{939F54A2-F538-42F6-9882-B53C46B3CA23}"/>
  <tableColumns count="12">
    <tableColumn id="1" xr3:uid="{E5A49900-C775-4DC7-88EE-8B394D4997C7}" name="Дата" dataDxfId="12"/>
    <tableColumn id="2" xr3:uid="{A1249DED-995B-43D7-AB09-42A5A314E817}" name="Open" dataDxfId="11"/>
    <tableColumn id="3" xr3:uid="{3CF7F306-3065-4623-99A6-169439A65145}" name="Close" dataDxfId="10"/>
    <tableColumn id="4" xr3:uid="{01A1DDEB-64FC-43C1-BD61-30D828F6F19B}" name="High" dataDxfId="9"/>
    <tableColumn id="5" xr3:uid="{74C945B8-0A59-4035-94EE-85BFD1C689A0}" name="Low" dataDxfId="8"/>
    <tableColumn id="6" xr3:uid="{516D53A4-8E11-4A7D-9E89-403E91564A6B}" name="Volume, mln" dataDxfId="7"/>
    <tableColumn id="7" xr3:uid="{F3818812-A06F-4349-B9AA-B6DEAEA811C0}" name="EMA (5 дней)" dataDxfId="6"/>
    <tableColumn id="8" xr3:uid="{FBF4479B-C728-4AAC-AA38-A29935D68968}" name="EMA (26 дней)" dataDxfId="5"/>
    <tableColumn id="9" xr3:uid="{EFF3EF6C-1172-41F5-B497-0E379EF588B1}" name="EMA(46 дней)" dataDxfId="4"/>
    <tableColumn id="10" xr3:uid="{B846679C-655A-4B60-A6E3-71D92F934036}" name="Доходность, %" dataDxfId="3" dataCellStyle="Percent">
      <calculatedColumnFormula>C2/C1-1</calculatedColumnFormula>
    </tableColumn>
    <tableColumn id="11" xr3:uid="{D16C5841-8600-4082-AE2E-0D919DFC98C5}" name="Позиция" dataDxfId="2" dataCellStyle="Percent">
      <calculatedColumnFormula>IFERROR(VLOOKUP(A2, 'Trades table'!$B$2:$F$19, 3, 0), K1)</calculatedColumnFormula>
    </tableColumn>
    <tableColumn id="12" xr3:uid="{3BFB1C70-9533-46A0-8EB1-2A2ED260AE8B}" name="Депозит" dataDxfId="1">
      <calculatedColumnFormula>IFERROR(VLOOKUP(A2, 'Trades table'!$C$2:$F$19, 4, 0), IF(K2="long", L1*(1+J2), L1*(1-J2)))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4.25" x14ac:dyDescent="0.45"/>
  <sheetData>
    <row r="1" spans="1:2" x14ac:dyDescent="0.45">
      <c r="B1" s="1">
        <v>0</v>
      </c>
    </row>
    <row r="2" spans="1:2" x14ac:dyDescent="0.45">
      <c r="A2" s="1" t="s">
        <v>0</v>
      </c>
      <c r="B2">
        <v>26</v>
      </c>
    </row>
    <row r="3" spans="1:2" x14ac:dyDescent="0.45">
      <c r="A3" s="1" t="s">
        <v>1</v>
      </c>
      <c r="B3">
        <v>5</v>
      </c>
    </row>
    <row r="4" spans="1:2" x14ac:dyDescent="0.45">
      <c r="A4" s="1" t="s">
        <v>2</v>
      </c>
      <c r="B4">
        <v>46</v>
      </c>
    </row>
    <row r="5" spans="1:2" x14ac:dyDescent="0.45">
      <c r="A5" s="1" t="s">
        <v>3</v>
      </c>
      <c r="B5">
        <v>0.91016706000000003</v>
      </c>
    </row>
    <row r="6" spans="1:2" x14ac:dyDescent="0.45">
      <c r="A6" s="1" t="s">
        <v>4</v>
      </c>
      <c r="B6">
        <v>0.46731320615672561</v>
      </c>
    </row>
    <row r="7" spans="1:2" x14ac:dyDescent="0.45">
      <c r="A7" s="1" t="s">
        <v>5</v>
      </c>
      <c r="B7">
        <v>-0.17538799206902109</v>
      </c>
    </row>
    <row r="8" spans="1:2" x14ac:dyDescent="0.45">
      <c r="A8" s="1" t="s">
        <v>6</v>
      </c>
      <c r="B8">
        <v>0.45279999999999998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4"/>
  <sheetViews>
    <sheetView workbookViewId="0">
      <selection activeCell="J503" sqref="J3:J503"/>
    </sheetView>
  </sheetViews>
  <sheetFormatPr defaultRowHeight="14.25" zeroHeight="1" x14ac:dyDescent="0.45"/>
  <cols>
    <col min="1" max="1" width="17.59765625" bestFit="1" customWidth="1"/>
    <col min="2" max="5" width="10.59765625" style="4" customWidth="1"/>
    <col min="6" max="6" width="13" style="4" customWidth="1"/>
    <col min="7" max="7" width="13.796875" style="4" customWidth="1"/>
    <col min="8" max="8" width="14.796875" style="4" customWidth="1"/>
    <col min="9" max="9" width="15.1328125" style="4" customWidth="1"/>
    <col min="10" max="10" width="15" customWidth="1"/>
    <col min="11" max="11" width="12.86328125" customWidth="1"/>
    <col min="12" max="12" width="10.19921875" bestFit="1" customWidth="1"/>
  </cols>
  <sheetData>
    <row r="1" spans="1:12" x14ac:dyDescent="0.45">
      <c r="A1" s="9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8</v>
      </c>
      <c r="H1" s="6" t="s">
        <v>9</v>
      </c>
      <c r="I1" s="6" t="s">
        <v>10</v>
      </c>
      <c r="J1" s="7" t="s">
        <v>26</v>
      </c>
      <c r="K1" s="7" t="s">
        <v>28</v>
      </c>
      <c r="L1" s="7" t="s">
        <v>27</v>
      </c>
    </row>
    <row r="2" spans="1:12" x14ac:dyDescent="0.45">
      <c r="A2" s="10">
        <v>43468</v>
      </c>
      <c r="B2" s="4">
        <v>186.37</v>
      </c>
      <c r="C2" s="4">
        <v>186.99</v>
      </c>
      <c r="D2" s="4">
        <v>191.5</v>
      </c>
      <c r="E2" s="4">
        <v>186</v>
      </c>
      <c r="F2" s="5">
        <v>40.249189999999999</v>
      </c>
      <c r="G2" s="5">
        <v>186.99</v>
      </c>
      <c r="H2" s="5">
        <v>186.99</v>
      </c>
      <c r="I2" s="5">
        <v>186.99</v>
      </c>
      <c r="L2">
        <f>1000000</f>
        <v>1000000</v>
      </c>
    </row>
    <row r="3" spans="1:12" x14ac:dyDescent="0.45">
      <c r="A3" s="10">
        <v>43469</v>
      </c>
      <c r="B3" s="4">
        <v>188</v>
      </c>
      <c r="C3" s="4">
        <v>190.99</v>
      </c>
      <c r="D3" s="4">
        <v>190.99</v>
      </c>
      <c r="E3" s="4">
        <v>187.77</v>
      </c>
      <c r="F3" s="5">
        <v>32.583359999999999</v>
      </c>
      <c r="G3" s="5">
        <v>188.32333333333341</v>
      </c>
      <c r="H3" s="5">
        <v>187.28629629629631</v>
      </c>
      <c r="I3" s="5">
        <v>187.16021276595751</v>
      </c>
      <c r="J3" s="8">
        <f>C3/C2-1</f>
        <v>2.1391518263008669E-2</v>
      </c>
      <c r="K3" s="8" t="str">
        <f>IFERROR(VLOOKUP(A3, 'Trades table'!$B$2:$F$19, 3, 0), K2)</f>
        <v>long</v>
      </c>
      <c r="L3" s="3">
        <f>IFERROR(VLOOKUP(A3, 'Trades table'!$C$2:$F$19, 4, 0), IF(K3="long", L2*(1+J3), L2*(1-J3)))</f>
        <v>1021391.5182630087</v>
      </c>
    </row>
    <row r="4" spans="1:12" x14ac:dyDescent="0.45">
      <c r="A4" s="10">
        <v>43473</v>
      </c>
      <c r="B4" s="4">
        <v>191.65</v>
      </c>
      <c r="C4" s="4">
        <v>191.24</v>
      </c>
      <c r="D4" s="4">
        <v>193.18</v>
      </c>
      <c r="E4" s="4">
        <v>190.37</v>
      </c>
      <c r="F4" s="5">
        <v>38.856560000000002</v>
      </c>
      <c r="G4" s="5">
        <v>189.29555555555561</v>
      </c>
      <c r="H4" s="5">
        <v>187.57916323731141</v>
      </c>
      <c r="I4" s="5">
        <v>187.33382073336361</v>
      </c>
      <c r="J4" s="8">
        <f t="shared" ref="J4:J67" si="0">C4/C3-1</f>
        <v>1.3089690559715539E-3</v>
      </c>
      <c r="K4" s="8" t="str">
        <f>IFERROR(VLOOKUP(A4, 'Trades table'!$B$2:$F$19, 3, 0), K3)</f>
        <v>long</v>
      </c>
      <c r="L4" s="3">
        <f>IFERROR(VLOOKUP(A4, 'Trades table'!$C$2:$F$19, 4, 0), IF(K4="long", L3*(1+J4), L3*(1-J4)))</f>
        <v>1022728.4881544467</v>
      </c>
    </row>
    <row r="5" spans="1:12" x14ac:dyDescent="0.45">
      <c r="A5" s="10">
        <v>43474</v>
      </c>
      <c r="B5" s="4">
        <v>192.71</v>
      </c>
      <c r="C5" s="4">
        <v>197</v>
      </c>
      <c r="D5" s="4">
        <v>197</v>
      </c>
      <c r="E5" s="4">
        <v>192.1</v>
      </c>
      <c r="F5" s="5">
        <v>70.707819999999998</v>
      </c>
      <c r="G5" s="5">
        <v>191.86370370370369</v>
      </c>
      <c r="H5" s="5">
        <v>188.27700299751049</v>
      </c>
      <c r="I5" s="5">
        <v>187.74514751066721</v>
      </c>
      <c r="J5" s="8">
        <f t="shared" si="0"/>
        <v>3.0119221920100303E-2</v>
      </c>
      <c r="K5" s="8" t="str">
        <f>IFERROR(VLOOKUP(A5, 'Trades table'!$B$2:$F$19, 3, 0), K4)</f>
        <v>long</v>
      </c>
      <c r="L5" s="3">
        <f>IFERROR(VLOOKUP(A5, 'Trades table'!$C$2:$F$19, 4, 0), IF(K5="long", L4*(1+J5), L4*(1-J5)))</f>
        <v>1053532.2744531792</v>
      </c>
    </row>
    <row r="6" spans="1:12" x14ac:dyDescent="0.45">
      <c r="A6" s="10">
        <v>43475</v>
      </c>
      <c r="B6" s="4">
        <v>196.25</v>
      </c>
      <c r="C6" s="4">
        <v>196.75</v>
      </c>
      <c r="D6" s="4">
        <v>197.64</v>
      </c>
      <c r="E6" s="4">
        <v>195.03</v>
      </c>
      <c r="F6" s="5">
        <v>56.378779999999999</v>
      </c>
      <c r="G6" s="5">
        <v>193.49246913580251</v>
      </c>
      <c r="H6" s="5">
        <v>188.90463240510229</v>
      </c>
      <c r="I6" s="5">
        <v>188.12833272297931</v>
      </c>
      <c r="J6" s="8">
        <f t="shared" si="0"/>
        <v>-1.2690355329949554E-3</v>
      </c>
      <c r="K6" s="8" t="str">
        <f>IFERROR(VLOOKUP(A6, 'Trades table'!$B$2:$F$19, 3, 0), K5)</f>
        <v>long</v>
      </c>
      <c r="L6" s="3">
        <f>IFERROR(VLOOKUP(A6, 'Trades table'!$C$2:$F$19, 4, 0), IF(K6="long", L5*(1+J6), L5*(1-J6)))</f>
        <v>1052195.3045617412</v>
      </c>
    </row>
    <row r="7" spans="1:12" x14ac:dyDescent="0.45">
      <c r="A7" s="10">
        <v>43476</v>
      </c>
      <c r="B7" s="4">
        <v>197.11</v>
      </c>
      <c r="C7" s="4">
        <v>196.8</v>
      </c>
      <c r="D7" s="4">
        <v>198.96</v>
      </c>
      <c r="E7" s="4">
        <v>195.61</v>
      </c>
      <c r="F7" s="5">
        <v>63.811140000000002</v>
      </c>
      <c r="G7" s="5">
        <v>194.5949794238683</v>
      </c>
      <c r="H7" s="5">
        <v>189.48947444916891</v>
      </c>
      <c r="I7" s="5">
        <v>188.49733984115039</v>
      </c>
      <c r="J7" s="8">
        <f t="shared" si="0"/>
        <v>2.5412960609916269E-4</v>
      </c>
      <c r="K7" s="8" t="str">
        <f>IFERROR(VLOOKUP(A7, 'Trades table'!$B$2:$F$19, 3, 0), K6)</f>
        <v>long</v>
      </c>
      <c r="L7" s="3">
        <f>IFERROR(VLOOKUP(A7, 'Trades table'!$C$2:$F$19, 4, 0), IF(K7="long", L6*(1+J7), L6*(1-J7)))</f>
        <v>1052462.6985400289</v>
      </c>
    </row>
    <row r="8" spans="1:12" x14ac:dyDescent="0.45">
      <c r="A8" s="10">
        <v>43479</v>
      </c>
      <c r="B8" s="4">
        <v>195.7</v>
      </c>
      <c r="C8" s="4">
        <v>196.8</v>
      </c>
      <c r="D8" s="4">
        <v>197.44</v>
      </c>
      <c r="E8" s="4">
        <v>194</v>
      </c>
      <c r="F8" s="5">
        <v>44.774070000000002</v>
      </c>
      <c r="G8" s="5">
        <v>195.32998628257889</v>
      </c>
      <c r="H8" s="5">
        <v>190.03099486034151</v>
      </c>
      <c r="I8" s="5">
        <v>188.85064452876099</v>
      </c>
      <c r="J8" s="8">
        <f t="shared" si="0"/>
        <v>0</v>
      </c>
      <c r="K8" s="8" t="str">
        <f>IFERROR(VLOOKUP(A8, 'Trades table'!$B$2:$F$19, 3, 0), K7)</f>
        <v>long</v>
      </c>
      <c r="L8" s="3">
        <f>IFERROR(VLOOKUP(A8, 'Trades table'!$C$2:$F$19, 4, 0), IF(K8="long", L7*(1+J8), L7*(1-J8)))</f>
        <v>1052462.6985400289</v>
      </c>
    </row>
    <row r="9" spans="1:12" x14ac:dyDescent="0.45">
      <c r="A9" s="10">
        <v>43480</v>
      </c>
      <c r="B9" s="4">
        <v>197.4</v>
      </c>
      <c r="C9" s="4">
        <v>198</v>
      </c>
      <c r="D9" s="4">
        <v>198.84</v>
      </c>
      <c r="E9" s="4">
        <v>195.91</v>
      </c>
      <c r="F9" s="5">
        <v>53.217179999999999</v>
      </c>
      <c r="G9" s="5">
        <v>196.2199908550526</v>
      </c>
      <c r="H9" s="5">
        <v>190.6212915373533</v>
      </c>
      <c r="I9" s="5">
        <v>189.2399788041329</v>
      </c>
      <c r="J9" s="8">
        <f t="shared" si="0"/>
        <v>6.0975609756097615E-3</v>
      </c>
      <c r="K9" s="8" t="str">
        <f>IFERROR(VLOOKUP(A9, 'Trades table'!$B$2:$F$19, 3, 0), K8)</f>
        <v>long</v>
      </c>
      <c r="L9" s="3">
        <f>IFERROR(VLOOKUP(A9, 'Trades table'!$C$2:$F$19, 4, 0), IF(K9="long", L8*(1+J9), L8*(1-J9)))</f>
        <v>1058880.1540189316</v>
      </c>
    </row>
    <row r="10" spans="1:12" x14ac:dyDescent="0.45">
      <c r="A10" s="10">
        <v>43481</v>
      </c>
      <c r="B10" s="4">
        <v>198.64</v>
      </c>
      <c r="C10" s="4">
        <v>201.26</v>
      </c>
      <c r="D10" s="4">
        <v>201.3</v>
      </c>
      <c r="E10" s="4">
        <v>198.02</v>
      </c>
      <c r="F10" s="5">
        <v>62.469270000000002</v>
      </c>
      <c r="G10" s="5">
        <v>197.8999939033684</v>
      </c>
      <c r="H10" s="5">
        <v>191.40934401606779</v>
      </c>
      <c r="I10" s="5">
        <v>189.75146906778679</v>
      </c>
      <c r="J10" s="8">
        <f t="shared" si="0"/>
        <v>1.6464646464646515E-2</v>
      </c>
      <c r="K10" s="8" t="str">
        <f>IFERROR(VLOOKUP(A10, 'Trades table'!$B$2:$F$19, 3, 0), K9)</f>
        <v>long</v>
      </c>
      <c r="L10" s="3">
        <f>IFERROR(VLOOKUP(A10, 'Trades table'!$C$2:$F$19, 4, 0), IF(K10="long", L9*(1+J10), L9*(1-J10)))</f>
        <v>1076314.2414032838</v>
      </c>
    </row>
    <row r="11" spans="1:12" x14ac:dyDescent="0.45">
      <c r="A11" s="10">
        <v>43482</v>
      </c>
      <c r="B11" s="4">
        <v>201.66</v>
      </c>
      <c r="C11" s="4">
        <v>203.32</v>
      </c>
      <c r="D11" s="4">
        <v>203.55</v>
      </c>
      <c r="E11" s="4">
        <v>201.05</v>
      </c>
      <c r="F11" s="5">
        <v>59.989420000000003</v>
      </c>
      <c r="G11" s="5">
        <v>199.70666260224559</v>
      </c>
      <c r="H11" s="5">
        <v>192.29161482969241</v>
      </c>
      <c r="I11" s="5">
        <v>190.32885336277459</v>
      </c>
      <c r="J11" s="8">
        <f t="shared" si="0"/>
        <v>1.0235516247639964E-2</v>
      </c>
      <c r="K11" s="8" t="str">
        <f>IFERROR(VLOOKUP(A11, 'Trades table'!$B$2:$F$19, 3, 0), K10)</f>
        <v>long</v>
      </c>
      <c r="L11" s="3">
        <f>IFERROR(VLOOKUP(A11, 'Trades table'!$C$2:$F$19, 4, 0), IF(K11="long", L10*(1+J11), L10*(1-J11)))</f>
        <v>1087330.8733087333</v>
      </c>
    </row>
    <row r="12" spans="1:12" x14ac:dyDescent="0.45">
      <c r="A12" s="10">
        <v>43483</v>
      </c>
      <c r="B12" s="4">
        <v>204.6</v>
      </c>
      <c r="C12" s="4">
        <v>208.44</v>
      </c>
      <c r="D12" s="4">
        <v>208.44</v>
      </c>
      <c r="E12" s="4">
        <v>203.83</v>
      </c>
      <c r="F12" s="5">
        <v>74.335239999999999</v>
      </c>
      <c r="G12" s="5">
        <v>202.61777506816381</v>
      </c>
      <c r="H12" s="5">
        <v>193.48779150897451</v>
      </c>
      <c r="I12" s="5">
        <v>191.09954045372041</v>
      </c>
      <c r="J12" s="8">
        <f t="shared" si="0"/>
        <v>2.5181979146173594E-2</v>
      </c>
      <c r="K12" s="8" t="str">
        <f>IFERROR(VLOOKUP(A12, 'Trades table'!$B$2:$F$19, 3, 0), K11)</f>
        <v>long</v>
      </c>
      <c r="L12" s="3">
        <f>IFERROR(VLOOKUP(A12, 'Trades table'!$C$2:$F$19, 4, 0), IF(K12="long", L11*(1+J12), L11*(1-J12)))</f>
        <v>1114712.0166853846</v>
      </c>
    </row>
    <row r="13" spans="1:12" x14ac:dyDescent="0.45">
      <c r="A13" s="10">
        <v>43486</v>
      </c>
      <c r="B13" s="4">
        <v>208.91</v>
      </c>
      <c r="C13" s="4">
        <v>207.17</v>
      </c>
      <c r="D13" s="4">
        <v>210.2</v>
      </c>
      <c r="E13" s="4">
        <v>207.17</v>
      </c>
      <c r="F13" s="5">
        <v>55.523009999999999</v>
      </c>
      <c r="G13" s="5">
        <v>204.13518337877579</v>
      </c>
      <c r="H13" s="5">
        <v>194.50128843423559</v>
      </c>
      <c r="I13" s="5">
        <v>191.78338979611519</v>
      </c>
      <c r="J13" s="8">
        <f t="shared" si="0"/>
        <v>-6.0928804452120566E-3</v>
      </c>
      <c r="K13" s="8" t="str">
        <f>IFERROR(VLOOKUP(A13, 'Trades table'!$B$2:$F$19, 3, 0), K12)</f>
        <v>long</v>
      </c>
      <c r="L13" s="3">
        <f>IFERROR(VLOOKUP(A13, 'Trades table'!$C$2:$F$19, 4, 0), IF(K13="long", L12*(1+J13), L12*(1-J13)))</f>
        <v>1107920.2096368794</v>
      </c>
    </row>
    <row r="14" spans="1:12" x14ac:dyDescent="0.45">
      <c r="A14" s="10">
        <v>43487</v>
      </c>
      <c r="B14" s="4">
        <v>206.66</v>
      </c>
      <c r="C14" s="4">
        <v>207.95</v>
      </c>
      <c r="D14" s="4">
        <v>208.88</v>
      </c>
      <c r="E14" s="4">
        <v>205.63</v>
      </c>
      <c r="F14" s="5">
        <v>51.361559999999997</v>
      </c>
      <c r="G14" s="5">
        <v>205.4067889191839</v>
      </c>
      <c r="H14" s="5">
        <v>195.4974892909589</v>
      </c>
      <c r="I14" s="5">
        <v>192.47133065585501</v>
      </c>
      <c r="J14" s="8">
        <f t="shared" si="0"/>
        <v>3.7650238934208158E-3</v>
      </c>
      <c r="K14" s="8" t="str">
        <f>IFERROR(VLOOKUP(A14, 'Trades table'!$B$2:$F$19, 3, 0), K13)</f>
        <v>long</v>
      </c>
      <c r="L14" s="3">
        <f>IFERROR(VLOOKUP(A14, 'Trades table'!$C$2:$F$19, 4, 0), IF(K14="long", L13*(1+J14), L13*(1-J14)))</f>
        <v>1112091.5556981661</v>
      </c>
    </row>
    <row r="15" spans="1:12" x14ac:dyDescent="0.45">
      <c r="A15" s="10">
        <v>43488</v>
      </c>
      <c r="B15" s="4">
        <v>207.78</v>
      </c>
      <c r="C15" s="4">
        <v>210.4</v>
      </c>
      <c r="D15" s="4">
        <v>212</v>
      </c>
      <c r="E15" s="4">
        <v>207.52</v>
      </c>
      <c r="F15" s="5">
        <v>79.765559999999994</v>
      </c>
      <c r="G15" s="5">
        <v>207.0711926127893</v>
      </c>
      <c r="H15" s="5">
        <v>196.60137897311009</v>
      </c>
      <c r="I15" s="5">
        <v>193.23425275560589</v>
      </c>
      <c r="J15" s="8">
        <f t="shared" si="0"/>
        <v>1.178167828804999E-2</v>
      </c>
      <c r="K15" s="8" t="str">
        <f>IFERROR(VLOOKUP(A15, 'Trades table'!$B$2:$F$19, 3, 0), K14)</f>
        <v>long</v>
      </c>
      <c r="L15" s="3">
        <f>IFERROR(VLOOKUP(A15, 'Trades table'!$C$2:$F$19, 4, 0), IF(K15="long", L14*(1+J15), L14*(1-J15)))</f>
        <v>1125193.8606342589</v>
      </c>
    </row>
    <row r="16" spans="1:12" x14ac:dyDescent="0.45">
      <c r="A16" s="10">
        <v>43489</v>
      </c>
      <c r="B16" s="4">
        <v>210.4</v>
      </c>
      <c r="C16" s="4">
        <v>212.2</v>
      </c>
      <c r="D16" s="4">
        <v>213.43</v>
      </c>
      <c r="E16" s="4">
        <v>208.55</v>
      </c>
      <c r="F16" s="5">
        <v>78.537189999999995</v>
      </c>
      <c r="G16" s="5">
        <v>208.78079507519291</v>
      </c>
      <c r="H16" s="5">
        <v>197.7568323825094</v>
      </c>
      <c r="I16" s="5">
        <v>194.04130582983541</v>
      </c>
      <c r="J16" s="8">
        <f t="shared" si="0"/>
        <v>8.5551330798478986E-3</v>
      </c>
      <c r="K16" s="8" t="str">
        <f>IFERROR(VLOOKUP(A16, 'Trades table'!$B$2:$F$19, 3, 0), K15)</f>
        <v>long</v>
      </c>
      <c r="L16" s="3">
        <f>IFERROR(VLOOKUP(A16, 'Trades table'!$C$2:$F$19, 4, 0), IF(K16="long", L15*(1+J16), L15*(1-J16)))</f>
        <v>1134820.0438526128</v>
      </c>
    </row>
    <row r="17" spans="1:12" x14ac:dyDescent="0.45">
      <c r="A17" s="10">
        <v>43490</v>
      </c>
      <c r="B17" s="4">
        <v>212.76</v>
      </c>
      <c r="C17" s="4">
        <v>212</v>
      </c>
      <c r="D17" s="4">
        <v>214.14</v>
      </c>
      <c r="E17" s="4">
        <v>211.01</v>
      </c>
      <c r="F17" s="5">
        <v>58.844659999999998</v>
      </c>
      <c r="G17" s="5">
        <v>209.85386338346191</v>
      </c>
      <c r="H17" s="5">
        <v>198.81188183565681</v>
      </c>
      <c r="I17" s="5">
        <v>194.80550558175739</v>
      </c>
      <c r="J17" s="8">
        <f t="shared" si="0"/>
        <v>-9.4250706880294466E-4</v>
      </c>
      <c r="K17" s="8" t="str">
        <f>IFERROR(VLOOKUP(A17, 'Trades table'!$B$2:$F$19, 3, 0), K16)</f>
        <v>long</v>
      </c>
      <c r="L17" s="3">
        <f>IFERROR(VLOOKUP(A17, 'Trades table'!$C$2:$F$19, 4, 0), IF(K17="long", L16*(1+J17), L16*(1-J17)))</f>
        <v>1133750.4679394625</v>
      </c>
    </row>
    <row r="18" spans="1:12" x14ac:dyDescent="0.45">
      <c r="A18" s="10">
        <v>43493</v>
      </c>
      <c r="B18" s="4">
        <v>212</v>
      </c>
      <c r="C18" s="4">
        <v>209.7</v>
      </c>
      <c r="D18" s="4">
        <v>213.3</v>
      </c>
      <c r="E18" s="4">
        <v>207.63</v>
      </c>
      <c r="F18" s="5">
        <v>56.537300000000002</v>
      </c>
      <c r="G18" s="5">
        <v>209.80257558897461</v>
      </c>
      <c r="H18" s="5">
        <v>199.6184091070896</v>
      </c>
      <c r="I18" s="5">
        <v>195.43931385487409</v>
      </c>
      <c r="J18" s="8">
        <f t="shared" si="0"/>
        <v>-1.0849056603773666E-2</v>
      </c>
      <c r="K18" s="8" t="str">
        <f>IFERROR(VLOOKUP(A18, 'Trades table'!$B$2:$F$19, 3, 0), K17)</f>
        <v>long</v>
      </c>
      <c r="L18" s="3">
        <f>IFERROR(VLOOKUP(A18, 'Trades table'!$C$2:$F$19, 4, 0), IF(K18="long", L17*(1+J18), L17*(1-J18)))</f>
        <v>1121450.3449382323</v>
      </c>
    </row>
    <row r="19" spans="1:12" x14ac:dyDescent="0.45">
      <c r="A19" s="10">
        <v>43494</v>
      </c>
      <c r="B19" s="4">
        <v>209.71</v>
      </c>
      <c r="C19" s="4">
        <v>213.61</v>
      </c>
      <c r="D19" s="4">
        <v>214.49</v>
      </c>
      <c r="E19" s="4">
        <v>206.91</v>
      </c>
      <c r="F19" s="5">
        <v>63.963209999999997</v>
      </c>
      <c r="G19" s="5">
        <v>211.0717170593164</v>
      </c>
      <c r="H19" s="5">
        <v>200.65482324730519</v>
      </c>
      <c r="I19" s="5">
        <v>196.21253454190071</v>
      </c>
      <c r="J19" s="8">
        <f t="shared" si="0"/>
        <v>1.8645684310920396E-2</v>
      </c>
      <c r="K19" s="8" t="str">
        <f>IFERROR(VLOOKUP(A19, 'Trades table'!$B$2:$F$19, 3, 0), K18)</f>
        <v>long</v>
      </c>
      <c r="L19" s="3">
        <f>IFERROR(VLOOKUP(A19, 'Trades table'!$C$2:$F$19, 4, 0), IF(K19="long", L18*(1+J19), L18*(1-J19)))</f>
        <v>1142360.5540403235</v>
      </c>
    </row>
    <row r="20" spans="1:12" x14ac:dyDescent="0.45">
      <c r="A20" s="10">
        <v>43495</v>
      </c>
      <c r="B20" s="4">
        <v>213.8</v>
      </c>
      <c r="C20" s="4">
        <v>213.14</v>
      </c>
      <c r="D20" s="4">
        <v>215.7</v>
      </c>
      <c r="E20" s="4">
        <v>212.22</v>
      </c>
      <c r="F20" s="5">
        <v>59.319899999999997</v>
      </c>
      <c r="G20" s="5">
        <v>211.76114470621101</v>
      </c>
      <c r="H20" s="5">
        <v>201.5796511549122</v>
      </c>
      <c r="I20" s="5">
        <v>196.93285222096881</v>
      </c>
      <c r="J20" s="8">
        <f t="shared" si="0"/>
        <v>-2.2002715228689462E-3</v>
      </c>
      <c r="K20" s="8" t="str">
        <f>IFERROR(VLOOKUP(A20, 'Trades table'!$B$2:$F$19, 3, 0), K19)</f>
        <v>long</v>
      </c>
      <c r="L20" s="3">
        <f>IFERROR(VLOOKUP(A20, 'Trades table'!$C$2:$F$19, 4, 0), IF(K20="long", L19*(1+J20), L19*(1-J20)))</f>
        <v>1139847.0506444199</v>
      </c>
    </row>
    <row r="21" spans="1:12" x14ac:dyDescent="0.45">
      <c r="A21" s="10">
        <v>43496</v>
      </c>
      <c r="B21" s="4">
        <v>215.17</v>
      </c>
      <c r="C21" s="4">
        <v>217.9</v>
      </c>
      <c r="D21" s="4">
        <v>218.1</v>
      </c>
      <c r="E21" s="4">
        <v>214.67</v>
      </c>
      <c r="F21" s="5">
        <v>80.344740000000002</v>
      </c>
      <c r="G21" s="5">
        <v>213.80742980414061</v>
      </c>
      <c r="H21" s="5">
        <v>202.78856588417801</v>
      </c>
      <c r="I21" s="5">
        <v>197.82507127539569</v>
      </c>
      <c r="J21" s="8">
        <f t="shared" si="0"/>
        <v>2.2332739044759409E-2</v>
      </c>
      <c r="K21" s="8" t="str">
        <f>IFERROR(VLOOKUP(A21, 'Trades table'!$B$2:$F$19, 3, 0), K20)</f>
        <v>long</v>
      </c>
      <c r="L21" s="3">
        <f>IFERROR(VLOOKUP(A21, 'Trades table'!$C$2:$F$19, 4, 0), IF(K21="long", L20*(1+J21), L20*(1-J21)))</f>
        <v>1165302.9573774002</v>
      </c>
    </row>
    <row r="22" spans="1:12" x14ac:dyDescent="0.45">
      <c r="A22" s="10">
        <v>43497</v>
      </c>
      <c r="B22" s="4">
        <v>218</v>
      </c>
      <c r="C22" s="4">
        <v>216.29</v>
      </c>
      <c r="D22" s="4">
        <v>218.7</v>
      </c>
      <c r="E22" s="4">
        <v>215.01</v>
      </c>
      <c r="F22" s="5">
        <v>55.512059999999998</v>
      </c>
      <c r="G22" s="5">
        <v>214.63495320276041</v>
      </c>
      <c r="H22" s="5">
        <v>203.78867211497959</v>
      </c>
      <c r="I22" s="5">
        <v>198.61081292325119</v>
      </c>
      <c r="J22" s="8">
        <f t="shared" si="0"/>
        <v>-7.3887104176227902E-3</v>
      </c>
      <c r="K22" s="8" t="str">
        <f>IFERROR(VLOOKUP(A22, 'Trades table'!$B$2:$F$19, 3, 0), K21)</f>
        <v>long</v>
      </c>
      <c r="L22" s="3">
        <f>IFERROR(VLOOKUP(A22, 'Trades table'!$C$2:$F$19, 4, 0), IF(K22="long", L21*(1+J22), L21*(1-J22)))</f>
        <v>1156692.8712765393</v>
      </c>
    </row>
    <row r="23" spans="1:12" x14ac:dyDescent="0.45">
      <c r="A23" s="10">
        <v>43500</v>
      </c>
      <c r="B23" s="4">
        <v>216.25</v>
      </c>
      <c r="C23" s="4">
        <v>215.5</v>
      </c>
      <c r="D23" s="4">
        <v>217.14</v>
      </c>
      <c r="E23" s="4">
        <v>215.06</v>
      </c>
      <c r="F23" s="5">
        <v>40.925530000000002</v>
      </c>
      <c r="G23" s="5">
        <v>214.9233021351736</v>
      </c>
      <c r="H23" s="5">
        <v>204.65617788424041</v>
      </c>
      <c r="I23" s="5">
        <v>199.32950173502769</v>
      </c>
      <c r="J23" s="8">
        <f t="shared" si="0"/>
        <v>-3.6525035831521668E-3</v>
      </c>
      <c r="K23" s="8" t="str">
        <f>IFERROR(VLOOKUP(A23, 'Trades table'!$B$2:$F$19, 3, 0), K22)</f>
        <v>long</v>
      </c>
      <c r="L23" s="3">
        <f>IFERROR(VLOOKUP(A23, 'Trades table'!$C$2:$F$19, 4, 0), IF(K23="long", L22*(1+J23), L22*(1-J23)))</f>
        <v>1152468.0464195951</v>
      </c>
    </row>
    <row r="24" spans="1:12" x14ac:dyDescent="0.45">
      <c r="A24" s="10">
        <v>43501</v>
      </c>
      <c r="B24" s="4">
        <v>216</v>
      </c>
      <c r="C24" s="4">
        <v>217.85</v>
      </c>
      <c r="D24" s="4">
        <v>218.55</v>
      </c>
      <c r="E24" s="4">
        <v>214.61</v>
      </c>
      <c r="F24" s="5">
        <v>46.69097</v>
      </c>
      <c r="G24" s="5">
        <v>215.89886809011571</v>
      </c>
      <c r="H24" s="5">
        <v>205.6334980409633</v>
      </c>
      <c r="I24" s="5">
        <v>200.11760804417551</v>
      </c>
      <c r="J24" s="8">
        <f t="shared" si="0"/>
        <v>1.0904872389791098E-2</v>
      </c>
      <c r="K24" s="8" t="str">
        <f>IFERROR(VLOOKUP(A24, 'Trades table'!$B$2:$F$19, 3, 0), K23)</f>
        <v>long</v>
      </c>
      <c r="L24" s="3">
        <f>IFERROR(VLOOKUP(A24, 'Trades table'!$C$2:$F$19, 4, 0), IF(K24="long", L23*(1+J24), L23*(1-J24)))</f>
        <v>1165035.5633991126</v>
      </c>
    </row>
    <row r="25" spans="1:12" x14ac:dyDescent="0.45">
      <c r="A25" s="10">
        <v>43502</v>
      </c>
      <c r="B25" s="4">
        <v>217.9</v>
      </c>
      <c r="C25" s="4">
        <v>216.59</v>
      </c>
      <c r="D25" s="4">
        <v>218.15</v>
      </c>
      <c r="E25" s="4">
        <v>215.41</v>
      </c>
      <c r="F25" s="5">
        <v>46.155500000000004</v>
      </c>
      <c r="G25" s="5">
        <v>216.12924539341051</v>
      </c>
      <c r="H25" s="5">
        <v>206.44509077866971</v>
      </c>
      <c r="I25" s="5">
        <v>200.81856089335949</v>
      </c>
      <c r="J25" s="8">
        <f t="shared" si="0"/>
        <v>-5.7837961900389923E-3</v>
      </c>
      <c r="K25" s="8" t="str">
        <f>IFERROR(VLOOKUP(A25, 'Trades table'!$B$2:$F$19, 3, 0), K24)</f>
        <v>long</v>
      </c>
      <c r="L25" s="3">
        <f>IFERROR(VLOOKUP(A25, 'Trades table'!$C$2:$F$19, 4, 0), IF(K25="long", L24*(1+J25), L24*(1-J25)))</f>
        <v>1158297.2351462648</v>
      </c>
    </row>
    <row r="26" spans="1:12" x14ac:dyDescent="0.45">
      <c r="A26" s="10">
        <v>43503</v>
      </c>
      <c r="B26" s="4">
        <v>216</v>
      </c>
      <c r="C26" s="4">
        <v>211.01</v>
      </c>
      <c r="D26" s="4">
        <v>216.65</v>
      </c>
      <c r="E26" s="4">
        <v>210.6</v>
      </c>
      <c r="F26" s="5">
        <v>69.248500000000007</v>
      </c>
      <c r="G26" s="5">
        <v>214.42283026227369</v>
      </c>
      <c r="H26" s="5">
        <v>206.78323220247199</v>
      </c>
      <c r="I26" s="5">
        <v>201.25223915321661</v>
      </c>
      <c r="J26" s="8">
        <f t="shared" si="0"/>
        <v>-2.5762962278960355E-2</v>
      </c>
      <c r="K26" s="8" t="str">
        <f>IFERROR(VLOOKUP(A26, 'Trades table'!$B$2:$F$19, 3, 0), K25)</f>
        <v>long</v>
      </c>
      <c r="L26" s="3">
        <f>IFERROR(VLOOKUP(A26, 'Trades table'!$C$2:$F$19, 4, 0), IF(K26="long", L25*(1+J26), L25*(1-J26)))</f>
        <v>1128456.0671693676</v>
      </c>
    </row>
    <row r="27" spans="1:12" x14ac:dyDescent="0.45">
      <c r="A27" s="10">
        <v>43504</v>
      </c>
      <c r="B27" s="4">
        <v>210</v>
      </c>
      <c r="C27" s="4">
        <v>210.43</v>
      </c>
      <c r="D27" s="4">
        <v>211.93</v>
      </c>
      <c r="E27" s="4">
        <v>208.7</v>
      </c>
      <c r="F27" s="5">
        <v>51.799019999999999</v>
      </c>
      <c r="G27" s="5">
        <v>213.09188684151579</v>
      </c>
      <c r="H27" s="5">
        <v>207.05336315043701</v>
      </c>
      <c r="I27" s="5">
        <v>201.64278216797339</v>
      </c>
      <c r="J27" s="8">
        <f t="shared" si="0"/>
        <v>-2.7486848964503041E-3</v>
      </c>
      <c r="K27" s="8" t="str">
        <f>IFERROR(VLOOKUP(A27, 'Trades table'!$B$2:$F$19, 3, 0), K26)</f>
        <v>long</v>
      </c>
      <c r="L27" s="3">
        <f>IFERROR(VLOOKUP(A27, 'Trades table'!$C$2:$F$19, 4, 0), IF(K27="long", L26*(1+J27), L26*(1-J27)))</f>
        <v>1125354.2970212314</v>
      </c>
    </row>
    <row r="28" spans="1:12" x14ac:dyDescent="0.45">
      <c r="A28" s="10">
        <v>43507</v>
      </c>
      <c r="B28" s="4">
        <v>211</v>
      </c>
      <c r="C28" s="4">
        <v>214</v>
      </c>
      <c r="D28" s="4">
        <v>214.72</v>
      </c>
      <c r="E28" s="4">
        <v>210.8</v>
      </c>
      <c r="F28" s="5">
        <v>49.657780000000002</v>
      </c>
      <c r="G28" s="5">
        <v>213.39459122767721</v>
      </c>
      <c r="H28" s="5">
        <v>207.56792884299719</v>
      </c>
      <c r="I28" s="5">
        <v>202.1686212246554</v>
      </c>
      <c r="J28" s="8">
        <f t="shared" si="0"/>
        <v>1.6965261607185145E-2</v>
      </c>
      <c r="K28" s="8" t="str">
        <f>IFERROR(VLOOKUP(A28, 'Trades table'!$B$2:$F$19, 3, 0), K27)</f>
        <v>long</v>
      </c>
      <c r="L28" s="3">
        <f>IFERROR(VLOOKUP(A28, 'Trades table'!$C$2:$F$19, 4, 0), IF(K28="long", L27*(1+J28), L27*(1-J28)))</f>
        <v>1144446.2270709665</v>
      </c>
    </row>
    <row r="29" spans="1:12" x14ac:dyDescent="0.45">
      <c r="A29" s="10">
        <v>43508</v>
      </c>
      <c r="B29" s="4">
        <v>214.8</v>
      </c>
      <c r="C29" s="4">
        <v>219.1</v>
      </c>
      <c r="D29" s="4">
        <v>219.45</v>
      </c>
      <c r="E29" s="4">
        <v>214.6</v>
      </c>
      <c r="F29" s="5">
        <v>73.724050000000005</v>
      </c>
      <c r="G29" s="5">
        <v>215.2963941517848</v>
      </c>
      <c r="H29" s="5">
        <v>208.42215633610849</v>
      </c>
      <c r="I29" s="5">
        <v>202.88910542786161</v>
      </c>
      <c r="J29" s="8">
        <f t="shared" si="0"/>
        <v>2.3831775700934532E-2</v>
      </c>
      <c r="K29" s="8" t="str">
        <f>IFERROR(VLOOKUP(A29, 'Trades table'!$B$2:$F$19, 3, 0), K28)</f>
        <v>long</v>
      </c>
      <c r="L29" s="3">
        <f>IFERROR(VLOOKUP(A29, 'Trades table'!$C$2:$F$19, 4, 0), IF(K29="long", L28*(1+J29), L28*(1-J29)))</f>
        <v>1171720.4128563025</v>
      </c>
    </row>
    <row r="30" spans="1:12" x14ac:dyDescent="0.45">
      <c r="A30" s="10">
        <v>43509</v>
      </c>
      <c r="B30" s="4">
        <v>219.62</v>
      </c>
      <c r="C30" s="4">
        <v>213.9</v>
      </c>
      <c r="D30" s="4">
        <v>220.7</v>
      </c>
      <c r="E30" s="4">
        <v>213.1</v>
      </c>
      <c r="F30" s="5">
        <v>85.228939999999994</v>
      </c>
      <c r="G30" s="5">
        <v>214.8309294345232</v>
      </c>
      <c r="H30" s="5">
        <v>208.82792253343379</v>
      </c>
      <c r="I30" s="5">
        <v>203.35765413305899</v>
      </c>
      <c r="J30" s="8">
        <f t="shared" si="0"/>
        <v>-2.3733455043359108E-2</v>
      </c>
      <c r="K30" s="8" t="str">
        <f>IFERROR(VLOOKUP(A30, 'Trades table'!$B$2:$F$19, 3, 0), K29)</f>
        <v>long</v>
      </c>
      <c r="L30" s="3">
        <f>IFERROR(VLOOKUP(A30, 'Trades table'!$C$2:$F$19, 4, 0), IF(K30="long", L29*(1+J30), L29*(1-J30)))</f>
        <v>1143911.4391143913</v>
      </c>
    </row>
    <row r="31" spans="1:12" x14ac:dyDescent="0.45">
      <c r="A31" s="10">
        <v>43510</v>
      </c>
      <c r="B31" s="4">
        <v>208.5</v>
      </c>
      <c r="C31" s="4">
        <v>204.43</v>
      </c>
      <c r="D31" s="4">
        <v>209.85</v>
      </c>
      <c r="E31" s="4">
        <v>201.7</v>
      </c>
      <c r="F31" s="5">
        <v>155.83053000000001</v>
      </c>
      <c r="G31" s="5">
        <v>211.36395295634881</v>
      </c>
      <c r="H31" s="5">
        <v>208.5021504939202</v>
      </c>
      <c r="I31" s="5">
        <v>203.4032858720777</v>
      </c>
      <c r="J31" s="8">
        <f t="shared" si="0"/>
        <v>-4.4273024777933601E-2</v>
      </c>
      <c r="K31" s="8" t="str">
        <f>IFERROR(VLOOKUP(A31, 'Trades table'!$B$2:$F$19, 3, 0), K30)</f>
        <v>long</v>
      </c>
      <c r="L31" s="3">
        <f>IFERROR(VLOOKUP(A31, 'Trades table'!$C$2:$F$19, 4, 0), IF(K31="long", L30*(1+J31), L30*(1-J31)))</f>
        <v>1093267.0196267182</v>
      </c>
    </row>
    <row r="32" spans="1:12" x14ac:dyDescent="0.45">
      <c r="A32" s="10">
        <v>43511</v>
      </c>
      <c r="B32" s="4">
        <v>205.92</v>
      </c>
      <c r="C32" s="4">
        <v>208</v>
      </c>
      <c r="D32" s="4">
        <v>209</v>
      </c>
      <c r="E32" s="4">
        <v>205.52</v>
      </c>
      <c r="F32" s="5">
        <v>79.213269999999994</v>
      </c>
      <c r="G32" s="5">
        <v>210.24263530423261</v>
      </c>
      <c r="H32" s="5">
        <v>208.46495416103721</v>
      </c>
      <c r="I32" s="5">
        <v>203.59889072858499</v>
      </c>
      <c r="J32" s="8">
        <f t="shared" si="0"/>
        <v>1.7463190334099599E-2</v>
      </c>
      <c r="K32" s="8" t="str">
        <f>IFERROR(VLOOKUP(A32, 'Trades table'!$B$2:$F$19, 3, 0), K31)</f>
        <v>long</v>
      </c>
      <c r="L32" s="3">
        <f>IFERROR(VLOOKUP(A32, 'Trades table'!$C$2:$F$19, 4, 0), IF(K32="long", L31*(1+J32), L31*(1-J32)))</f>
        <v>1112358.9496764534</v>
      </c>
    </row>
    <row r="33" spans="1:12" x14ac:dyDescent="0.45">
      <c r="A33" s="10">
        <v>43514</v>
      </c>
      <c r="B33" s="4">
        <v>208.83</v>
      </c>
      <c r="C33" s="4">
        <v>204.19</v>
      </c>
      <c r="D33" s="4">
        <v>209.73</v>
      </c>
      <c r="E33" s="4">
        <v>203.2</v>
      </c>
      <c r="F33" s="5">
        <v>76.65822</v>
      </c>
      <c r="G33" s="5">
        <v>208.22509020282169</v>
      </c>
      <c r="H33" s="5">
        <v>208.14829088984931</v>
      </c>
      <c r="I33" s="5">
        <v>203.62404431460271</v>
      </c>
      <c r="J33" s="8">
        <f t="shared" si="0"/>
        <v>-1.8317307692307661E-2</v>
      </c>
      <c r="K33" s="8" t="str">
        <f>IFERROR(VLOOKUP(A33, 'Trades table'!$B$2:$F$19, 3, 0), K32)</f>
        <v>long</v>
      </c>
      <c r="L33" s="3">
        <f>IFERROR(VLOOKUP(A33, 'Trades table'!$C$2:$F$19, 4, 0), IF(K33="long", L32*(1+J33), L32*(1-J33)))</f>
        <v>1091983.5285309376</v>
      </c>
    </row>
    <row r="34" spans="1:12" x14ac:dyDescent="0.45">
      <c r="A34" s="10">
        <v>43515</v>
      </c>
      <c r="B34" s="4">
        <v>203.6</v>
      </c>
      <c r="C34" s="4">
        <v>202.08</v>
      </c>
      <c r="D34" s="4">
        <v>205.6</v>
      </c>
      <c r="E34" s="4">
        <v>201.1</v>
      </c>
      <c r="F34" s="5">
        <v>66.705089999999998</v>
      </c>
      <c r="G34" s="5">
        <v>206.17672680188119</v>
      </c>
      <c r="H34" s="5">
        <v>207.69878786097161</v>
      </c>
      <c r="I34" s="5">
        <v>203.5583403012154</v>
      </c>
      <c r="J34" s="8">
        <f t="shared" si="0"/>
        <v>-1.0333512904647568E-2</v>
      </c>
      <c r="K34" s="8" t="str">
        <f>IFERROR(VLOOKUP(A34, 'Trades table'!$B$2:$F$19, 3, 0), K33)</f>
        <v>long</v>
      </c>
      <c r="L34" s="3">
        <f>IFERROR(VLOOKUP(A34, 'Trades table'!$C$2:$F$19, 4, 0), IF(K34="long", L33*(1+J34), L33*(1-J34)))</f>
        <v>1080699.5026472006</v>
      </c>
    </row>
    <row r="35" spans="1:12" x14ac:dyDescent="0.45">
      <c r="A35" s="10">
        <v>43516</v>
      </c>
      <c r="B35" s="4">
        <v>203.9</v>
      </c>
      <c r="C35" s="4">
        <v>206.89</v>
      </c>
      <c r="D35" s="4">
        <v>206.89</v>
      </c>
      <c r="E35" s="4">
        <v>203.23</v>
      </c>
      <c r="F35" s="5">
        <v>66.813180000000003</v>
      </c>
      <c r="G35" s="5">
        <v>206.4144845345875</v>
      </c>
      <c r="H35" s="5">
        <v>207.63887764904771</v>
      </c>
      <c r="I35" s="5">
        <v>203.7001130543552</v>
      </c>
      <c r="J35" s="8">
        <f t="shared" si="0"/>
        <v>2.380245447347562E-2</v>
      </c>
      <c r="K35" s="8" t="str">
        <f>IFERROR(VLOOKUP(A35, 'Trades table'!$B$2:$F$19, 3, 0), K34)</f>
        <v>long</v>
      </c>
      <c r="L35" s="3">
        <f>IFERROR(VLOOKUP(A35, 'Trades table'!$C$2:$F$19, 4, 0), IF(K35="long", L34*(1+J35), L34*(1-J35)))</f>
        <v>1106422.8033584682</v>
      </c>
    </row>
    <row r="36" spans="1:12" x14ac:dyDescent="0.45">
      <c r="A36" s="10">
        <v>43517</v>
      </c>
      <c r="B36" s="4">
        <v>207.55</v>
      </c>
      <c r="C36" s="4">
        <v>203.41</v>
      </c>
      <c r="D36" s="4">
        <v>207.87</v>
      </c>
      <c r="E36" s="4">
        <v>202.3</v>
      </c>
      <c r="F36" s="5">
        <v>68.159040000000005</v>
      </c>
      <c r="G36" s="5">
        <v>205.41298968972501</v>
      </c>
      <c r="H36" s="5">
        <v>207.325627452822</v>
      </c>
      <c r="I36" s="5">
        <v>203.6877678179996</v>
      </c>
      <c r="J36" s="8">
        <f t="shared" si="0"/>
        <v>-1.6820532650200559E-2</v>
      </c>
      <c r="K36" s="8" t="str">
        <f>IFERROR(VLOOKUP(A36, 'Trades table'!$B$2:$F$19, 3, 0), K35)</f>
        <v>long</v>
      </c>
      <c r="L36" s="3">
        <f>IFERROR(VLOOKUP(A36, 'Trades table'!$C$2:$F$19, 4, 0), IF(K36="long", L35*(1+J36), L35*(1-J36)))</f>
        <v>1087812.1824696506</v>
      </c>
    </row>
    <row r="37" spans="1:12" x14ac:dyDescent="0.45">
      <c r="A37" s="10">
        <v>43518</v>
      </c>
      <c r="B37" s="4">
        <v>203.61</v>
      </c>
      <c r="C37" s="4">
        <v>205.25</v>
      </c>
      <c r="D37" s="4">
        <v>206.1</v>
      </c>
      <c r="E37" s="4">
        <v>203.03</v>
      </c>
      <c r="F37" s="5">
        <v>45.768639999999998</v>
      </c>
      <c r="G37" s="5">
        <v>205.35865979315</v>
      </c>
      <c r="H37" s="5">
        <v>207.17187727113151</v>
      </c>
      <c r="I37" s="5">
        <v>203.75424578319121</v>
      </c>
      <c r="J37" s="8">
        <f t="shared" si="0"/>
        <v>9.0457696278452016E-3</v>
      </c>
      <c r="K37" s="8" t="str">
        <f>IFERROR(VLOOKUP(A37, 'Trades table'!$B$2:$F$19, 3, 0), K36)</f>
        <v>long</v>
      </c>
      <c r="L37" s="3">
        <f>IFERROR(VLOOKUP(A37, 'Trades table'!$C$2:$F$19, 4, 0), IF(K37="long", L36*(1+J37), L36*(1-J37)))</f>
        <v>1097652.2808706346</v>
      </c>
    </row>
    <row r="38" spans="1:12" x14ac:dyDescent="0.45">
      <c r="A38" s="10">
        <v>43521</v>
      </c>
      <c r="B38" s="4">
        <v>205.5</v>
      </c>
      <c r="C38" s="4">
        <v>205.86</v>
      </c>
      <c r="D38" s="4">
        <v>208.6</v>
      </c>
      <c r="E38" s="4">
        <v>204.2</v>
      </c>
      <c r="F38" s="5">
        <v>70.929779999999994</v>
      </c>
      <c r="G38" s="5">
        <v>205.5257731954334</v>
      </c>
      <c r="H38" s="5">
        <v>207.0747011769736</v>
      </c>
      <c r="I38" s="5">
        <v>203.84385234560861</v>
      </c>
      <c r="J38" s="8">
        <f t="shared" si="0"/>
        <v>2.9719853836784882E-3</v>
      </c>
      <c r="K38" s="8" t="str">
        <f>IFERROR(VLOOKUP(A38, 'Trades table'!$B$2:$F$19, 3, 0), K37)</f>
        <v>long</v>
      </c>
      <c r="L38" s="3">
        <f>IFERROR(VLOOKUP(A38, 'Trades table'!$C$2:$F$19, 4, 0), IF(K38="long", L37*(1+J38), L37*(1-J38)))</f>
        <v>1100914.4874057434</v>
      </c>
    </row>
    <row r="39" spans="1:12" x14ac:dyDescent="0.45">
      <c r="A39" s="10">
        <v>43522</v>
      </c>
      <c r="B39" s="4">
        <v>204.8</v>
      </c>
      <c r="C39" s="4">
        <v>205.8</v>
      </c>
      <c r="D39" s="4">
        <v>205.8</v>
      </c>
      <c r="E39" s="4">
        <v>202.9</v>
      </c>
      <c r="F39" s="5">
        <v>50.82902</v>
      </c>
      <c r="G39" s="5">
        <v>205.61718213028891</v>
      </c>
      <c r="H39" s="5">
        <v>206.98027886756819</v>
      </c>
      <c r="I39" s="5">
        <v>203.92709267132739</v>
      </c>
      <c r="J39" s="8">
        <f t="shared" si="0"/>
        <v>-2.9146021568060565E-4</v>
      </c>
      <c r="K39" s="8" t="str">
        <f>IFERROR(VLOOKUP(A39, 'Trades table'!$B$2:$F$19, 3, 0), K38)</f>
        <v>long</v>
      </c>
      <c r="L39" s="3">
        <f>IFERROR(VLOOKUP(A39, 'Trades table'!$C$2:$F$19, 4, 0), IF(K39="long", L38*(1+J39), L38*(1-J39)))</f>
        <v>1100593.6146317984</v>
      </c>
    </row>
    <row r="40" spans="1:12" x14ac:dyDescent="0.45">
      <c r="A40" s="10">
        <v>43523</v>
      </c>
      <c r="B40" s="4">
        <v>206.05</v>
      </c>
      <c r="C40" s="4">
        <v>205.4</v>
      </c>
      <c r="D40" s="4">
        <v>206.9</v>
      </c>
      <c r="E40" s="4">
        <v>203.9</v>
      </c>
      <c r="F40" s="5">
        <v>54.146259999999998</v>
      </c>
      <c r="G40" s="5">
        <v>205.54478808685931</v>
      </c>
      <c r="H40" s="5">
        <v>206.86322117367419</v>
      </c>
      <c r="I40" s="5">
        <v>203.98976957893049</v>
      </c>
      <c r="J40" s="8">
        <f t="shared" si="0"/>
        <v>-1.9436345966958868E-3</v>
      </c>
      <c r="K40" s="8" t="str">
        <f>IFERROR(VLOOKUP(A40, 'Trades table'!$B$2:$F$19, 3, 0), K39)</f>
        <v>long</v>
      </c>
      <c r="L40" s="3">
        <f>IFERROR(VLOOKUP(A40, 'Trades table'!$C$2:$F$19, 4, 0), IF(K40="long", L39*(1+J40), L39*(1-J40)))</f>
        <v>1098454.4628054975</v>
      </c>
    </row>
    <row r="41" spans="1:12" x14ac:dyDescent="0.45">
      <c r="A41" s="10">
        <v>43524</v>
      </c>
      <c r="B41" s="4">
        <v>205</v>
      </c>
      <c r="C41" s="4">
        <v>207.8</v>
      </c>
      <c r="D41" s="4">
        <v>208.89</v>
      </c>
      <c r="E41" s="4">
        <v>204.16</v>
      </c>
      <c r="F41" s="5">
        <v>62.340229999999998</v>
      </c>
      <c r="G41" s="5">
        <v>206.29652539123961</v>
      </c>
      <c r="H41" s="5">
        <v>206.93261219784651</v>
      </c>
      <c r="I41" s="5">
        <v>204.15190704365679</v>
      </c>
      <c r="J41" s="8">
        <f t="shared" si="0"/>
        <v>1.1684518013632017E-2</v>
      </c>
      <c r="K41" s="8" t="str">
        <f>IFERROR(VLOOKUP(A41, 'Trades table'!$B$2:$F$19, 3, 0), K40)</f>
        <v>long</v>
      </c>
      <c r="L41" s="3">
        <f>IFERROR(VLOOKUP(A41, 'Trades table'!$C$2:$F$19, 4, 0), IF(K41="long", L40*(1+J41), L40*(1-J41)))</f>
        <v>1111289.3737633028</v>
      </c>
    </row>
    <row r="42" spans="1:12" x14ac:dyDescent="0.45">
      <c r="A42" s="10">
        <v>43525</v>
      </c>
      <c r="B42" s="4">
        <v>208.48</v>
      </c>
      <c r="C42" s="4">
        <v>206.54</v>
      </c>
      <c r="D42" s="4">
        <v>209</v>
      </c>
      <c r="E42" s="4">
        <v>206.1</v>
      </c>
      <c r="F42" s="5">
        <v>46.106110000000001</v>
      </c>
      <c r="G42" s="5">
        <v>206.37768359415969</v>
      </c>
      <c r="H42" s="5">
        <v>206.90352981282081</v>
      </c>
      <c r="I42" s="5">
        <v>204.25352802052251</v>
      </c>
      <c r="J42" s="8">
        <f t="shared" si="0"/>
        <v>-6.0635226179018842E-3</v>
      </c>
      <c r="K42" s="8" t="str">
        <f>IFERROR(VLOOKUP(A42, 'Trades table'!$B$2:$F$19, 3, 0), K41)</f>
        <v>long</v>
      </c>
      <c r="L42" s="3">
        <f>IFERROR(VLOOKUP(A42, 'Trades table'!$C$2:$F$19, 4, 0), IF(K42="long", L41*(1+J42), L41*(1-J42)))</f>
        <v>1104551.045510455</v>
      </c>
    </row>
    <row r="43" spans="1:12" x14ac:dyDescent="0.45">
      <c r="A43" s="10">
        <v>43528</v>
      </c>
      <c r="B43" s="4">
        <v>207</v>
      </c>
      <c r="C43" s="4">
        <v>205.5</v>
      </c>
      <c r="D43" s="4">
        <v>207.5</v>
      </c>
      <c r="E43" s="4">
        <v>205.25</v>
      </c>
      <c r="F43" s="5">
        <v>31.661100000000001</v>
      </c>
      <c r="G43" s="5">
        <v>206.0851223961065</v>
      </c>
      <c r="H43" s="5">
        <v>206.79956464150081</v>
      </c>
      <c r="I43" s="5">
        <v>204.30656938135141</v>
      </c>
      <c r="J43" s="8">
        <f t="shared" si="0"/>
        <v>-5.0353442432458095E-3</v>
      </c>
      <c r="K43" s="8" t="str">
        <f>IFERROR(VLOOKUP(A43, 'Trades table'!$B$2:$F$19, 3, 0), K42)</f>
        <v>long</v>
      </c>
      <c r="L43" s="3">
        <f>IFERROR(VLOOKUP(A43, 'Trades table'!$C$2:$F$19, 4, 0), IF(K43="long", L42*(1+J43), L42*(1-J43)))</f>
        <v>1098989.2507620729</v>
      </c>
    </row>
    <row r="44" spans="1:12" x14ac:dyDescent="0.45">
      <c r="A44" s="10">
        <v>43529</v>
      </c>
      <c r="B44" s="4">
        <v>204.9</v>
      </c>
      <c r="C44" s="4">
        <v>202.92</v>
      </c>
      <c r="D44" s="4">
        <v>204.9</v>
      </c>
      <c r="E44" s="4">
        <v>202.25</v>
      </c>
      <c r="F44" s="5">
        <v>46.422919999999998</v>
      </c>
      <c r="G44" s="5">
        <v>205.03008159740429</v>
      </c>
      <c r="H44" s="5">
        <v>206.51218948287109</v>
      </c>
      <c r="I44" s="5">
        <v>204.24756642895341</v>
      </c>
      <c r="J44" s="8">
        <f t="shared" si="0"/>
        <v>-1.2554744525547501E-2</v>
      </c>
      <c r="K44" s="8" t="str">
        <f>IFERROR(VLOOKUP(A44, 'Trades table'!$B$2:$F$19, 3, 0), K43)</f>
        <v>long</v>
      </c>
      <c r="L44" s="3">
        <f>IFERROR(VLOOKUP(A44, 'Trades table'!$C$2:$F$19, 4, 0), IF(K44="long", L43*(1+J44), L43*(1-J44)))</f>
        <v>1085191.7214824322</v>
      </c>
    </row>
    <row r="45" spans="1:12" x14ac:dyDescent="0.45">
      <c r="A45" s="10">
        <v>43530</v>
      </c>
      <c r="B45" s="4">
        <v>202.74</v>
      </c>
      <c r="C45" s="4">
        <v>205</v>
      </c>
      <c r="D45" s="4">
        <v>205.7</v>
      </c>
      <c r="E45" s="4">
        <v>202.6</v>
      </c>
      <c r="F45" s="5">
        <v>52.940219999999997</v>
      </c>
      <c r="G45" s="5">
        <v>205.02005439826959</v>
      </c>
      <c r="H45" s="5">
        <v>206.4001754471029</v>
      </c>
      <c r="I45" s="5">
        <v>204.27958487878519</v>
      </c>
      <c r="J45" s="8">
        <f t="shared" si="0"/>
        <v>1.0250344963532498E-2</v>
      </c>
      <c r="K45" s="8" t="str">
        <f>IFERROR(VLOOKUP(A45, 'Trades table'!$B$2:$F$19, 3, 0), K44)</f>
        <v>long</v>
      </c>
      <c r="L45" s="3">
        <f>IFERROR(VLOOKUP(A45, 'Trades table'!$C$2:$F$19, 4, 0), IF(K45="long", L44*(1+J45), L44*(1-J45)))</f>
        <v>1096315.3109791968</v>
      </c>
    </row>
    <row r="46" spans="1:12" x14ac:dyDescent="0.45">
      <c r="A46" s="10">
        <v>43531</v>
      </c>
      <c r="B46" s="4">
        <v>205.1</v>
      </c>
      <c r="C46" s="4">
        <v>203.95</v>
      </c>
      <c r="D46" s="4">
        <v>206.67</v>
      </c>
      <c r="E46" s="4">
        <v>203.5</v>
      </c>
      <c r="F46" s="5">
        <v>46.079749999999997</v>
      </c>
      <c r="G46" s="5">
        <v>204.6633695988464</v>
      </c>
      <c r="H46" s="5">
        <v>206.21868096953969</v>
      </c>
      <c r="I46" s="5">
        <v>204.2655599903263</v>
      </c>
      <c r="J46" s="8">
        <f t="shared" si="0"/>
        <v>-5.1219512195121997E-3</v>
      </c>
      <c r="K46" s="8" t="str">
        <f>IFERROR(VLOOKUP(A46, 'Trades table'!$B$2:$F$19, 3, 0), K45)</f>
        <v>long</v>
      </c>
      <c r="L46" s="3">
        <f>IFERROR(VLOOKUP(A46, 'Trades table'!$C$2:$F$19, 4, 0), IF(K46="long", L45*(1+J46), L45*(1-J46)))</f>
        <v>1090700.037435157</v>
      </c>
    </row>
    <row r="47" spans="1:12" x14ac:dyDescent="0.45">
      <c r="A47" s="10">
        <v>43535</v>
      </c>
      <c r="B47" s="4">
        <v>203.2</v>
      </c>
      <c r="C47" s="4">
        <v>205.25</v>
      </c>
      <c r="D47" s="4">
        <v>205.6</v>
      </c>
      <c r="E47" s="4">
        <v>202.56</v>
      </c>
      <c r="F47" s="5">
        <v>42.484580000000001</v>
      </c>
      <c r="G47" s="5">
        <v>204.85891306589761</v>
      </c>
      <c r="H47" s="5">
        <v>206.14692682364779</v>
      </c>
      <c r="I47" s="5">
        <v>204.30745105456779</v>
      </c>
      <c r="J47" s="8">
        <f t="shared" si="0"/>
        <v>6.3741113017896645E-3</v>
      </c>
      <c r="K47" s="8" t="str">
        <f>IFERROR(VLOOKUP(A47, 'Trades table'!$B$2:$F$19, 3, 0), K46)</f>
        <v>long</v>
      </c>
      <c r="L47" s="3">
        <f>IFERROR(VLOOKUP(A47, 'Trades table'!$C$2:$F$19, 4, 0), IF(K47="long", L46*(1+J47), L46*(1-J47)))</f>
        <v>1097652.2808706348</v>
      </c>
    </row>
    <row r="48" spans="1:12" x14ac:dyDescent="0.45">
      <c r="A48" s="10">
        <v>43536</v>
      </c>
      <c r="B48" s="4">
        <v>206.5</v>
      </c>
      <c r="C48" s="4">
        <v>205.1</v>
      </c>
      <c r="D48" s="4">
        <v>206.89</v>
      </c>
      <c r="E48" s="4">
        <v>204.4</v>
      </c>
      <c r="F48" s="5">
        <v>42.292619999999999</v>
      </c>
      <c r="G48" s="5">
        <v>204.93927537726509</v>
      </c>
      <c r="H48" s="5">
        <v>206.06937668856281</v>
      </c>
      <c r="I48" s="5">
        <v>204.34117654160741</v>
      </c>
      <c r="J48" s="8">
        <f t="shared" si="0"/>
        <v>-7.3081607795377757E-4</v>
      </c>
      <c r="K48" s="8" t="str">
        <f>IFERROR(VLOOKUP(A48, 'Trades table'!$B$2:$F$19, 3, 0), K47)</f>
        <v>long</v>
      </c>
      <c r="L48" s="3">
        <f>IFERROR(VLOOKUP(A48, 'Trades table'!$C$2:$F$19, 4, 0), IF(K48="long", L47*(1+J48), L47*(1-J48)))</f>
        <v>1096850.098935772</v>
      </c>
    </row>
    <row r="49" spans="1:12" x14ac:dyDescent="0.45">
      <c r="A49" s="10">
        <v>43537</v>
      </c>
      <c r="B49" s="4">
        <v>204.69</v>
      </c>
      <c r="C49" s="4">
        <v>206</v>
      </c>
      <c r="D49" s="4">
        <v>206</v>
      </c>
      <c r="E49" s="4">
        <v>203.8</v>
      </c>
      <c r="F49" s="5">
        <v>28.53688</v>
      </c>
      <c r="G49" s="5">
        <v>205.29285025151009</v>
      </c>
      <c r="H49" s="5">
        <v>206.0642376745952</v>
      </c>
      <c r="I49" s="5">
        <v>204.4117647738795</v>
      </c>
      <c r="J49" s="8">
        <f t="shared" si="0"/>
        <v>4.3881033642125811E-3</v>
      </c>
      <c r="K49" s="8" t="str">
        <f>IFERROR(VLOOKUP(A49, 'Trades table'!$B$2:$F$19, 3, 0), K48)</f>
        <v>long</v>
      </c>
      <c r="L49" s="3">
        <f>IFERROR(VLOOKUP(A49, 'Trades table'!$C$2:$F$19, 4, 0), IF(K49="long", L48*(1+J49), L48*(1-J49)))</f>
        <v>1101663.1905449489</v>
      </c>
    </row>
    <row r="50" spans="1:12" x14ac:dyDescent="0.45">
      <c r="A50" s="10">
        <v>43538</v>
      </c>
      <c r="B50" s="4">
        <v>205.6</v>
      </c>
      <c r="C50" s="4">
        <v>203.66</v>
      </c>
      <c r="D50" s="4">
        <v>206.38</v>
      </c>
      <c r="E50" s="4">
        <v>203.5</v>
      </c>
      <c r="F50" s="5">
        <v>43.879390000000001</v>
      </c>
      <c r="G50" s="5">
        <v>204.74856683434001</v>
      </c>
      <c r="H50" s="5">
        <v>205.88614599499559</v>
      </c>
      <c r="I50" s="5">
        <v>204.3797747835016</v>
      </c>
      <c r="J50" s="8">
        <f t="shared" si="0"/>
        <v>-1.1359223300970944E-2</v>
      </c>
      <c r="K50" s="8" t="str">
        <f>IFERROR(VLOOKUP(A50, 'Trades table'!$B$2:$F$19, 3, 0), K49)</f>
        <v>long</v>
      </c>
      <c r="L50" s="3">
        <f>IFERROR(VLOOKUP(A50, 'Trades table'!$C$2:$F$19, 4, 0), IF(K50="long", L49*(1+J50), L49*(1-J50)))</f>
        <v>1089149.1523610887</v>
      </c>
    </row>
    <row r="51" spans="1:12" x14ac:dyDescent="0.45">
      <c r="A51" s="10">
        <v>43539</v>
      </c>
      <c r="B51" s="4">
        <v>204.2</v>
      </c>
      <c r="C51" s="4">
        <v>203.55</v>
      </c>
      <c r="D51" s="4">
        <v>204.95</v>
      </c>
      <c r="E51" s="4">
        <v>203.55</v>
      </c>
      <c r="F51" s="5">
        <v>35.95326</v>
      </c>
      <c r="G51" s="5">
        <v>204.34904455622669</v>
      </c>
      <c r="H51" s="5">
        <v>205.7130981435144</v>
      </c>
      <c r="I51" s="5">
        <v>204.3444652182462</v>
      </c>
      <c r="J51" s="8">
        <f t="shared" si="0"/>
        <v>-5.4011587940683281E-4</v>
      </c>
      <c r="K51" s="8" t="str">
        <f>IFERROR(VLOOKUP(A51, 'Trades table'!$B$2:$F$19, 3, 0), K50)</f>
        <v>long</v>
      </c>
      <c r="L51" s="3">
        <f>IFERROR(VLOOKUP(A51, 'Trades table'!$C$2:$F$19, 4, 0), IF(K51="long", L50*(1+J51), L50*(1-J51)))</f>
        <v>1088560.8856088559</v>
      </c>
    </row>
    <row r="52" spans="1:12" x14ac:dyDescent="0.45">
      <c r="A52" s="10">
        <v>43542</v>
      </c>
      <c r="B52" s="4">
        <v>204.25</v>
      </c>
      <c r="C52" s="4">
        <v>205.9</v>
      </c>
      <c r="D52" s="4">
        <v>206.14</v>
      </c>
      <c r="E52" s="4">
        <v>204.11</v>
      </c>
      <c r="F52" s="5">
        <v>40.854520000000001</v>
      </c>
      <c r="G52" s="5">
        <v>204.86602970415109</v>
      </c>
      <c r="H52" s="5">
        <v>205.72694272547631</v>
      </c>
      <c r="I52" s="5">
        <v>204.41065818768249</v>
      </c>
      <c r="J52" s="8">
        <f t="shared" si="0"/>
        <v>1.1545074920167098E-2</v>
      </c>
      <c r="K52" s="8" t="str">
        <f>IFERROR(VLOOKUP(A52, 'Trades table'!$B$2:$F$19, 3, 0), K51)</f>
        <v>long</v>
      </c>
      <c r="L52" s="3">
        <f>IFERROR(VLOOKUP(A52, 'Trades table'!$C$2:$F$19, 4, 0), IF(K52="long", L51*(1+J52), L51*(1-J52)))</f>
        <v>1101128.4025883735</v>
      </c>
    </row>
    <row r="53" spans="1:12" x14ac:dyDescent="0.45">
      <c r="A53" s="10">
        <v>43543</v>
      </c>
      <c r="B53" s="4">
        <v>206.4</v>
      </c>
      <c r="C53" s="4">
        <v>207.7</v>
      </c>
      <c r="D53" s="4">
        <v>208.31</v>
      </c>
      <c r="E53" s="4">
        <v>205.93</v>
      </c>
      <c r="F53" s="5">
        <v>47.791919999999998</v>
      </c>
      <c r="G53" s="5">
        <v>205.8106864694341</v>
      </c>
      <c r="H53" s="5">
        <v>205.87309511618179</v>
      </c>
      <c r="I53" s="5">
        <v>204.5506301796961</v>
      </c>
      <c r="J53" s="8">
        <f t="shared" si="0"/>
        <v>8.7421078193297141E-3</v>
      </c>
      <c r="K53" s="8" t="str">
        <f>IFERROR(VLOOKUP(A53, 'Trades table'!$B$2:$F$19, 3, 0), K52)</f>
        <v>long</v>
      </c>
      <c r="L53" s="3">
        <f>IFERROR(VLOOKUP(A53, 'Trades table'!$C$2:$F$19, 4, 0), IF(K53="long", L52*(1+J53), L52*(1-J53)))</f>
        <v>1110754.5858067274</v>
      </c>
    </row>
    <row r="54" spans="1:12" x14ac:dyDescent="0.45">
      <c r="A54" s="10">
        <v>43544</v>
      </c>
      <c r="B54" s="4">
        <v>207.6</v>
      </c>
      <c r="C54" s="4">
        <v>209.8</v>
      </c>
      <c r="D54" s="4">
        <v>209.84</v>
      </c>
      <c r="E54" s="4">
        <v>206.4</v>
      </c>
      <c r="F54" s="5">
        <v>55.535200000000003</v>
      </c>
      <c r="G54" s="5">
        <v>207.14045764628941</v>
      </c>
      <c r="H54" s="5">
        <v>206.1639769594276</v>
      </c>
      <c r="I54" s="5">
        <v>204.77400761885801</v>
      </c>
      <c r="J54" s="8">
        <f t="shared" si="0"/>
        <v>1.0110736639383777E-2</v>
      </c>
      <c r="K54" s="8" t="str">
        <f>IFERROR(VLOOKUP(A54, 'Trades table'!$B$2:$F$19, 3, 0), K53)</f>
        <v>long</v>
      </c>
      <c r="L54" s="3">
        <f>IFERROR(VLOOKUP(A54, 'Trades table'!$C$2:$F$19, 4, 0), IF(K54="long", L53*(1+J54), L53*(1-J54)))</f>
        <v>1098470.3500000001</v>
      </c>
    </row>
    <row r="55" spans="1:12" x14ac:dyDescent="0.45">
      <c r="A55" s="10">
        <v>43545</v>
      </c>
      <c r="B55" s="4">
        <v>210.25</v>
      </c>
      <c r="C55" s="4">
        <v>210.61</v>
      </c>
      <c r="D55" s="4">
        <v>212.29</v>
      </c>
      <c r="E55" s="4">
        <v>209.77</v>
      </c>
      <c r="F55" s="5">
        <v>67.037149999999997</v>
      </c>
      <c r="G55" s="5">
        <v>208.29697176419299</v>
      </c>
      <c r="H55" s="5">
        <v>206.49331199947</v>
      </c>
      <c r="I55" s="5">
        <v>205.02234772018309</v>
      </c>
      <c r="J55" s="8">
        <f t="shared" si="0"/>
        <v>3.8608198284080242E-3</v>
      </c>
      <c r="K55" s="8" t="str">
        <f>IFERROR(VLOOKUP(A55, 'Trades table'!$B$2:$F$19, 3, 0), K54)</f>
        <v>long</v>
      </c>
      <c r="L55" s="3">
        <f>IFERROR(VLOOKUP(A55, 'Trades table'!$C$2:$F$19, 4, 0), IF(K55="long", L54*(1+J55), L54*(1-J55)))</f>
        <v>1102711.3461081984</v>
      </c>
    </row>
    <row r="56" spans="1:12" x14ac:dyDescent="0.45">
      <c r="A56" s="10">
        <v>43546</v>
      </c>
      <c r="B56" s="4">
        <v>210.61</v>
      </c>
      <c r="C56" s="4">
        <v>207.7</v>
      </c>
      <c r="D56" s="4">
        <v>211.29</v>
      </c>
      <c r="E56" s="4">
        <v>206.7</v>
      </c>
      <c r="F56" s="5">
        <v>49.421399999999998</v>
      </c>
      <c r="G56" s="5">
        <v>208.09798117612871</v>
      </c>
      <c r="H56" s="5">
        <v>206.5826962958055</v>
      </c>
      <c r="I56" s="5">
        <v>205.13629037038811</v>
      </c>
      <c r="J56" s="8">
        <f t="shared" si="0"/>
        <v>-1.3817007739423737E-2</v>
      </c>
      <c r="K56" s="8" t="str">
        <f>IFERROR(VLOOKUP(A56, 'Trades table'!$B$2:$F$19, 3, 0), K55)</f>
        <v>long</v>
      </c>
      <c r="L56" s="3">
        <f>IFERROR(VLOOKUP(A56, 'Trades table'!$C$2:$F$19, 4, 0), IF(K56="long", L55*(1+J56), L55*(1-J56)))</f>
        <v>1087475.174904671</v>
      </c>
    </row>
    <row r="57" spans="1:12" x14ac:dyDescent="0.45">
      <c r="A57" s="10">
        <v>43549</v>
      </c>
      <c r="B57" s="4">
        <v>206.63</v>
      </c>
      <c r="C57" s="4">
        <v>214</v>
      </c>
      <c r="D57" s="4">
        <v>214.2</v>
      </c>
      <c r="E57" s="4">
        <v>205.55</v>
      </c>
      <c r="F57" s="5">
        <v>108.11145</v>
      </c>
      <c r="G57" s="5">
        <v>210.0653207840858</v>
      </c>
      <c r="H57" s="5">
        <v>207.13212619981991</v>
      </c>
      <c r="I57" s="5">
        <v>205.5134695035631</v>
      </c>
      <c r="J57" s="8">
        <f t="shared" si="0"/>
        <v>3.0332209918151332E-2</v>
      </c>
      <c r="K57" s="8" t="str">
        <f>IFERROR(VLOOKUP(A57, 'Trades table'!$B$2:$F$19, 3, 0), K56)</f>
        <v>long</v>
      </c>
      <c r="L57" s="3">
        <f>IFERROR(VLOOKUP(A57, 'Trades table'!$C$2:$F$19, 4, 0), IF(K57="long", L56*(1+J57), L56*(1-J57)))</f>
        <v>1120460.7001906577</v>
      </c>
    </row>
    <row r="58" spans="1:12" x14ac:dyDescent="0.45">
      <c r="A58" s="10">
        <v>43550</v>
      </c>
      <c r="B58" s="4">
        <v>214.7</v>
      </c>
      <c r="C58" s="4">
        <v>218</v>
      </c>
      <c r="D58" s="4">
        <v>218.46</v>
      </c>
      <c r="E58" s="4">
        <v>213.13</v>
      </c>
      <c r="F58" s="5">
        <v>81.466099999999997</v>
      </c>
      <c r="G58" s="5">
        <v>212.71021385605721</v>
      </c>
      <c r="H58" s="5">
        <v>207.93715388872221</v>
      </c>
      <c r="I58" s="5">
        <v>206.0448112268158</v>
      </c>
      <c r="J58" s="8">
        <f t="shared" si="0"/>
        <v>1.8691588785046731E-2</v>
      </c>
      <c r="K58" s="8" t="str">
        <f>IFERROR(VLOOKUP(A58, 'Trades table'!$B$2:$F$19, 3, 0), K57)</f>
        <v>long</v>
      </c>
      <c r="L58" s="3">
        <f>IFERROR(VLOOKUP(A58, 'Trades table'!$C$2:$F$19, 4, 0), IF(K58="long", L57*(1+J58), L57*(1-J58)))</f>
        <v>1141403.8908484271</v>
      </c>
    </row>
    <row r="59" spans="1:12" x14ac:dyDescent="0.45">
      <c r="A59" s="10">
        <v>43551</v>
      </c>
      <c r="B59" s="4">
        <v>218.2</v>
      </c>
      <c r="C59" s="4">
        <v>214.1</v>
      </c>
      <c r="D59" s="4">
        <v>219.25</v>
      </c>
      <c r="E59" s="4">
        <v>214.1</v>
      </c>
      <c r="F59" s="5">
        <v>71.996139999999997</v>
      </c>
      <c r="G59" s="5">
        <v>213.1734759040381</v>
      </c>
      <c r="H59" s="5">
        <v>208.39366100807609</v>
      </c>
      <c r="I59" s="5">
        <v>206.38758521716409</v>
      </c>
      <c r="J59" s="8">
        <f t="shared" si="0"/>
        <v>-1.7889908256880749E-2</v>
      </c>
      <c r="K59" s="8" t="str">
        <f>IFERROR(VLOOKUP(A59, 'Trades table'!$B$2:$F$19, 3, 0), K58)</f>
        <v>long</v>
      </c>
      <c r="L59" s="3">
        <f>IFERROR(VLOOKUP(A59, 'Trades table'!$C$2:$F$19, 4, 0), IF(K59="long", L58*(1+J59), L58*(1-J59)))</f>
        <v>1120984.2799571019</v>
      </c>
    </row>
    <row r="60" spans="1:12" x14ac:dyDescent="0.45">
      <c r="A60" s="10">
        <v>43552</v>
      </c>
      <c r="B60" s="4">
        <v>214.15</v>
      </c>
      <c r="C60" s="4">
        <v>215.07</v>
      </c>
      <c r="D60" s="4">
        <v>215.95</v>
      </c>
      <c r="E60" s="4">
        <v>213.72</v>
      </c>
      <c r="F60" s="5">
        <v>47.565550000000002</v>
      </c>
      <c r="G60" s="5">
        <v>213.80565060269211</v>
      </c>
      <c r="H60" s="5">
        <v>208.88820463710749</v>
      </c>
      <c r="I60" s="5">
        <v>206.75704967600819</v>
      </c>
      <c r="J60" s="8">
        <f t="shared" si="0"/>
        <v>4.5305931807566591E-3</v>
      </c>
      <c r="K60" s="8" t="str">
        <f>IFERROR(VLOOKUP(A60, 'Trades table'!$B$2:$F$19, 3, 0), K59)</f>
        <v>long</v>
      </c>
      <c r="L60" s="3">
        <f>IFERROR(VLOOKUP(A60, 'Trades table'!$C$2:$F$19, 4, 0), IF(K60="long", L59*(1+J60), L59*(1-J60)))</f>
        <v>1126063.0036916109</v>
      </c>
    </row>
    <row r="61" spans="1:12" x14ac:dyDescent="0.45">
      <c r="A61" s="10">
        <v>43553</v>
      </c>
      <c r="B61" s="4">
        <v>215.99</v>
      </c>
      <c r="C61" s="4">
        <v>214.42</v>
      </c>
      <c r="D61" s="4">
        <v>218.19</v>
      </c>
      <c r="E61" s="4">
        <v>214.4</v>
      </c>
      <c r="F61" s="5">
        <v>85.814089999999993</v>
      </c>
      <c r="G61" s="5">
        <v>214.01043373512809</v>
      </c>
      <c r="H61" s="5">
        <v>209.29796725658099</v>
      </c>
      <c r="I61" s="5">
        <v>207.08313266851849</v>
      </c>
      <c r="J61" s="8">
        <f t="shared" si="0"/>
        <v>-3.0222718184776953E-3</v>
      </c>
      <c r="K61" s="8" t="str">
        <f>IFERROR(VLOOKUP(A61, 'Trades table'!$B$2:$F$19, 3, 0), K60)</f>
        <v>long</v>
      </c>
      <c r="L61" s="3">
        <f>IFERROR(VLOOKUP(A61, 'Trades table'!$C$2:$F$19, 4, 0), IF(K61="long", L60*(1+J61), L60*(1-J61)))</f>
        <v>1122659.7352097235</v>
      </c>
    </row>
    <row r="62" spans="1:12" x14ac:dyDescent="0.45">
      <c r="A62" s="10">
        <v>43556</v>
      </c>
      <c r="B62" s="4">
        <v>215.05</v>
      </c>
      <c r="C62" s="4">
        <v>217.7</v>
      </c>
      <c r="D62" s="4">
        <v>218.11</v>
      </c>
      <c r="E62" s="4">
        <v>215.01</v>
      </c>
      <c r="F62" s="5">
        <v>51.803649999999998</v>
      </c>
      <c r="G62" s="5">
        <v>215.24028915675211</v>
      </c>
      <c r="H62" s="5">
        <v>209.9203400523898</v>
      </c>
      <c r="I62" s="5">
        <v>207.5349142570922</v>
      </c>
      <c r="J62" s="8">
        <f t="shared" si="0"/>
        <v>1.529708049622247E-2</v>
      </c>
      <c r="K62" s="8" t="str">
        <f>IFERROR(VLOOKUP(A62, 'Trades table'!$B$2:$F$19, 3, 0), K61)</f>
        <v>long</v>
      </c>
      <c r="L62" s="3">
        <f>IFERROR(VLOOKUP(A62, 'Trades table'!$C$2:$F$19, 4, 0), IF(K62="long", L61*(1+J62), L61*(1-J62)))</f>
        <v>1139833.1515490944</v>
      </c>
    </row>
    <row r="63" spans="1:12" x14ac:dyDescent="0.45">
      <c r="A63" s="10">
        <v>43557</v>
      </c>
      <c r="B63" s="4">
        <v>218.75</v>
      </c>
      <c r="C63" s="4">
        <v>218.23</v>
      </c>
      <c r="D63" s="4">
        <v>219.32</v>
      </c>
      <c r="E63" s="4">
        <v>216.8</v>
      </c>
      <c r="F63" s="5">
        <v>49.230089999999997</v>
      </c>
      <c r="G63" s="5">
        <v>216.23685943783471</v>
      </c>
      <c r="H63" s="5">
        <v>210.53587041887951</v>
      </c>
      <c r="I63" s="5">
        <v>207.99002428870531</v>
      </c>
      <c r="J63" s="8">
        <f t="shared" si="0"/>
        <v>2.4345429490124637E-3</v>
      </c>
      <c r="K63" s="8" t="str">
        <f>IFERROR(VLOOKUP(A63, 'Trades table'!$B$2:$F$19, 3, 0), K62)</f>
        <v>long</v>
      </c>
      <c r="L63" s="3">
        <f>IFERROR(VLOOKUP(A63, 'Trades table'!$C$2:$F$19, 4, 0), IF(K63="long", L62*(1+J63), L62*(1-J63)))</f>
        <v>1142608.1243112488</v>
      </c>
    </row>
    <row r="64" spans="1:12" x14ac:dyDescent="0.45">
      <c r="A64" s="10">
        <v>43558</v>
      </c>
      <c r="B64" s="4">
        <v>220.1</v>
      </c>
      <c r="C64" s="4">
        <v>219.05</v>
      </c>
      <c r="D64" s="4">
        <v>224.16</v>
      </c>
      <c r="E64" s="4">
        <v>218.88</v>
      </c>
      <c r="F64" s="5">
        <v>92.738079999999997</v>
      </c>
      <c r="G64" s="5">
        <v>217.1745729585565</v>
      </c>
      <c r="H64" s="5">
        <v>211.16654668414759</v>
      </c>
      <c r="I64" s="5">
        <v>208.46066155301571</v>
      </c>
      <c r="J64" s="8">
        <f t="shared" si="0"/>
        <v>3.7575035512991128E-3</v>
      </c>
      <c r="K64" s="8" t="str">
        <f>IFERROR(VLOOKUP(A64, 'Trades table'!$B$2:$F$19, 3, 0), K63)</f>
        <v>long</v>
      </c>
      <c r="L64" s="3">
        <f>IFERROR(VLOOKUP(A64, 'Trades table'!$C$2:$F$19, 4, 0), IF(K64="long", L63*(1+J64), L63*(1-J64)))</f>
        <v>1146901.4783960916</v>
      </c>
    </row>
    <row r="65" spans="1:12" x14ac:dyDescent="0.45">
      <c r="A65" s="10">
        <v>43559</v>
      </c>
      <c r="B65" s="4">
        <v>218.49</v>
      </c>
      <c r="C65" s="4">
        <v>221.8</v>
      </c>
      <c r="D65" s="4">
        <v>221.85</v>
      </c>
      <c r="E65" s="4">
        <v>218.01</v>
      </c>
      <c r="F65" s="5">
        <v>51.964100000000002</v>
      </c>
      <c r="G65" s="5">
        <v>218.71638197237101</v>
      </c>
      <c r="H65" s="5">
        <v>211.9542098927293</v>
      </c>
      <c r="I65" s="5">
        <v>209.0282929762916</v>
      </c>
      <c r="J65" s="8">
        <f t="shared" si="0"/>
        <v>1.2554211367267643E-2</v>
      </c>
      <c r="K65" s="8" t="str">
        <f>IFERROR(VLOOKUP(A65, 'Trades table'!$B$2:$F$19, 3, 0), K64)</f>
        <v>long</v>
      </c>
      <c r="L65" s="3">
        <f>IFERROR(VLOOKUP(A65, 'Trades table'!$C$2:$F$19, 4, 0), IF(K65="long", L64*(1+J65), L64*(1-J65)))</f>
        <v>1161299.9219733078</v>
      </c>
    </row>
    <row r="66" spans="1:12" x14ac:dyDescent="0.45">
      <c r="A66" s="10">
        <v>43560</v>
      </c>
      <c r="B66" s="4">
        <v>222.6</v>
      </c>
      <c r="C66" s="4">
        <v>227.5</v>
      </c>
      <c r="D66" s="4">
        <v>227.7</v>
      </c>
      <c r="E66" s="4">
        <v>222.03</v>
      </c>
      <c r="F66" s="5">
        <v>78.052850000000007</v>
      </c>
      <c r="G66" s="5">
        <v>221.64425464824731</v>
      </c>
      <c r="H66" s="5">
        <v>213.10574990067531</v>
      </c>
      <c r="I66" s="5">
        <v>209.81432306240691</v>
      </c>
      <c r="J66" s="8">
        <f t="shared" si="0"/>
        <v>2.5698827772768107E-2</v>
      </c>
      <c r="K66" s="8" t="str">
        <f>IFERROR(VLOOKUP(A66, 'Trades table'!$B$2:$F$19, 3, 0), K65)</f>
        <v>long</v>
      </c>
      <c r="L66" s="3">
        <f>IFERROR(VLOOKUP(A66, 'Trades table'!$C$2:$F$19, 4, 0), IF(K66="long", L65*(1+J66), L65*(1-J66)))</f>
        <v>1191143.9686606289</v>
      </c>
    </row>
    <row r="67" spans="1:12" x14ac:dyDescent="0.45">
      <c r="A67" s="10">
        <v>43563</v>
      </c>
      <c r="B67" s="4">
        <v>227.93</v>
      </c>
      <c r="C67" s="4">
        <v>232.3</v>
      </c>
      <c r="D67" s="4">
        <v>232.3</v>
      </c>
      <c r="E67" s="4">
        <v>227.9</v>
      </c>
      <c r="F67" s="5">
        <v>70.857870000000005</v>
      </c>
      <c r="G67" s="5">
        <v>225.19616976549821</v>
      </c>
      <c r="H67" s="5">
        <v>214.52754620432901</v>
      </c>
      <c r="I67" s="5">
        <v>210.77116037890019</v>
      </c>
      <c r="J67" s="8">
        <f t="shared" si="0"/>
        <v>2.1098901098901113E-2</v>
      </c>
      <c r="K67" s="8" t="str">
        <f>IFERROR(VLOOKUP(A67, 'Trades table'!$B$2:$F$19, 3, 0), K66)</f>
        <v>long</v>
      </c>
      <c r="L67" s="3">
        <f>IFERROR(VLOOKUP(A67, 'Trades table'!$C$2:$F$19, 4, 0), IF(K67="long", L66*(1+J67), L66*(1-J67)))</f>
        <v>1216275.797449952</v>
      </c>
    </row>
    <row r="68" spans="1:12" x14ac:dyDescent="0.45">
      <c r="A68" s="10">
        <v>43564</v>
      </c>
      <c r="B68" s="4">
        <v>233.5</v>
      </c>
      <c r="C68" s="4">
        <v>238</v>
      </c>
      <c r="D68" s="4">
        <v>238.9</v>
      </c>
      <c r="E68" s="4">
        <v>232.39</v>
      </c>
      <c r="F68" s="5">
        <v>117.4312</v>
      </c>
      <c r="G68" s="5">
        <v>229.46411317699889</v>
      </c>
      <c r="H68" s="5">
        <v>216.2662464854898</v>
      </c>
      <c r="I68" s="5">
        <v>211.92983440533001</v>
      </c>
      <c r="J68" s="8">
        <f t="shared" ref="J68:J131" si="1">C68/C67-1</f>
        <v>2.4537236332328849E-2</v>
      </c>
      <c r="K68" s="8" t="str">
        <f>IFERROR(VLOOKUP(A68, 'Trades table'!$B$2:$F$19, 3, 0), K67)</f>
        <v>long</v>
      </c>
      <c r="L68" s="3">
        <f>IFERROR(VLOOKUP(A68, 'Trades table'!$C$2:$F$19, 4, 0), IF(K68="long", L67*(1+J68), L67*(1-J68)))</f>
        <v>1246119.8441372733</v>
      </c>
    </row>
    <row r="69" spans="1:12" x14ac:dyDescent="0.45">
      <c r="A69" s="10">
        <v>43565</v>
      </c>
      <c r="B69" s="4">
        <v>239</v>
      </c>
      <c r="C69" s="4">
        <v>243.68</v>
      </c>
      <c r="D69" s="4">
        <v>245.25</v>
      </c>
      <c r="E69" s="4">
        <v>237.94</v>
      </c>
      <c r="F69" s="5">
        <v>129.37087</v>
      </c>
      <c r="G69" s="5">
        <v>234.20274211799929</v>
      </c>
      <c r="H69" s="5">
        <v>218.296894893972</v>
      </c>
      <c r="I69" s="5">
        <v>213.28090528169889</v>
      </c>
      <c r="J69" s="8">
        <f t="shared" si="1"/>
        <v>2.3865546218487355E-2</v>
      </c>
      <c r="K69" s="8" t="str">
        <f>IFERROR(VLOOKUP(A69, 'Trades table'!$B$2:$F$19, 3, 0), K68)</f>
        <v>long</v>
      </c>
      <c r="L69" s="3">
        <f>IFERROR(VLOOKUP(A69, 'Trades table'!$C$2:$F$19, 4, 0), IF(K69="long", L68*(1+J69), L68*(1-J69)))</f>
        <v>1275859.1748713057</v>
      </c>
    </row>
    <row r="70" spans="1:12" x14ac:dyDescent="0.45">
      <c r="A70" s="10">
        <v>43566</v>
      </c>
      <c r="B70" s="4">
        <v>244.4</v>
      </c>
      <c r="C70" s="4">
        <v>238.86</v>
      </c>
      <c r="D70" s="4">
        <v>247.23</v>
      </c>
      <c r="E70" s="4">
        <v>238.86</v>
      </c>
      <c r="F70" s="5">
        <v>105.41351</v>
      </c>
      <c r="G70" s="5">
        <v>235.7551614119995</v>
      </c>
      <c r="H70" s="5">
        <v>219.82008786478889</v>
      </c>
      <c r="I70" s="5">
        <v>214.36937739737141</v>
      </c>
      <c r="J70" s="8">
        <f t="shared" si="1"/>
        <v>-1.9780039395929094E-2</v>
      </c>
      <c r="K70" s="8" t="str">
        <f>IFERROR(VLOOKUP(A70, 'Trades table'!$B$2:$F$19, 3, 0), K69)</f>
        <v>long</v>
      </c>
      <c r="L70" s="3">
        <f>IFERROR(VLOOKUP(A70, 'Trades table'!$C$2:$F$19, 4, 0), IF(K70="long", L69*(1+J70), L69*(1-J70)))</f>
        <v>1250622.6301286938</v>
      </c>
    </row>
    <row r="71" spans="1:12" x14ac:dyDescent="0.45">
      <c r="A71" s="10">
        <v>43567</v>
      </c>
      <c r="B71" s="4">
        <v>240</v>
      </c>
      <c r="C71" s="4">
        <v>239.5</v>
      </c>
      <c r="D71" s="4">
        <v>243.15</v>
      </c>
      <c r="E71" s="4">
        <v>237</v>
      </c>
      <c r="F71" s="5">
        <v>96.227220000000003</v>
      </c>
      <c r="G71" s="5">
        <v>237.00344094133311</v>
      </c>
      <c r="H71" s="5">
        <v>221.27785913406379</v>
      </c>
      <c r="I71" s="5">
        <v>215.43876559322791</v>
      </c>
      <c r="J71" s="8">
        <f t="shared" si="1"/>
        <v>2.6793937871556484E-3</v>
      </c>
      <c r="K71" s="8" t="str">
        <f>IFERROR(VLOOKUP(A71, 'Trades table'!$B$2:$F$19, 3, 0), K70)</f>
        <v>long</v>
      </c>
      <c r="L71" s="3">
        <f>IFERROR(VLOOKUP(A71, 'Trades table'!$C$2:$F$19, 4, 0), IF(K71="long", L70*(1+J71), L70*(1-J71)))</f>
        <v>1253973.5406339369</v>
      </c>
    </row>
    <row r="72" spans="1:12" x14ac:dyDescent="0.45">
      <c r="A72" s="10">
        <v>43570</v>
      </c>
      <c r="B72" s="4">
        <v>240.35</v>
      </c>
      <c r="C72" s="4">
        <v>237.8</v>
      </c>
      <c r="D72" s="4">
        <v>242.3</v>
      </c>
      <c r="E72" s="4">
        <v>237.06</v>
      </c>
      <c r="F72" s="5">
        <v>47.884979999999999</v>
      </c>
      <c r="G72" s="5">
        <v>237.2689606275554</v>
      </c>
      <c r="H72" s="5">
        <v>222.50172142042939</v>
      </c>
      <c r="I72" s="5">
        <v>216.3903074828778</v>
      </c>
      <c r="J72" s="8">
        <f t="shared" si="1"/>
        <v>-7.0981210855949328E-3</v>
      </c>
      <c r="K72" s="8" t="str">
        <f>IFERROR(VLOOKUP(A72, 'Trades table'!$B$2:$F$19, 3, 0), K71)</f>
        <v>long</v>
      </c>
      <c r="L72" s="3">
        <f>IFERROR(VLOOKUP(A72, 'Trades table'!$C$2:$F$19, 4, 0), IF(K72="long", L71*(1+J72), L71*(1-J72)))</f>
        <v>1245072.6846043849</v>
      </c>
    </row>
    <row r="73" spans="1:12" x14ac:dyDescent="0.45">
      <c r="A73" s="10">
        <v>43571</v>
      </c>
      <c r="B73" s="4">
        <v>239</v>
      </c>
      <c r="C73" s="4">
        <v>233.24</v>
      </c>
      <c r="D73" s="4">
        <v>239.5</v>
      </c>
      <c r="E73" s="4">
        <v>232.32</v>
      </c>
      <c r="F73" s="5">
        <v>86.433710000000005</v>
      </c>
      <c r="G73" s="5">
        <v>235.92597375170359</v>
      </c>
      <c r="H73" s="5">
        <v>223.2971494633606</v>
      </c>
      <c r="I73" s="5">
        <v>217.1073156750958</v>
      </c>
      <c r="J73" s="8">
        <f t="shared" si="1"/>
        <v>-1.9175777964676177E-2</v>
      </c>
      <c r="K73" s="8" t="str">
        <f>IFERROR(VLOOKUP(A73, 'Trades table'!$B$2:$F$19, 3, 0), K72)</f>
        <v>long</v>
      </c>
      <c r="L73" s="3">
        <f>IFERROR(VLOOKUP(A73, 'Trades table'!$C$2:$F$19, 4, 0), IF(K73="long", L72*(1+J73), L72*(1-J73)))</f>
        <v>1221197.4472545281</v>
      </c>
    </row>
    <row r="74" spans="1:12" x14ac:dyDescent="0.45">
      <c r="A74" s="10">
        <v>43572</v>
      </c>
      <c r="B74" s="4">
        <v>234.5</v>
      </c>
      <c r="C74" s="4">
        <v>234.3</v>
      </c>
      <c r="D74" s="4">
        <v>235.75</v>
      </c>
      <c r="E74" s="4">
        <v>232</v>
      </c>
      <c r="F74" s="5">
        <v>70.23948</v>
      </c>
      <c r="G74" s="5">
        <v>235.3839825011357</v>
      </c>
      <c r="H74" s="5">
        <v>224.11217542903759</v>
      </c>
      <c r="I74" s="5">
        <v>217.83891926338961</v>
      </c>
      <c r="J74" s="8">
        <f t="shared" si="1"/>
        <v>4.5446750128623759E-3</v>
      </c>
      <c r="K74" s="8" t="str">
        <f>IFERROR(VLOOKUP(A74, 'Trades table'!$B$2:$F$19, 3, 0), K73)</f>
        <v>long</v>
      </c>
      <c r="L74" s="3">
        <f>IFERROR(VLOOKUP(A74, 'Trades table'!$C$2:$F$19, 4, 0), IF(K74="long", L73*(1+J74), L73*(1-J74)))</f>
        <v>1226747.3927788371</v>
      </c>
    </row>
    <row r="75" spans="1:12" x14ac:dyDescent="0.45">
      <c r="A75" s="10">
        <v>43573</v>
      </c>
      <c r="B75" s="4">
        <v>233.83</v>
      </c>
      <c r="C75" s="4">
        <v>232.79</v>
      </c>
      <c r="D75" s="4">
        <v>234.11</v>
      </c>
      <c r="E75" s="4">
        <v>230.84</v>
      </c>
      <c r="F75" s="5">
        <v>55.729500000000002</v>
      </c>
      <c r="G75" s="5">
        <v>234.51932166742381</v>
      </c>
      <c r="H75" s="5">
        <v>224.75497724910889</v>
      </c>
      <c r="I75" s="5">
        <v>218.4751354649475</v>
      </c>
      <c r="J75" s="8">
        <f t="shared" si="1"/>
        <v>-6.4447289799403062E-3</v>
      </c>
      <c r="K75" s="8" t="str">
        <f>IFERROR(VLOOKUP(A75, 'Trades table'!$B$2:$F$19, 3, 0), K74)</f>
        <v>long</v>
      </c>
      <c r="L75" s="3">
        <f>IFERROR(VLOOKUP(A75, 'Trades table'!$C$2:$F$19, 4, 0), IF(K75="long", L74*(1+J75), L74*(1-J75)))</f>
        <v>1218841.3383055292</v>
      </c>
    </row>
    <row r="76" spans="1:12" x14ac:dyDescent="0.45">
      <c r="A76" s="10">
        <v>43574</v>
      </c>
      <c r="B76" s="4">
        <v>233.49</v>
      </c>
      <c r="C76" s="4">
        <v>232.6</v>
      </c>
      <c r="D76" s="4">
        <v>233.5</v>
      </c>
      <c r="E76" s="4">
        <v>231.9</v>
      </c>
      <c r="F76" s="5">
        <v>12.300520000000001</v>
      </c>
      <c r="G76" s="5">
        <v>233.87954777828261</v>
      </c>
      <c r="H76" s="5">
        <v>225.3360900454712</v>
      </c>
      <c r="I76" s="5">
        <v>219.07619353026891</v>
      </c>
      <c r="J76" s="8">
        <f t="shared" si="1"/>
        <v>-8.1618626229651436E-4</v>
      </c>
      <c r="K76" s="8" t="str">
        <f>IFERROR(VLOOKUP(A76, 'Trades table'!$B$2:$F$19, 3, 0), K75)</f>
        <v>long</v>
      </c>
      <c r="L76" s="3">
        <f>IFERROR(VLOOKUP(A76, 'Trades table'!$C$2:$F$19, 4, 0), IF(K76="long", L75*(1+J76), L75*(1-J76)))</f>
        <v>1217846.5367492852</v>
      </c>
    </row>
    <row r="77" spans="1:12" x14ac:dyDescent="0.45">
      <c r="A77" s="10">
        <v>43577</v>
      </c>
      <c r="B77" s="4">
        <v>233.7</v>
      </c>
      <c r="C77" s="4">
        <v>235.41</v>
      </c>
      <c r="D77" s="4">
        <v>236.09</v>
      </c>
      <c r="E77" s="4">
        <v>233.05</v>
      </c>
      <c r="F77" s="5">
        <v>44.282380000000003</v>
      </c>
      <c r="G77" s="5">
        <v>234.38969851885511</v>
      </c>
      <c r="H77" s="5">
        <v>226.08230559765849</v>
      </c>
      <c r="I77" s="5">
        <v>219.7712491247255</v>
      </c>
      <c r="J77" s="8">
        <f t="shared" si="1"/>
        <v>1.2080825451418864E-2</v>
      </c>
      <c r="K77" s="8" t="str">
        <f>IFERROR(VLOOKUP(A77, 'Trades table'!$B$2:$F$19, 3, 0), K76)</f>
        <v>long</v>
      </c>
      <c r="L77" s="3">
        <f>IFERROR(VLOOKUP(A77, 'Trades table'!$C$2:$F$19, 4, 0), IF(K77="long", L76*(1+J77), L76*(1-J77)))</f>
        <v>1232559.1281863682</v>
      </c>
    </row>
    <row r="78" spans="1:12" x14ac:dyDescent="0.45">
      <c r="A78" s="10">
        <v>43578</v>
      </c>
      <c r="B78" s="4">
        <v>236</v>
      </c>
      <c r="C78" s="4">
        <v>235.67</v>
      </c>
      <c r="D78" s="4">
        <v>237.56</v>
      </c>
      <c r="E78" s="4">
        <v>234.16</v>
      </c>
      <c r="F78" s="5">
        <v>56.873939999999997</v>
      </c>
      <c r="G78" s="5">
        <v>234.8164656792367</v>
      </c>
      <c r="H78" s="5">
        <v>226.79250518301711</v>
      </c>
      <c r="I78" s="5">
        <v>220.44779171516271</v>
      </c>
      <c r="J78" s="8">
        <f t="shared" si="1"/>
        <v>1.1044560553927774E-3</v>
      </c>
      <c r="K78" s="8" t="str">
        <f>IFERROR(VLOOKUP(A78, 'Trades table'!$B$2:$F$19, 3, 0), K77)</f>
        <v>long</v>
      </c>
      <c r="L78" s="3">
        <f>IFERROR(VLOOKUP(A78, 'Trades table'!$C$2:$F$19, 4, 0), IF(K78="long", L77*(1+J78), L77*(1-J78)))</f>
        <v>1233920.4355791232</v>
      </c>
    </row>
    <row r="79" spans="1:12" x14ac:dyDescent="0.45">
      <c r="A79" s="10">
        <v>43579</v>
      </c>
      <c r="B79" s="4">
        <v>235</v>
      </c>
      <c r="C79" s="4">
        <v>236</v>
      </c>
      <c r="D79" s="4">
        <v>236.47</v>
      </c>
      <c r="E79" s="4">
        <v>233.94</v>
      </c>
      <c r="F79" s="5">
        <v>43.619459999999997</v>
      </c>
      <c r="G79" s="5">
        <v>235.21097711949119</v>
      </c>
      <c r="H79" s="5">
        <v>227.47454183612689</v>
      </c>
      <c r="I79" s="5">
        <v>221.10958781238989</v>
      </c>
      <c r="J79" s="8">
        <f t="shared" si="1"/>
        <v>1.4002630797302906E-3</v>
      </c>
      <c r="K79" s="8" t="str">
        <f>IFERROR(VLOOKUP(A79, 'Trades table'!$B$2:$F$19, 3, 0), K78)</f>
        <v>long</v>
      </c>
      <c r="L79" s="3">
        <f>IFERROR(VLOOKUP(A79, 'Trades table'!$C$2:$F$19, 4, 0), IF(K79="long", L78*(1+J79), L78*(1-J79)))</f>
        <v>1235648.2488083893</v>
      </c>
    </row>
    <row r="80" spans="1:12" x14ac:dyDescent="0.45">
      <c r="A80" s="10">
        <v>43580</v>
      </c>
      <c r="B80" s="4">
        <v>235.68</v>
      </c>
      <c r="C80" s="4">
        <v>227.8</v>
      </c>
      <c r="D80" s="4">
        <v>236</v>
      </c>
      <c r="E80" s="4">
        <v>227.8</v>
      </c>
      <c r="F80" s="5">
        <v>100.80915</v>
      </c>
      <c r="G80" s="5">
        <v>232.74065141299411</v>
      </c>
      <c r="H80" s="5">
        <v>227.4986498482657</v>
      </c>
      <c r="I80" s="5">
        <v>221.39428620335201</v>
      </c>
      <c r="J80" s="8">
        <f t="shared" si="1"/>
        <v>-3.4745762711864359E-2</v>
      </c>
      <c r="K80" s="8" t="str">
        <f>IFERROR(VLOOKUP(A80, 'Trades table'!$B$2:$F$19, 3, 0), K79)</f>
        <v>long</v>
      </c>
      <c r="L80" s="3">
        <f>IFERROR(VLOOKUP(A80, 'Trades table'!$C$2:$F$19, 4, 0), IF(K80="long", L79*(1+J80), L79*(1-J80)))</f>
        <v>1192714.7079599623</v>
      </c>
    </row>
    <row r="81" spans="1:12" x14ac:dyDescent="0.45">
      <c r="A81" s="10">
        <v>43581</v>
      </c>
      <c r="B81" s="4">
        <v>227.46</v>
      </c>
      <c r="C81" s="4">
        <v>223.18</v>
      </c>
      <c r="D81" s="4">
        <v>227.47</v>
      </c>
      <c r="E81" s="4">
        <v>222.08</v>
      </c>
      <c r="F81" s="5">
        <v>94.128119999999996</v>
      </c>
      <c r="G81" s="5">
        <v>229.55376760866281</v>
      </c>
      <c r="H81" s="5">
        <v>227.1787498595053</v>
      </c>
      <c r="I81" s="5">
        <v>221.470274024486</v>
      </c>
      <c r="J81" s="8">
        <f t="shared" si="1"/>
        <v>-2.0280948200175564E-2</v>
      </c>
      <c r="K81" s="8" t="str">
        <f>IFERROR(VLOOKUP(A81, 'Trades table'!$B$2:$F$19, 3, 0), K80)</f>
        <v>long</v>
      </c>
      <c r="L81" s="3">
        <f>IFERROR(VLOOKUP(A81, 'Trades table'!$C$2:$F$19, 4, 0), IF(K81="long", L80*(1+J81), L80*(1-J81)))</f>
        <v>1168525.3227502387</v>
      </c>
    </row>
    <row r="82" spans="1:12" x14ac:dyDescent="0.45">
      <c r="A82" s="10">
        <v>43584</v>
      </c>
      <c r="B82" s="4">
        <v>223.7</v>
      </c>
      <c r="C82" s="4">
        <v>228.8</v>
      </c>
      <c r="D82" s="4">
        <v>229.09</v>
      </c>
      <c r="E82" s="4">
        <v>223.05</v>
      </c>
      <c r="F82" s="5">
        <v>48.833240000000004</v>
      </c>
      <c r="G82" s="5">
        <v>229.3025117391085</v>
      </c>
      <c r="H82" s="5">
        <v>227.29884246250489</v>
      </c>
      <c r="I82" s="5">
        <v>221.78217725748661</v>
      </c>
      <c r="J82" s="8">
        <f t="shared" si="1"/>
        <v>2.5181467873465424E-2</v>
      </c>
      <c r="K82" s="8" t="str">
        <f>IFERROR(VLOOKUP(A82, 'Trades table'!$B$2:$F$19, 3, 0), K81)</f>
        <v>long</v>
      </c>
      <c r="L82" s="3">
        <f>IFERROR(VLOOKUP(A82, 'Trades table'!$C$2:$F$19, 4, 0), IF(K82="long", L81*(1+J82), L81*(1-J82)))</f>
        <v>1197950.5056244046</v>
      </c>
    </row>
    <row r="83" spans="1:12" x14ac:dyDescent="0.45">
      <c r="A83" s="10">
        <v>43585</v>
      </c>
      <c r="B83" s="4">
        <v>229.01</v>
      </c>
      <c r="C83" s="4">
        <v>225.17</v>
      </c>
      <c r="D83" s="4">
        <v>229.02</v>
      </c>
      <c r="E83" s="4">
        <v>223.81</v>
      </c>
      <c r="F83" s="5">
        <v>63.461350000000003</v>
      </c>
      <c r="G83" s="5">
        <v>227.9250078260724</v>
      </c>
      <c r="H83" s="5">
        <v>227.14115042824531</v>
      </c>
      <c r="I83" s="5">
        <v>221.92633992738081</v>
      </c>
      <c r="J83" s="8">
        <f t="shared" si="1"/>
        <v>-1.586538461538467E-2</v>
      </c>
      <c r="K83" s="8" t="str">
        <f>IFERROR(VLOOKUP(A83, 'Trades table'!$B$2:$F$19, 3, 0), K82)</f>
        <v>long</v>
      </c>
      <c r="L83" s="3">
        <f>IFERROR(VLOOKUP(A83, 'Trades table'!$C$2:$F$19, 4, 0), IF(K83="long", L82*(1+J83), L82*(1-J83)))</f>
        <v>1178944.5601024788</v>
      </c>
    </row>
    <row r="84" spans="1:12" x14ac:dyDescent="0.45">
      <c r="A84" s="10">
        <v>43587</v>
      </c>
      <c r="B84" s="4">
        <v>226</v>
      </c>
      <c r="C84" s="4">
        <v>229.1</v>
      </c>
      <c r="D84" s="4">
        <v>229.84</v>
      </c>
      <c r="E84" s="4">
        <v>225.85</v>
      </c>
      <c r="F84" s="5">
        <v>36.536969999999997</v>
      </c>
      <c r="G84" s="5">
        <v>228.3166718840483</v>
      </c>
      <c r="H84" s="5">
        <v>227.2862503965234</v>
      </c>
      <c r="I84" s="5">
        <v>222.23160205813059</v>
      </c>
      <c r="J84" s="8">
        <f t="shared" si="1"/>
        <v>1.7453479593196208E-2</v>
      </c>
      <c r="K84" s="8" t="str">
        <f>IFERROR(VLOOKUP(A84, 'Trades table'!$B$2:$F$19, 3, 0), K83)</f>
        <v>long</v>
      </c>
      <c r="L84" s="3">
        <f>IFERROR(VLOOKUP(A84, 'Trades table'!$C$2:$F$19, 4, 0), IF(K84="long", L83*(1+J84), L83*(1-J84)))</f>
        <v>1199521.2449237371</v>
      </c>
    </row>
    <row r="85" spans="1:12" x14ac:dyDescent="0.45">
      <c r="A85" s="10">
        <v>43588</v>
      </c>
      <c r="B85" s="4">
        <v>229.7</v>
      </c>
      <c r="C85" s="4">
        <v>232.52</v>
      </c>
      <c r="D85" s="4">
        <v>233</v>
      </c>
      <c r="E85" s="4">
        <v>228.55</v>
      </c>
      <c r="F85" s="5">
        <v>47.635489999999997</v>
      </c>
      <c r="G85" s="5">
        <v>229.7177812560322</v>
      </c>
      <c r="H85" s="5">
        <v>227.6739355523365</v>
      </c>
      <c r="I85" s="5">
        <v>222.66940622586969</v>
      </c>
      <c r="J85" s="8">
        <f t="shared" si="1"/>
        <v>1.4927979048450446E-2</v>
      </c>
      <c r="K85" s="8" t="str">
        <f>IFERROR(VLOOKUP(A85, 'Trades table'!$B$2:$F$19, 3, 0), K84)</f>
        <v>long</v>
      </c>
      <c r="L85" s="3">
        <f>IFERROR(VLOOKUP(A85, 'Trades table'!$C$2:$F$19, 4, 0), IF(K85="long", L84*(1+J85), L84*(1-J85)))</f>
        <v>1217427.6729361298</v>
      </c>
    </row>
    <row r="86" spans="1:12" x14ac:dyDescent="0.45">
      <c r="A86" s="10">
        <v>43591</v>
      </c>
      <c r="B86" s="4">
        <v>228.75</v>
      </c>
      <c r="C86" s="4">
        <v>232.8</v>
      </c>
      <c r="D86" s="4">
        <v>232.8</v>
      </c>
      <c r="E86" s="4">
        <v>227</v>
      </c>
      <c r="F86" s="5">
        <v>48.4938</v>
      </c>
      <c r="G86" s="5">
        <v>230.74518750402149</v>
      </c>
      <c r="H86" s="5">
        <v>228.05364402994121</v>
      </c>
      <c r="I86" s="5">
        <v>223.10049532264119</v>
      </c>
      <c r="J86" s="8">
        <f t="shared" si="1"/>
        <v>1.2041974883880702E-3</v>
      </c>
      <c r="K86" s="8" t="str">
        <f>IFERROR(VLOOKUP(A86, 'Trades table'!$B$2:$F$19, 3, 0), K85)</f>
        <v>long</v>
      </c>
      <c r="L86" s="3">
        <f>IFERROR(VLOOKUP(A86, 'Trades table'!$C$2:$F$19, 4, 0), IF(K86="long", L85*(1+J86), L85*(1-J86)))</f>
        <v>1218893.6962821737</v>
      </c>
    </row>
    <row r="87" spans="1:12" x14ac:dyDescent="0.45">
      <c r="A87" s="10">
        <v>43592</v>
      </c>
      <c r="B87" s="4">
        <v>232.7</v>
      </c>
      <c r="C87" s="4">
        <v>231.49</v>
      </c>
      <c r="D87" s="4">
        <v>234.34</v>
      </c>
      <c r="E87" s="4">
        <v>230.26</v>
      </c>
      <c r="F87" s="5">
        <v>46.520740000000004</v>
      </c>
      <c r="G87" s="5">
        <v>230.9934583360143</v>
      </c>
      <c r="H87" s="5">
        <v>228.30818891661221</v>
      </c>
      <c r="I87" s="5">
        <v>223.45749552167771</v>
      </c>
      <c r="J87" s="8">
        <f t="shared" si="1"/>
        <v>-5.6271477663230041E-3</v>
      </c>
      <c r="K87" s="8" t="str">
        <f>IFERROR(VLOOKUP(A87, 'Trades table'!$B$2:$F$19, 3, 0), K86)</f>
        <v>long</v>
      </c>
      <c r="L87" s="3">
        <f>IFERROR(VLOOKUP(A87, 'Trades table'!$C$2:$F$19, 4, 0), IF(K87="long", L86*(1+J87), L86*(1-J87)))</f>
        <v>1212034.8013417544</v>
      </c>
    </row>
    <row r="88" spans="1:12" x14ac:dyDescent="0.45">
      <c r="A88" s="10">
        <v>43593</v>
      </c>
      <c r="B88" s="4">
        <v>231.03</v>
      </c>
      <c r="C88" s="4">
        <v>230</v>
      </c>
      <c r="D88" s="4">
        <v>232.5</v>
      </c>
      <c r="E88" s="4">
        <v>229.5</v>
      </c>
      <c r="F88" s="5">
        <v>42.299639999999997</v>
      </c>
      <c r="G88" s="5">
        <v>230.6623055573429</v>
      </c>
      <c r="H88" s="5">
        <v>228.43350825612239</v>
      </c>
      <c r="I88" s="5">
        <v>223.7358999675638</v>
      </c>
      <c r="J88" s="8">
        <f t="shared" si="1"/>
        <v>-6.4365631344767138E-3</v>
      </c>
      <c r="K88" s="8" t="str">
        <f>IFERROR(VLOOKUP(A88, 'Trades table'!$B$2:$F$19, 3, 0), K87)</f>
        <v>long</v>
      </c>
      <c r="L88" s="3">
        <f>IFERROR(VLOOKUP(A88, 'Trades table'!$C$2:$F$19, 4, 0), IF(K88="long", L87*(1+J88), L87*(1-J88)))</f>
        <v>1204233.4628217353</v>
      </c>
    </row>
    <row r="89" spans="1:12" x14ac:dyDescent="0.45">
      <c r="A89" s="10">
        <v>43595</v>
      </c>
      <c r="B89" s="4">
        <v>227</v>
      </c>
      <c r="C89" s="4">
        <v>227</v>
      </c>
      <c r="D89" s="4">
        <v>229.49</v>
      </c>
      <c r="E89" s="4">
        <v>226.11</v>
      </c>
      <c r="F89" s="5">
        <v>44.398820000000001</v>
      </c>
      <c r="G89" s="5">
        <v>229.4415370382286</v>
      </c>
      <c r="H89" s="5">
        <v>228.3273224593726</v>
      </c>
      <c r="I89" s="5">
        <v>223.8747978412845</v>
      </c>
      <c r="J89" s="8">
        <f t="shared" si="1"/>
        <v>-1.3043478260869601E-2</v>
      </c>
      <c r="K89" s="8" t="str">
        <f>IFERROR(VLOOKUP(A89, 'Trades table'!$B$2:$F$19, 3, 0), K88)</f>
        <v>long</v>
      </c>
      <c r="L89" s="3">
        <f>IFERROR(VLOOKUP(A89, 'Trades table'!$C$2:$F$19, 4, 0), IF(K89="long", L88*(1+J89), L88*(1-J89)))</f>
        <v>1188526.0698284083</v>
      </c>
    </row>
    <row r="90" spans="1:12" x14ac:dyDescent="0.45">
      <c r="A90" s="10">
        <v>43598</v>
      </c>
      <c r="B90" s="4">
        <v>226.51</v>
      </c>
      <c r="C90" s="4">
        <v>224.22</v>
      </c>
      <c r="D90" s="4">
        <v>228.67</v>
      </c>
      <c r="E90" s="4">
        <v>224.15</v>
      </c>
      <c r="F90" s="5">
        <v>47.092219999999998</v>
      </c>
      <c r="G90" s="5">
        <v>227.7010246921524</v>
      </c>
      <c r="H90" s="5">
        <v>228.0230763512709</v>
      </c>
      <c r="I90" s="5">
        <v>223.8894872948469</v>
      </c>
      <c r="J90" s="8">
        <f t="shared" si="1"/>
        <v>-1.224669603524231E-2</v>
      </c>
      <c r="K90" s="8" t="str">
        <f>IFERROR(VLOOKUP(A90, 'Trades table'!$B$2:$F$19, 3, 0), K89)</f>
        <v>long</v>
      </c>
      <c r="L90" s="3">
        <f>IFERROR(VLOOKUP(A90, 'Trades table'!$C$2:$F$19, 4, 0), IF(K90="long", L89*(1+J90), L89*(1-J90)))</f>
        <v>1173970.5523212587</v>
      </c>
    </row>
    <row r="91" spans="1:12" x14ac:dyDescent="0.45">
      <c r="A91" s="10">
        <v>43599</v>
      </c>
      <c r="B91" s="4">
        <v>224.55</v>
      </c>
      <c r="C91" s="4">
        <v>227.88</v>
      </c>
      <c r="D91" s="4">
        <v>230.55</v>
      </c>
      <c r="E91" s="4">
        <v>224.55</v>
      </c>
      <c r="F91" s="5">
        <v>76.594470000000001</v>
      </c>
      <c r="G91" s="5">
        <v>227.76068312810159</v>
      </c>
      <c r="H91" s="5">
        <v>228.0124781030286</v>
      </c>
      <c r="I91" s="5">
        <v>224.05929634613</v>
      </c>
      <c r="J91" s="8">
        <f t="shared" si="1"/>
        <v>1.6323253947016392E-2</v>
      </c>
      <c r="K91" s="8" t="str">
        <f>IFERROR(VLOOKUP(A91, 'Trades table'!$B$2:$F$19, 3, 0), K90)</f>
        <v>long</v>
      </c>
      <c r="L91" s="3">
        <f>IFERROR(VLOOKUP(A91, 'Trades table'!$C$2:$F$19, 4, 0), IF(K91="long", L90*(1+J91), L90*(1-J91)))</f>
        <v>1193133.5717731176</v>
      </c>
    </row>
    <row r="92" spans="1:12" x14ac:dyDescent="0.45">
      <c r="A92" s="10">
        <v>43600</v>
      </c>
      <c r="B92" s="4">
        <v>228.92</v>
      </c>
      <c r="C92" s="4">
        <v>228.69</v>
      </c>
      <c r="D92" s="4">
        <v>230.96</v>
      </c>
      <c r="E92" s="4">
        <v>224.43</v>
      </c>
      <c r="F92" s="5">
        <v>61.125230000000002</v>
      </c>
      <c r="G92" s="5">
        <v>228.07045541873441</v>
      </c>
      <c r="H92" s="5">
        <v>228.06266491021171</v>
      </c>
      <c r="I92" s="5">
        <v>224.2563475654436</v>
      </c>
      <c r="J92" s="8">
        <f t="shared" si="1"/>
        <v>3.5545023696683664E-3</v>
      </c>
      <c r="K92" s="8" t="str">
        <f>IFERROR(VLOOKUP(A92, 'Trades table'!$B$2:$F$19, 3, 0), K91)</f>
        <v>long</v>
      </c>
      <c r="L92" s="3">
        <f>IFERROR(VLOOKUP(A92, 'Trades table'!$C$2:$F$19, 4, 0), IF(K92="long", L91*(1+J92), L91*(1-J92)))</f>
        <v>1197359.5</v>
      </c>
    </row>
    <row r="93" spans="1:12" x14ac:dyDescent="0.45">
      <c r="A93" s="10">
        <v>43601</v>
      </c>
      <c r="B93" s="4">
        <v>229</v>
      </c>
      <c r="C93" s="4">
        <v>228.19</v>
      </c>
      <c r="D93" s="4">
        <v>231.45</v>
      </c>
      <c r="E93" s="4">
        <v>227.59</v>
      </c>
      <c r="F93" s="5">
        <v>40.133150000000001</v>
      </c>
      <c r="G93" s="5">
        <v>228.11030361248959</v>
      </c>
      <c r="H93" s="5">
        <v>228.07209713908489</v>
      </c>
      <c r="I93" s="5">
        <v>224.42373703074389</v>
      </c>
      <c r="J93" s="8">
        <f t="shared" si="1"/>
        <v>-2.1863658227294636E-3</v>
      </c>
      <c r="K93" s="8" t="str">
        <f>IFERROR(VLOOKUP(A93, 'Trades table'!$B$2:$F$19, 3, 0), K92)</f>
        <v>long</v>
      </c>
      <c r="L93" s="3">
        <f>IFERROR(VLOOKUP(A93, 'Trades table'!$C$2:$F$19, 4, 0), IF(K93="long", L92*(1+J93), L92*(1-J93)))</f>
        <v>1194741.6341116796</v>
      </c>
    </row>
    <row r="94" spans="1:12" x14ac:dyDescent="0.45">
      <c r="A94" s="10">
        <v>43602</v>
      </c>
      <c r="B94" s="4">
        <v>227</v>
      </c>
      <c r="C94" s="4">
        <v>226.94</v>
      </c>
      <c r="D94" s="4">
        <v>228.24</v>
      </c>
      <c r="E94" s="4">
        <v>226</v>
      </c>
      <c r="F94" s="5">
        <v>28.523029999999999</v>
      </c>
      <c r="G94" s="5">
        <v>227.7202024083264</v>
      </c>
      <c r="H94" s="5">
        <v>227.9882380917453</v>
      </c>
      <c r="I94" s="5">
        <v>224.53081205071231</v>
      </c>
      <c r="J94" s="8">
        <f t="shared" si="1"/>
        <v>-5.4778912309917382E-3</v>
      </c>
      <c r="K94" s="8" t="str">
        <f>IFERROR(VLOOKUP(A94, 'Trades table'!$B$2:$F$19, 3, 0), K93)</f>
        <v>long</v>
      </c>
      <c r="L94" s="3">
        <f>IFERROR(VLOOKUP(A94, 'Trades table'!$C$2:$F$19, 4, 0), IF(K94="long", L93*(1+J94), L93*(1-J94)))</f>
        <v>1188196.9693908785</v>
      </c>
    </row>
    <row r="95" spans="1:12" x14ac:dyDescent="0.45">
      <c r="A95" s="10">
        <v>43605</v>
      </c>
      <c r="B95" s="4">
        <v>228.23</v>
      </c>
      <c r="C95" s="4">
        <v>226</v>
      </c>
      <c r="D95" s="4">
        <v>229.18</v>
      </c>
      <c r="E95" s="4">
        <v>225.1</v>
      </c>
      <c r="F95" s="5">
        <v>30.22617</v>
      </c>
      <c r="G95" s="5">
        <v>227.14680160555099</v>
      </c>
      <c r="H95" s="5">
        <v>227.84096119606039</v>
      </c>
      <c r="I95" s="5">
        <v>224.5933306868522</v>
      </c>
      <c r="J95" s="8">
        <f t="shared" si="1"/>
        <v>-4.142063981669164E-3</v>
      </c>
      <c r="K95" s="8" t="str">
        <f>IFERROR(VLOOKUP(A95, 'Trades table'!$B$2:$F$19, 3, 0), K94)</f>
        <v>long</v>
      </c>
      <c r="L95" s="3">
        <f>IFERROR(VLOOKUP(A95, 'Trades table'!$C$2:$F$19, 4, 0), IF(K95="long", L94*(1+J95), L94*(1-J95)))</f>
        <v>1183275.3815208361</v>
      </c>
    </row>
    <row r="96" spans="1:12" x14ac:dyDescent="0.45">
      <c r="A96" s="10">
        <v>43606</v>
      </c>
      <c r="B96" s="4">
        <v>227.02</v>
      </c>
      <c r="C96" s="4">
        <v>232.71</v>
      </c>
      <c r="D96" s="4">
        <v>232.71</v>
      </c>
      <c r="E96" s="4">
        <v>226.04</v>
      </c>
      <c r="F96" s="5">
        <v>59.079509999999999</v>
      </c>
      <c r="G96" s="5">
        <v>229.0012010703673</v>
      </c>
      <c r="H96" s="5">
        <v>228.20163073709301</v>
      </c>
      <c r="I96" s="5">
        <v>224.9387208703904</v>
      </c>
      <c r="J96" s="8">
        <f t="shared" si="1"/>
        <v>2.9690265486725709E-2</v>
      </c>
      <c r="K96" s="8" t="str">
        <f>IFERROR(VLOOKUP(A96, 'Trades table'!$B$2:$F$19, 3, 0), K95)</f>
        <v>long</v>
      </c>
      <c r="L96" s="3">
        <f>IFERROR(VLOOKUP(A96, 'Trades table'!$C$2:$F$19, 4, 0), IF(K96="long", L95*(1+J96), L95*(1-J96)))</f>
        <v>1218404.2</v>
      </c>
    </row>
    <row r="97" spans="1:12" x14ac:dyDescent="0.45">
      <c r="A97" s="10">
        <v>43607</v>
      </c>
      <c r="B97" s="4">
        <v>233.13</v>
      </c>
      <c r="C97" s="4">
        <v>235.86</v>
      </c>
      <c r="D97" s="4">
        <v>237.4</v>
      </c>
      <c r="E97" s="4">
        <v>230.8</v>
      </c>
      <c r="F97" s="5">
        <v>59.430610000000001</v>
      </c>
      <c r="G97" s="5">
        <v>231.28746738024489</v>
      </c>
      <c r="H97" s="5">
        <v>228.76891734916009</v>
      </c>
      <c r="I97" s="5">
        <v>225.40345615250149</v>
      </c>
      <c r="J97" s="8">
        <f t="shared" si="1"/>
        <v>1.3536160886940873E-2</v>
      </c>
      <c r="K97" s="8" t="str">
        <f>IFERROR(VLOOKUP(A97, 'Trades table'!$B$2:$F$19, 3, 0), K96)</f>
        <v>long</v>
      </c>
      <c r="L97" s="3">
        <f>IFERROR(VLOOKUP(A97, 'Trades table'!$C$2:$F$19, 4, 0), IF(K97="long", L96*(1+J97), L96*(1-J97)))</f>
        <v>1234896.7152765244</v>
      </c>
    </row>
    <row r="98" spans="1:12" x14ac:dyDescent="0.45">
      <c r="A98" s="10">
        <v>43608</v>
      </c>
      <c r="B98" s="4">
        <v>234.5</v>
      </c>
      <c r="C98" s="4">
        <v>229.3</v>
      </c>
      <c r="D98" s="4">
        <v>235.37</v>
      </c>
      <c r="E98" s="4">
        <v>228.57</v>
      </c>
      <c r="F98" s="5">
        <v>51.517699999999998</v>
      </c>
      <c r="G98" s="5">
        <v>230.62497825349661</v>
      </c>
      <c r="H98" s="5">
        <v>228.8082568047779</v>
      </c>
      <c r="I98" s="5">
        <v>225.56926652899079</v>
      </c>
      <c r="J98" s="8">
        <f t="shared" si="1"/>
        <v>-2.7813109471720554E-2</v>
      </c>
      <c r="K98" s="8" t="str">
        <f>IFERROR(VLOOKUP(A98, 'Trades table'!$B$2:$F$19, 3, 0), K97)</f>
        <v>long</v>
      </c>
      <c r="L98" s="3">
        <f>IFERROR(VLOOKUP(A98, 'Trades table'!$C$2:$F$19, 4, 0), IF(K98="long", L97*(1+J98), L97*(1-J98)))</f>
        <v>1200550.3977482703</v>
      </c>
    </row>
    <row r="99" spans="1:12" x14ac:dyDescent="0.45">
      <c r="A99" s="10">
        <v>43609</v>
      </c>
      <c r="B99" s="4">
        <v>231.2</v>
      </c>
      <c r="C99" s="4">
        <v>234.45</v>
      </c>
      <c r="D99" s="4">
        <v>236.45</v>
      </c>
      <c r="E99" s="4">
        <v>231.2</v>
      </c>
      <c r="F99" s="5">
        <v>65.885440000000003</v>
      </c>
      <c r="G99" s="5">
        <v>231.89998550233111</v>
      </c>
      <c r="H99" s="5">
        <v>229.2261637081277</v>
      </c>
      <c r="I99" s="5">
        <v>225.94717008094861</v>
      </c>
      <c r="J99" s="8">
        <f t="shared" si="1"/>
        <v>2.2459659834278112E-2</v>
      </c>
      <c r="K99" s="8" t="str">
        <f>IFERROR(VLOOKUP(A99, 'Trades table'!$B$2:$F$19, 3, 0), K98)</f>
        <v>long</v>
      </c>
      <c r="L99" s="3">
        <f>IFERROR(VLOOKUP(A99, 'Trades table'!$C$2:$F$19, 4, 0), IF(K99="long", L98*(1+J99), L98*(1-J99)))</f>
        <v>1227514.3512956037</v>
      </c>
    </row>
    <row r="100" spans="1:12" x14ac:dyDescent="0.45">
      <c r="A100" s="10">
        <v>43612</v>
      </c>
      <c r="B100" s="4">
        <v>235.28</v>
      </c>
      <c r="C100" s="4">
        <v>236</v>
      </c>
      <c r="D100" s="4">
        <v>237</v>
      </c>
      <c r="E100" s="4">
        <v>233.83</v>
      </c>
      <c r="F100" s="5">
        <v>27.78631</v>
      </c>
      <c r="G100" s="5">
        <v>233.26665700155411</v>
      </c>
      <c r="H100" s="5">
        <v>229.7279293593775</v>
      </c>
      <c r="I100" s="5">
        <v>226.374950077504</v>
      </c>
      <c r="J100" s="8">
        <f t="shared" si="1"/>
        <v>6.6112177436554731E-3</v>
      </c>
      <c r="K100" s="8" t="str">
        <f>IFERROR(VLOOKUP(A100, 'Trades table'!$B$2:$F$19, 3, 0), K99)</f>
        <v>long</v>
      </c>
      <c r="L100" s="3">
        <f>IFERROR(VLOOKUP(A100, 'Trades table'!$C$2:$F$19, 4, 0), IF(K100="long", L99*(1+J100), L99*(1-J100)))</f>
        <v>1235629.7159554809</v>
      </c>
    </row>
    <row r="101" spans="1:12" x14ac:dyDescent="0.45">
      <c r="A101" s="10">
        <v>43613</v>
      </c>
      <c r="B101" s="4">
        <v>236.5</v>
      </c>
      <c r="C101" s="4">
        <v>233.19</v>
      </c>
      <c r="D101" s="4">
        <v>237.47</v>
      </c>
      <c r="E101" s="4">
        <v>230.6</v>
      </c>
      <c r="F101" s="5">
        <v>74.118939999999995</v>
      </c>
      <c r="G101" s="5">
        <v>233.2411046677027</v>
      </c>
      <c r="H101" s="5">
        <v>229.98437903646069</v>
      </c>
      <c r="I101" s="5">
        <v>226.66495220186559</v>
      </c>
      <c r="J101" s="8">
        <f t="shared" si="1"/>
        <v>-1.1906779661016942E-2</v>
      </c>
      <c r="K101" s="8" t="str">
        <f>IFERROR(VLOOKUP(A101, 'Trades table'!$B$2:$F$19, 3, 0), K100)</f>
        <v>long</v>
      </c>
      <c r="L101" s="3">
        <f>IFERROR(VLOOKUP(A101, 'Trades table'!$C$2:$F$19, 4, 0), IF(K101="long", L100*(1+J101), L100*(1-J101)))</f>
        <v>1220917.3451849942</v>
      </c>
    </row>
    <row r="102" spans="1:12" x14ac:dyDescent="0.45">
      <c r="A102" s="10">
        <v>43614</v>
      </c>
      <c r="B102" s="4">
        <v>232.1</v>
      </c>
      <c r="C102" s="4">
        <v>233.4</v>
      </c>
      <c r="D102" s="4">
        <v>234.3</v>
      </c>
      <c r="E102" s="4">
        <v>230.25</v>
      </c>
      <c r="F102" s="5">
        <v>51.831510000000002</v>
      </c>
      <c r="G102" s="5">
        <v>233.2940697784685</v>
      </c>
      <c r="H102" s="5">
        <v>230.2373879967229</v>
      </c>
      <c r="I102" s="5">
        <v>226.95154998050961</v>
      </c>
      <c r="J102" s="8">
        <f t="shared" si="1"/>
        <v>9.0055319696391578E-4</v>
      </c>
      <c r="K102" s="8" t="str">
        <f>IFERROR(VLOOKUP(A102, 'Trades table'!$B$2:$F$19, 3, 0), K101)</f>
        <v>long</v>
      </c>
      <c r="L102" s="3">
        <f>IFERROR(VLOOKUP(A102, 'Trades table'!$C$2:$F$19, 4, 0), IF(K102="long", L101*(1+J102), L101*(1-J102)))</f>
        <v>1222016.8462034292</v>
      </c>
    </row>
    <row r="103" spans="1:12" x14ac:dyDescent="0.45">
      <c r="A103" s="10">
        <v>43615</v>
      </c>
      <c r="B103" s="4">
        <v>234.55</v>
      </c>
      <c r="C103" s="4">
        <v>232.75</v>
      </c>
      <c r="D103" s="4">
        <v>235.21</v>
      </c>
      <c r="E103" s="4">
        <v>231.91</v>
      </c>
      <c r="F103" s="5">
        <v>36.413600000000002</v>
      </c>
      <c r="G103" s="5">
        <v>233.1127131856457</v>
      </c>
      <c r="H103" s="5">
        <v>230.423507404373</v>
      </c>
      <c r="I103" s="5">
        <v>227.19829253453051</v>
      </c>
      <c r="J103" s="8">
        <f t="shared" si="1"/>
        <v>-2.7849185946872135E-3</v>
      </c>
      <c r="K103" s="8" t="str">
        <f>IFERROR(VLOOKUP(A103, 'Trades table'!$B$2:$F$19, 3, 0), K102)</f>
        <v>long</v>
      </c>
      <c r="L103" s="3">
        <f>IFERROR(VLOOKUP(A103, 'Trades table'!$C$2:$F$19, 4, 0), IF(K103="long", L102*(1+J103), L102*(1-J103)))</f>
        <v>1218613.6287654161</v>
      </c>
    </row>
    <row r="104" spans="1:12" x14ac:dyDescent="0.45">
      <c r="A104" s="10">
        <v>43616</v>
      </c>
      <c r="B104" s="4">
        <v>230.56</v>
      </c>
      <c r="C104" s="4">
        <v>233.24</v>
      </c>
      <c r="D104" s="4">
        <v>234.1</v>
      </c>
      <c r="E104" s="4">
        <v>229.21</v>
      </c>
      <c r="F104" s="5">
        <v>53.532020000000003</v>
      </c>
      <c r="G104" s="5">
        <v>233.1551421237638</v>
      </c>
      <c r="H104" s="5">
        <v>230.63213648553059</v>
      </c>
      <c r="I104" s="5">
        <v>227.45538646923131</v>
      </c>
      <c r="J104" s="8">
        <f t="shared" si="1"/>
        <v>2.1052631578948322E-3</v>
      </c>
      <c r="K104" s="8" t="str">
        <f>IFERROR(VLOOKUP(A104, 'Trades table'!$B$2:$F$19, 3, 0), K103)</f>
        <v>long</v>
      </c>
      <c r="L104" s="3">
        <f>IFERROR(VLOOKUP(A104, 'Trades table'!$C$2:$F$19, 4, 0), IF(K104="long", L103*(1+J104), L103*(1-J104)))</f>
        <v>1221179.1311417643</v>
      </c>
    </row>
    <row r="105" spans="1:12" x14ac:dyDescent="0.45">
      <c r="A105" s="10">
        <v>43619</v>
      </c>
      <c r="B105" s="4">
        <v>231.18</v>
      </c>
      <c r="C105" s="4">
        <v>239.95</v>
      </c>
      <c r="D105" s="4">
        <v>241.5</v>
      </c>
      <c r="E105" s="4">
        <v>230.35</v>
      </c>
      <c r="F105" s="5">
        <v>84.461309999999997</v>
      </c>
      <c r="G105" s="5">
        <v>235.42009474917589</v>
      </c>
      <c r="H105" s="5">
        <v>231.3223485977135</v>
      </c>
      <c r="I105" s="5">
        <v>227.98707215139169</v>
      </c>
      <c r="J105" s="8">
        <f t="shared" si="1"/>
        <v>2.8768650317269717E-2</v>
      </c>
      <c r="K105" s="8" t="str">
        <f>IFERROR(VLOOKUP(A105, 'Trades table'!$B$2:$F$19, 3, 0), K104)</f>
        <v>long</v>
      </c>
      <c r="L105" s="3">
        <f>IFERROR(VLOOKUP(A105, 'Trades table'!$C$2:$F$19, 4, 0), IF(K105="long", L104*(1+J105), L104*(1-J105)))</f>
        <v>1256310.806540329</v>
      </c>
    </row>
    <row r="106" spans="1:12" x14ac:dyDescent="0.45">
      <c r="A106" s="10">
        <v>43620</v>
      </c>
      <c r="B106" s="4">
        <v>239.88</v>
      </c>
      <c r="C106" s="4">
        <v>236</v>
      </c>
      <c r="D106" s="4">
        <v>240.25</v>
      </c>
      <c r="E106" s="4">
        <v>234.8</v>
      </c>
      <c r="F106" s="5">
        <v>70.060789999999997</v>
      </c>
      <c r="G106" s="5">
        <v>235.6133964994506</v>
      </c>
      <c r="H106" s="5">
        <v>231.6688412941792</v>
      </c>
      <c r="I106" s="5">
        <v>228.328047804524</v>
      </c>
      <c r="J106" s="8">
        <f t="shared" si="1"/>
        <v>-1.6461762867263974E-2</v>
      </c>
      <c r="K106" s="8" t="str">
        <f>IFERROR(VLOOKUP(A106, 'Trades table'!$B$2:$F$19, 3, 0), K105)</f>
        <v>long</v>
      </c>
      <c r="L106" s="3">
        <f>IFERROR(VLOOKUP(A106, 'Trades table'!$C$2:$F$19, 4, 0), IF(K106="long", L105*(1+J106), L105*(1-J106)))</f>
        <v>1235629.7159554809</v>
      </c>
    </row>
    <row r="107" spans="1:12" x14ac:dyDescent="0.45">
      <c r="A107" s="10">
        <v>43621</v>
      </c>
      <c r="B107" s="4">
        <v>236</v>
      </c>
      <c r="C107" s="4">
        <v>239</v>
      </c>
      <c r="D107" s="4">
        <v>240.3</v>
      </c>
      <c r="E107" s="4">
        <v>235.11</v>
      </c>
      <c r="F107" s="5">
        <v>52.861629999999998</v>
      </c>
      <c r="G107" s="5">
        <v>236.7422643329671</v>
      </c>
      <c r="H107" s="5">
        <v>232.2118900872029</v>
      </c>
      <c r="I107" s="5">
        <v>228.78217342986341</v>
      </c>
      <c r="J107" s="8">
        <f t="shared" si="1"/>
        <v>1.2711864406779627E-2</v>
      </c>
      <c r="K107" s="8" t="str">
        <f>IFERROR(VLOOKUP(A107, 'Trades table'!$B$2:$F$19, 3, 0), K106)</f>
        <v>long</v>
      </c>
      <c r="L107" s="3">
        <f>IFERROR(VLOOKUP(A107, 'Trades table'!$C$2:$F$19, 4, 0), IF(K107="long", L106*(1+J107), L106*(1-J107)))</f>
        <v>1251336.8733616946</v>
      </c>
    </row>
    <row r="108" spans="1:12" x14ac:dyDescent="0.45">
      <c r="A108" s="10">
        <v>43622</v>
      </c>
      <c r="B108" s="4">
        <v>238.87</v>
      </c>
      <c r="C108" s="4">
        <v>244.89</v>
      </c>
      <c r="D108" s="4">
        <v>246.34</v>
      </c>
      <c r="E108" s="4">
        <v>238.53</v>
      </c>
      <c r="F108" s="5">
        <v>61.360950000000003</v>
      </c>
      <c r="G108" s="5">
        <v>239.45817622197811</v>
      </c>
      <c r="H108" s="5">
        <v>233.1510093400027</v>
      </c>
      <c r="I108" s="5">
        <v>229.46761285837991</v>
      </c>
      <c r="J108" s="8">
        <f t="shared" si="1"/>
        <v>2.4644351464434999E-2</v>
      </c>
      <c r="K108" s="8" t="str">
        <f>IFERROR(VLOOKUP(A108, 'Trades table'!$B$2:$F$19, 3, 0), K107)</f>
        <v>long</v>
      </c>
      <c r="L108" s="3">
        <f>IFERROR(VLOOKUP(A108, 'Trades table'!$C$2:$F$19, 4, 0), IF(K108="long", L107*(1+J108), L107*(1-J108)))</f>
        <v>1282175.2590692274</v>
      </c>
    </row>
    <row r="109" spans="1:12" x14ac:dyDescent="0.45">
      <c r="A109" s="10">
        <v>43623</v>
      </c>
      <c r="B109" s="4">
        <v>246.36</v>
      </c>
      <c r="C109" s="4">
        <v>248.28</v>
      </c>
      <c r="D109" s="4">
        <v>249</v>
      </c>
      <c r="E109" s="4">
        <v>246.06</v>
      </c>
      <c r="F109" s="5">
        <v>68.423469999999995</v>
      </c>
      <c r="G109" s="5">
        <v>242.3987841479854</v>
      </c>
      <c r="H109" s="5">
        <v>234.27167531481729</v>
      </c>
      <c r="I109" s="5">
        <v>230.26813997078929</v>
      </c>
      <c r="J109" s="8">
        <f t="shared" si="1"/>
        <v>1.3842949895871648E-2</v>
      </c>
      <c r="K109" s="8" t="str">
        <f>IFERROR(VLOOKUP(A109, 'Trades table'!$B$2:$F$19, 3, 0), K108)</f>
        <v>long</v>
      </c>
      <c r="L109" s="3">
        <f>IFERROR(VLOOKUP(A109, 'Trades table'!$C$2:$F$19, 4, 0), IF(K109="long", L108*(1+J109), L108*(1-J109)))</f>
        <v>1299924.346938249</v>
      </c>
    </row>
    <row r="110" spans="1:12" x14ac:dyDescent="0.45">
      <c r="A110" s="10">
        <v>43626</v>
      </c>
      <c r="B110" s="4">
        <v>249.55</v>
      </c>
      <c r="C110" s="4">
        <v>249</v>
      </c>
      <c r="D110" s="4">
        <v>250.65</v>
      </c>
      <c r="E110" s="4">
        <v>245.2</v>
      </c>
      <c r="F110" s="5">
        <v>62.696710000000003</v>
      </c>
      <c r="G110" s="5">
        <v>244.59918943199031</v>
      </c>
      <c r="H110" s="5">
        <v>235.36266232853461</v>
      </c>
      <c r="I110" s="5">
        <v>231.0652403975642</v>
      </c>
      <c r="J110" s="8">
        <f t="shared" si="1"/>
        <v>2.8999516674721448E-3</v>
      </c>
      <c r="K110" s="8" t="str">
        <f>IFERROR(VLOOKUP(A110, 'Trades table'!$B$2:$F$19, 3, 0), K109)</f>
        <v>long</v>
      </c>
      <c r="L110" s="3">
        <f>IFERROR(VLOOKUP(A110, 'Trades table'!$C$2:$F$19, 4, 0), IF(K110="long", L109*(1+J110), L109*(1-J110)))</f>
        <v>1303694.0647157403</v>
      </c>
    </row>
    <row r="111" spans="1:12" x14ac:dyDescent="0.45">
      <c r="A111" s="10">
        <v>43627</v>
      </c>
      <c r="B111" s="4">
        <v>235.51</v>
      </c>
      <c r="C111" s="4">
        <v>235.89</v>
      </c>
      <c r="D111" s="4">
        <v>239</v>
      </c>
      <c r="E111" s="4">
        <v>235.11</v>
      </c>
      <c r="F111" s="5">
        <v>67.944000000000003</v>
      </c>
      <c r="G111" s="5">
        <v>241.69612628799351</v>
      </c>
      <c r="H111" s="5">
        <v>235.40172437827269</v>
      </c>
      <c r="I111" s="5">
        <v>231.27054931681681</v>
      </c>
      <c r="J111" s="8">
        <f t="shared" si="1"/>
        <v>-5.2650602409638592E-2</v>
      </c>
      <c r="K111" s="8" t="str">
        <f>IFERROR(VLOOKUP(A111, 'Trades table'!$B$2:$F$19, 3, 0), K110)</f>
        <v>long</v>
      </c>
      <c r="L111" s="3">
        <f>IFERROR(VLOOKUP(A111, 'Trades table'!$C$2:$F$19, 4, 0), IF(K111="long", L110*(1+J111), L110*(1-J111)))</f>
        <v>1235053.7868505863</v>
      </c>
    </row>
    <row r="112" spans="1:12" x14ac:dyDescent="0.45">
      <c r="A112" s="10">
        <v>43629</v>
      </c>
      <c r="B112" s="4">
        <v>236.55</v>
      </c>
      <c r="C112" s="4">
        <v>240.49</v>
      </c>
      <c r="D112" s="4">
        <v>241.07</v>
      </c>
      <c r="E112" s="4">
        <v>232.55</v>
      </c>
      <c r="F112" s="5">
        <v>75.253429999999994</v>
      </c>
      <c r="G112" s="5">
        <v>241.29408419199569</v>
      </c>
      <c r="H112" s="5">
        <v>235.77863368358589</v>
      </c>
      <c r="I112" s="5">
        <v>231.66286636716501</v>
      </c>
      <c r="J112" s="8">
        <f t="shared" si="1"/>
        <v>1.9500614693289453E-2</v>
      </c>
      <c r="K112" s="8" t="str">
        <f>IFERROR(VLOOKUP(A112, 'Trades table'!$B$2:$F$19, 3, 0), K111)</f>
        <v>long</v>
      </c>
      <c r="L112" s="3">
        <f>IFERROR(VLOOKUP(A112, 'Trades table'!$C$2:$F$19, 4, 0), IF(K112="long", L111*(1+J112), L111*(1-J112)))</f>
        <v>1259138.0948734477</v>
      </c>
    </row>
    <row r="113" spans="1:12" x14ac:dyDescent="0.45">
      <c r="A113" s="10">
        <v>43630</v>
      </c>
      <c r="B113" s="4">
        <v>240.55</v>
      </c>
      <c r="C113" s="4">
        <v>238.8</v>
      </c>
      <c r="D113" s="4">
        <v>243.8</v>
      </c>
      <c r="E113" s="4">
        <v>237.1</v>
      </c>
      <c r="F113" s="5">
        <v>50.409779999999998</v>
      </c>
      <c r="G113" s="5">
        <v>240.46272279466379</v>
      </c>
      <c r="H113" s="5">
        <v>236.00243859591291</v>
      </c>
      <c r="I113" s="5">
        <v>231.96657418132821</v>
      </c>
      <c r="J113" s="8">
        <f t="shared" si="1"/>
        <v>-7.0273192232525039E-3</v>
      </c>
      <c r="K113" s="8" t="str">
        <f>IFERROR(VLOOKUP(A113, 'Trades table'!$B$2:$F$19, 3, 0), K112)</f>
        <v>long</v>
      </c>
      <c r="L113" s="3">
        <f>IFERROR(VLOOKUP(A113, 'Trades table'!$C$2:$F$19, 4, 0), IF(K113="long", L112*(1+J113), L112*(1-J113)))</f>
        <v>1250289.7295346139</v>
      </c>
    </row>
    <row r="114" spans="1:12" x14ac:dyDescent="0.45">
      <c r="A114" s="10">
        <v>43633</v>
      </c>
      <c r="B114" s="4">
        <v>239</v>
      </c>
      <c r="C114" s="4">
        <v>237.8</v>
      </c>
      <c r="D114" s="4">
        <v>240.87</v>
      </c>
      <c r="E114" s="4">
        <v>237.5</v>
      </c>
      <c r="F114" s="5">
        <v>33.622230000000002</v>
      </c>
      <c r="G114" s="5">
        <v>239.5751485297759</v>
      </c>
      <c r="H114" s="5">
        <v>236.13559129251189</v>
      </c>
      <c r="I114" s="5">
        <v>232.21480506722921</v>
      </c>
      <c r="J114" s="8">
        <f t="shared" si="1"/>
        <v>-4.1876046901172526E-3</v>
      </c>
      <c r="K114" s="8" t="str">
        <f>IFERROR(VLOOKUP(A114, 'Trades table'!$B$2:$F$19, 3, 0), K113)</f>
        <v>long</v>
      </c>
      <c r="L114" s="3">
        <f>IFERROR(VLOOKUP(A114, 'Trades table'!$C$2:$F$19, 4, 0), IF(K114="long", L113*(1+J114), L113*(1-J114)))</f>
        <v>1245054.0103992093</v>
      </c>
    </row>
    <row r="115" spans="1:12" x14ac:dyDescent="0.45">
      <c r="A115" s="10">
        <v>43634</v>
      </c>
      <c r="B115" s="4">
        <v>237.25</v>
      </c>
      <c r="C115" s="4">
        <v>241.8</v>
      </c>
      <c r="D115" s="4">
        <v>241.99</v>
      </c>
      <c r="E115" s="4">
        <v>236.36</v>
      </c>
      <c r="F115" s="5">
        <v>48.958469999999998</v>
      </c>
      <c r="G115" s="5">
        <v>240.3167656865173</v>
      </c>
      <c r="H115" s="5">
        <v>236.55517712269631</v>
      </c>
      <c r="I115" s="5">
        <v>232.62268570266619</v>
      </c>
      <c r="J115" s="8">
        <f t="shared" si="1"/>
        <v>1.6820857863750982E-2</v>
      </c>
      <c r="K115" s="8" t="str">
        <f>IFERROR(VLOOKUP(A115, 'Trades table'!$B$2:$F$19, 3, 0), K114)</f>
        <v>long</v>
      </c>
      <c r="L115" s="3">
        <f>IFERROR(VLOOKUP(A115, 'Trades table'!$C$2:$F$19, 4, 0), IF(K115="long", L114*(1+J115), L114*(1-J115)))</f>
        <v>1265996.8869408276</v>
      </c>
    </row>
    <row r="116" spans="1:12" x14ac:dyDescent="0.45">
      <c r="A116" s="10">
        <v>43635</v>
      </c>
      <c r="B116" s="4">
        <v>242.95</v>
      </c>
      <c r="C116" s="4">
        <v>240.4</v>
      </c>
      <c r="D116" s="4">
        <v>242.95</v>
      </c>
      <c r="E116" s="4">
        <v>238.7</v>
      </c>
      <c r="F116" s="5">
        <v>33.94538</v>
      </c>
      <c r="G116" s="5">
        <v>240.34451045767821</v>
      </c>
      <c r="H116" s="5">
        <v>236.83997881731131</v>
      </c>
      <c r="I116" s="5">
        <v>232.95363524723359</v>
      </c>
      <c r="J116" s="8">
        <f t="shared" si="1"/>
        <v>-5.789909015715522E-3</v>
      </c>
      <c r="K116" s="8" t="str">
        <f>IFERROR(VLOOKUP(A116, 'Trades table'!$B$2:$F$19, 3, 0), K115)</f>
        <v>long</v>
      </c>
      <c r="L116" s="3">
        <f>IFERROR(VLOOKUP(A116, 'Trades table'!$C$2:$F$19, 4, 0), IF(K116="long", L115*(1+J116), L115*(1-J116)))</f>
        <v>1258666.8801512611</v>
      </c>
    </row>
    <row r="117" spans="1:12" x14ac:dyDescent="0.45">
      <c r="A117" s="10">
        <v>43636</v>
      </c>
      <c r="B117" s="4">
        <v>242</v>
      </c>
      <c r="C117" s="4">
        <v>244.1</v>
      </c>
      <c r="D117" s="4">
        <v>244.99</v>
      </c>
      <c r="E117" s="4">
        <v>241.4</v>
      </c>
      <c r="F117" s="5">
        <v>64.381820000000005</v>
      </c>
      <c r="G117" s="5">
        <v>241.59634030511879</v>
      </c>
      <c r="H117" s="5">
        <v>237.37775816417721</v>
      </c>
      <c r="I117" s="5">
        <v>233.4279486409684</v>
      </c>
      <c r="J117" s="8">
        <f t="shared" si="1"/>
        <v>1.5391014975041584E-2</v>
      </c>
      <c r="K117" s="8" t="str">
        <f>IFERROR(VLOOKUP(A117, 'Trades table'!$B$2:$F$19, 3, 0), K116)</f>
        <v>long</v>
      </c>
      <c r="L117" s="3">
        <f>IFERROR(VLOOKUP(A117, 'Trades table'!$C$2:$F$19, 4, 0), IF(K117="long", L116*(1+J117), L116*(1-J117)))</f>
        <v>1278039.040952258</v>
      </c>
    </row>
    <row r="118" spans="1:12" x14ac:dyDescent="0.45">
      <c r="A118" s="10">
        <v>43637</v>
      </c>
      <c r="B118" s="4">
        <v>243</v>
      </c>
      <c r="C118" s="4">
        <v>238.02</v>
      </c>
      <c r="D118" s="4">
        <v>243.9</v>
      </c>
      <c r="E118" s="4">
        <v>237.56</v>
      </c>
      <c r="F118" s="5">
        <v>61.061660000000003</v>
      </c>
      <c r="G118" s="5">
        <v>240.40422687007921</v>
      </c>
      <c r="H118" s="5">
        <v>237.42533163349739</v>
      </c>
      <c r="I118" s="5">
        <v>233.6233550817783</v>
      </c>
      <c r="J118" s="8">
        <f t="shared" si="1"/>
        <v>-2.4907824662023681E-2</v>
      </c>
      <c r="K118" s="8" t="str">
        <f>IFERROR(VLOOKUP(A118, 'Trades table'!$B$2:$F$19, 3, 0), K117)</f>
        <v>long</v>
      </c>
      <c r="L118" s="3">
        <f>IFERROR(VLOOKUP(A118, 'Trades table'!$C$2:$F$19, 4, 0), IF(K118="long", L117*(1+J118), L117*(1-J118)))</f>
        <v>1246205.8686089984</v>
      </c>
    </row>
    <row r="119" spans="1:12" x14ac:dyDescent="0.45">
      <c r="A119" s="10">
        <v>43640</v>
      </c>
      <c r="B119" s="4">
        <v>239.06</v>
      </c>
      <c r="C119" s="4">
        <v>239.09</v>
      </c>
      <c r="D119" s="4">
        <v>240.75</v>
      </c>
      <c r="E119" s="4">
        <v>238.42</v>
      </c>
      <c r="F119" s="5">
        <v>27.72343</v>
      </c>
      <c r="G119" s="5">
        <v>239.96615124671951</v>
      </c>
      <c r="H119" s="5">
        <v>237.54864040138639</v>
      </c>
      <c r="I119" s="5">
        <v>233.8559782697877</v>
      </c>
      <c r="J119" s="8">
        <f t="shared" si="1"/>
        <v>4.4954205528946467E-3</v>
      </c>
      <c r="K119" s="8" t="str">
        <f>IFERROR(VLOOKUP(A119, 'Trades table'!$B$2:$F$19, 3, 0), K118)</f>
        <v>long</v>
      </c>
      <c r="L119" s="3">
        <f>IFERROR(VLOOKUP(A119, 'Trades table'!$C$2:$F$19, 4, 0), IF(K119="long", L118*(1+J119), L118*(1-J119)))</f>
        <v>1251808.0880838812</v>
      </c>
    </row>
    <row r="120" spans="1:12" x14ac:dyDescent="0.45">
      <c r="A120" s="10">
        <v>43641</v>
      </c>
      <c r="B120" s="4">
        <v>238.98</v>
      </c>
      <c r="C120" s="4">
        <v>236.7</v>
      </c>
      <c r="D120" s="4">
        <v>239.2</v>
      </c>
      <c r="E120" s="4">
        <v>234.2</v>
      </c>
      <c r="F120" s="5">
        <v>38.549169999999997</v>
      </c>
      <c r="G120" s="5">
        <v>238.87743416447969</v>
      </c>
      <c r="H120" s="5">
        <v>237.48577814943189</v>
      </c>
      <c r="I120" s="5">
        <v>233.97700047107341</v>
      </c>
      <c r="J120" s="8">
        <f t="shared" si="1"/>
        <v>-9.9962357271321522E-3</v>
      </c>
      <c r="K120" s="8" t="str">
        <f>IFERROR(VLOOKUP(A120, 'Trades table'!$B$2:$F$19, 3, 0), K119)</f>
        <v>long</v>
      </c>
      <c r="L120" s="3">
        <f>IFERROR(VLOOKUP(A120, 'Trades table'!$C$2:$F$19, 4, 0), IF(K120="long", L119*(1+J120), L119*(1-J120)))</f>
        <v>1239294.7193502642</v>
      </c>
    </row>
    <row r="121" spans="1:12" x14ac:dyDescent="0.45">
      <c r="A121" s="10">
        <v>43642</v>
      </c>
      <c r="B121" s="4">
        <v>236.8</v>
      </c>
      <c r="C121" s="4">
        <v>240.59</v>
      </c>
      <c r="D121" s="4">
        <v>241.37</v>
      </c>
      <c r="E121" s="4">
        <v>235.81</v>
      </c>
      <c r="F121" s="5">
        <v>39.714300000000001</v>
      </c>
      <c r="G121" s="5">
        <v>239.44828944298649</v>
      </c>
      <c r="H121" s="5">
        <v>237.7157205087332</v>
      </c>
      <c r="I121" s="5">
        <v>234.25840470634679</v>
      </c>
      <c r="J121" s="8">
        <f t="shared" si="1"/>
        <v>1.6434305027460905E-2</v>
      </c>
      <c r="K121" s="8" t="str">
        <f>IFERROR(VLOOKUP(A121, 'Trades table'!$B$2:$F$19, 3, 0), K120)</f>
        <v>long</v>
      </c>
      <c r="L121" s="3">
        <f>IFERROR(VLOOKUP(A121, 'Trades table'!$C$2:$F$19, 4, 0), IF(K121="long", L120*(1+J121), L120*(1-J121)))</f>
        <v>1259661.666786988</v>
      </c>
    </row>
    <row r="122" spans="1:12" x14ac:dyDescent="0.45">
      <c r="A122" s="10">
        <v>43643</v>
      </c>
      <c r="B122" s="4">
        <v>240.42</v>
      </c>
      <c r="C122" s="4">
        <v>240.5</v>
      </c>
      <c r="D122" s="4">
        <v>242.44</v>
      </c>
      <c r="E122" s="4">
        <v>238.3</v>
      </c>
      <c r="F122" s="5">
        <v>48.171379999999999</v>
      </c>
      <c r="G122" s="5">
        <v>239.79885962865771</v>
      </c>
      <c r="H122" s="5">
        <v>237.92196343401221</v>
      </c>
      <c r="I122" s="5">
        <v>234.52400450607681</v>
      </c>
      <c r="J122" s="8">
        <f t="shared" si="1"/>
        <v>-3.7408038571851154E-4</v>
      </c>
      <c r="K122" s="8" t="str">
        <f>IFERROR(VLOOKUP(A122, 'Trades table'!$B$2:$F$19, 3, 0), K121)</f>
        <v>long</v>
      </c>
      <c r="L122" s="3">
        <f>IFERROR(VLOOKUP(A122, 'Trades table'!$C$2:$F$19, 4, 0), IF(K122="long", L121*(1+J122), L121*(1-J122)))</f>
        <v>1259190.4520648015</v>
      </c>
    </row>
    <row r="123" spans="1:12" x14ac:dyDescent="0.45">
      <c r="A123" s="10">
        <v>43644</v>
      </c>
      <c r="B123" s="4">
        <v>240</v>
      </c>
      <c r="C123" s="4">
        <v>238.55</v>
      </c>
      <c r="D123" s="4">
        <v>241.23</v>
      </c>
      <c r="E123" s="4">
        <v>237.87</v>
      </c>
      <c r="F123" s="5">
        <v>33.405070000000002</v>
      </c>
      <c r="G123" s="5">
        <v>239.38257308577181</v>
      </c>
      <c r="H123" s="5">
        <v>237.9684846611224</v>
      </c>
      <c r="I123" s="5">
        <v>234.695323463265</v>
      </c>
      <c r="J123" s="8">
        <f t="shared" si="1"/>
        <v>-8.1081081081080253E-3</v>
      </c>
      <c r="K123" s="8" t="str">
        <f>IFERROR(VLOOKUP(A123, 'Trades table'!$B$2:$F$19, 3, 0), K122)</f>
        <v>long</v>
      </c>
      <c r="L123" s="3">
        <f>IFERROR(VLOOKUP(A123, 'Trades table'!$C$2:$F$19, 4, 0), IF(K123="long", L122*(1+J123), L122*(1-J123)))</f>
        <v>1248980.7997507628</v>
      </c>
    </row>
    <row r="124" spans="1:12" x14ac:dyDescent="0.45">
      <c r="A124" s="10">
        <v>43647</v>
      </c>
      <c r="B124" s="4">
        <v>240.98</v>
      </c>
      <c r="C124" s="4">
        <v>242.98</v>
      </c>
      <c r="D124" s="4">
        <v>243.9</v>
      </c>
      <c r="E124" s="4">
        <v>240.21</v>
      </c>
      <c r="F124" s="5">
        <v>50.758220000000001</v>
      </c>
      <c r="G124" s="5">
        <v>240.58171539051449</v>
      </c>
      <c r="H124" s="5">
        <v>238.3397080195578</v>
      </c>
      <c r="I124" s="5">
        <v>235.04786289036011</v>
      </c>
      <c r="J124" s="8">
        <f t="shared" si="1"/>
        <v>1.8570530287151499E-2</v>
      </c>
      <c r="K124" s="8" t="str">
        <f>IFERROR(VLOOKUP(A124, 'Trades table'!$B$2:$F$19, 3, 0), K123)</f>
        <v>long</v>
      </c>
      <c r="L124" s="3">
        <f>IFERROR(VLOOKUP(A124, 'Trades table'!$C$2:$F$19, 4, 0), IF(K124="long", L123*(1+J124), L123*(1-J124)))</f>
        <v>1272175.035520605</v>
      </c>
    </row>
    <row r="125" spans="1:12" x14ac:dyDescent="0.45">
      <c r="A125" s="10">
        <v>43648</v>
      </c>
      <c r="B125" s="4">
        <v>242.51</v>
      </c>
      <c r="C125" s="4">
        <v>241.2</v>
      </c>
      <c r="D125" s="4">
        <v>242.74</v>
      </c>
      <c r="E125" s="4">
        <v>239.7</v>
      </c>
      <c r="F125" s="5">
        <v>28.58362</v>
      </c>
      <c r="G125" s="5">
        <v>240.78781026034309</v>
      </c>
      <c r="H125" s="5">
        <v>238.55158149959061</v>
      </c>
      <c r="I125" s="5">
        <v>235.3096559588555</v>
      </c>
      <c r="J125" s="8">
        <f t="shared" si="1"/>
        <v>-7.3257058194090563E-3</v>
      </c>
      <c r="K125" s="8" t="str">
        <f>IFERROR(VLOOKUP(A125, 'Trades table'!$B$2:$F$19, 3, 0), K124)</f>
        <v>long</v>
      </c>
      <c r="L125" s="3">
        <f>IFERROR(VLOOKUP(A125, 'Trades table'!$C$2:$F$19, 4, 0), IF(K125="long", L124*(1+J125), L124*(1-J125)))</f>
        <v>1262855.4554595847</v>
      </c>
    </row>
    <row r="126" spans="1:12" x14ac:dyDescent="0.45">
      <c r="A126" s="10">
        <v>43649</v>
      </c>
      <c r="B126" s="4">
        <v>241</v>
      </c>
      <c r="C126" s="4">
        <v>241.51</v>
      </c>
      <c r="D126" s="4">
        <v>243.7</v>
      </c>
      <c r="E126" s="4">
        <v>240.17</v>
      </c>
      <c r="F126" s="5">
        <v>32.731470000000002</v>
      </c>
      <c r="G126" s="5">
        <v>241.02854017356199</v>
      </c>
      <c r="H126" s="5">
        <v>238.77072361073201</v>
      </c>
      <c r="I126" s="5">
        <v>235.57350038613819</v>
      </c>
      <c r="J126" s="8">
        <f t="shared" si="1"/>
        <v>1.2852404643448612E-3</v>
      </c>
      <c r="K126" s="8" t="str">
        <f>IFERROR(VLOOKUP(A126, 'Trades table'!$B$2:$F$19, 3, 0), K125)</f>
        <v>long</v>
      </c>
      <c r="L126" s="3">
        <f>IFERROR(VLOOKUP(A126, 'Trades table'!$C$2:$F$19, 4, 0), IF(K126="long", L125*(1+J126), L125*(1-J126)))</f>
        <v>1264478.5283915601</v>
      </c>
    </row>
    <row r="127" spans="1:12" x14ac:dyDescent="0.45">
      <c r="A127" s="10">
        <v>43650</v>
      </c>
      <c r="B127" s="4">
        <v>241.97</v>
      </c>
      <c r="C127" s="4">
        <v>242.82</v>
      </c>
      <c r="D127" s="4">
        <v>243</v>
      </c>
      <c r="E127" s="4">
        <v>240.81</v>
      </c>
      <c r="F127" s="5">
        <v>25.316980000000001</v>
      </c>
      <c r="G127" s="5">
        <v>241.62569344904139</v>
      </c>
      <c r="H127" s="5">
        <v>239.070670009937</v>
      </c>
      <c r="I127" s="5">
        <v>235.88186207183449</v>
      </c>
      <c r="J127" s="8">
        <f t="shared" si="1"/>
        <v>5.4242060370170986E-3</v>
      </c>
      <c r="K127" s="8" t="str">
        <f>IFERROR(VLOOKUP(A127, 'Trades table'!$B$2:$F$19, 3, 0), K126)</f>
        <v>long</v>
      </c>
      <c r="L127" s="3">
        <f>IFERROR(VLOOKUP(A127, 'Trades table'!$C$2:$F$19, 4, 0), IF(K127="long", L126*(1+J127), L126*(1-J127)))</f>
        <v>1271337.32045894</v>
      </c>
    </row>
    <row r="128" spans="1:12" x14ac:dyDescent="0.45">
      <c r="A128" s="10">
        <v>43651</v>
      </c>
      <c r="B128" s="4">
        <v>242.91</v>
      </c>
      <c r="C128" s="4">
        <v>242.83</v>
      </c>
      <c r="D128" s="4">
        <v>243.5</v>
      </c>
      <c r="E128" s="4">
        <v>241.61</v>
      </c>
      <c r="F128" s="5">
        <v>27.870840000000001</v>
      </c>
      <c r="G128" s="5">
        <v>242.02712896602759</v>
      </c>
      <c r="H128" s="5">
        <v>239.34913889808979</v>
      </c>
      <c r="I128" s="5">
        <v>236.17752751558621</v>
      </c>
      <c r="J128" s="8">
        <f t="shared" si="1"/>
        <v>4.118276912956631E-5</v>
      </c>
      <c r="K128" s="8" t="str">
        <f>IFERROR(VLOOKUP(A128, 'Trades table'!$B$2:$F$19, 3, 0), K127)</f>
        <v>long</v>
      </c>
      <c r="L128" s="3">
        <f>IFERROR(VLOOKUP(A128, 'Trades table'!$C$2:$F$19, 4, 0), IF(K128="long", L127*(1+J128), L127*(1-J128)))</f>
        <v>1271389.6776502943</v>
      </c>
    </row>
    <row r="129" spans="1:12" x14ac:dyDescent="0.45">
      <c r="A129" s="10">
        <v>43654</v>
      </c>
      <c r="B129" s="4">
        <v>242.13</v>
      </c>
      <c r="C129" s="4">
        <v>243.3</v>
      </c>
      <c r="D129" s="4">
        <v>243.3</v>
      </c>
      <c r="E129" s="4">
        <v>240.68</v>
      </c>
      <c r="F129" s="5">
        <v>28.620550000000001</v>
      </c>
      <c r="G129" s="5">
        <v>242.45141931068511</v>
      </c>
      <c r="H129" s="5">
        <v>239.64179527600911</v>
      </c>
      <c r="I129" s="5">
        <v>236.48061145109321</v>
      </c>
      <c r="J129" s="8">
        <f t="shared" si="1"/>
        <v>1.9355104394020994E-3</v>
      </c>
      <c r="K129" s="8" t="str">
        <f>IFERROR(VLOOKUP(A129, 'Trades table'!$B$2:$F$19, 3, 0), K128)</f>
        <v>long</v>
      </c>
      <c r="L129" s="3">
        <f>IFERROR(VLOOKUP(A129, 'Trades table'!$C$2:$F$19, 4, 0), IF(K129="long", L128*(1+J129), L128*(1-J129)))</f>
        <v>1273850.4656439344</v>
      </c>
    </row>
    <row r="130" spans="1:12" x14ac:dyDescent="0.45">
      <c r="A130" s="10">
        <v>43655</v>
      </c>
      <c r="B130" s="4">
        <v>243</v>
      </c>
      <c r="C130" s="4">
        <v>242.74</v>
      </c>
      <c r="D130" s="4">
        <v>243.7</v>
      </c>
      <c r="E130" s="4">
        <v>241.87</v>
      </c>
      <c r="F130" s="5">
        <v>26.380230000000001</v>
      </c>
      <c r="G130" s="5">
        <v>242.54761287379009</v>
      </c>
      <c r="H130" s="5">
        <v>239.87129192223071</v>
      </c>
      <c r="I130" s="5">
        <v>236.74696841062121</v>
      </c>
      <c r="J130" s="8">
        <f t="shared" si="1"/>
        <v>-2.3016851623509638E-3</v>
      </c>
      <c r="K130" s="8" t="str">
        <f>IFERROR(VLOOKUP(A130, 'Trades table'!$B$2:$F$19, 3, 0), K129)</f>
        <v>long</v>
      </c>
      <c r="L130" s="3">
        <f>IFERROR(VLOOKUP(A130, 'Trades table'!$C$2:$F$19, 4, 0), IF(K130="long", L129*(1+J130), L129*(1-J130)))</f>
        <v>1270918.4629281079</v>
      </c>
    </row>
    <row r="131" spans="1:12" x14ac:dyDescent="0.45">
      <c r="A131" s="10">
        <v>43656</v>
      </c>
      <c r="B131" s="4">
        <v>243.1</v>
      </c>
      <c r="C131" s="4">
        <v>243.76</v>
      </c>
      <c r="D131" s="4">
        <v>245.5</v>
      </c>
      <c r="E131" s="4">
        <v>242.01</v>
      </c>
      <c r="F131" s="5">
        <v>41.599760000000003</v>
      </c>
      <c r="G131" s="5">
        <v>242.95174191586011</v>
      </c>
      <c r="H131" s="5">
        <v>240.15934437243581</v>
      </c>
      <c r="I131" s="5">
        <v>237.04539528676489</v>
      </c>
      <c r="J131" s="8">
        <f t="shared" si="1"/>
        <v>4.2020268600146959E-3</v>
      </c>
      <c r="K131" s="8" t="str">
        <f>IFERROR(VLOOKUP(A131, 'Trades table'!$B$2:$F$19, 3, 0), K130)</f>
        <v>long</v>
      </c>
      <c r="L131" s="3">
        <f>IFERROR(VLOOKUP(A131, 'Trades table'!$C$2:$F$19, 4, 0), IF(K131="long", L130*(1+J131), L130*(1-J131)))</f>
        <v>1276258.8964462203</v>
      </c>
    </row>
    <row r="132" spans="1:12" x14ac:dyDescent="0.45">
      <c r="A132" s="10">
        <v>43657</v>
      </c>
      <c r="B132" s="4">
        <v>244.5</v>
      </c>
      <c r="C132" s="4">
        <v>241.3</v>
      </c>
      <c r="D132" s="4">
        <v>244.97</v>
      </c>
      <c r="E132" s="4">
        <v>240.17</v>
      </c>
      <c r="F132" s="5">
        <v>33.165889999999997</v>
      </c>
      <c r="G132" s="5">
        <v>242.40116127723999</v>
      </c>
      <c r="H132" s="5">
        <v>240.24383738188499</v>
      </c>
      <c r="I132" s="5">
        <v>237.22644229583881</v>
      </c>
      <c r="J132" s="8">
        <f t="shared" ref="J132:J195" si="2">C132/C131-1</f>
        <v>-1.0091893665900797E-2</v>
      </c>
      <c r="K132" s="8" t="str">
        <f>IFERROR(VLOOKUP(A132, 'Trades table'!$B$2:$F$19, 3, 0), K131)</f>
        <v>long</v>
      </c>
      <c r="L132" s="3">
        <f>IFERROR(VLOOKUP(A132, 'Trades table'!$C$2:$F$19, 4, 0), IF(K132="long", L131*(1+J132), L131*(1-J132)))</f>
        <v>1263379.0273731251</v>
      </c>
    </row>
    <row r="133" spans="1:12" x14ac:dyDescent="0.45">
      <c r="A133" s="10">
        <v>43658</v>
      </c>
      <c r="B133" s="4">
        <v>241.29</v>
      </c>
      <c r="C133" s="4">
        <v>237.02</v>
      </c>
      <c r="D133" s="4">
        <v>241.5</v>
      </c>
      <c r="E133" s="4">
        <v>236.37</v>
      </c>
      <c r="F133" s="5">
        <v>47.691519999999997</v>
      </c>
      <c r="G133" s="5">
        <v>240.60744085149341</v>
      </c>
      <c r="H133" s="5">
        <v>240.00503461285649</v>
      </c>
      <c r="I133" s="5">
        <v>237.21765751729251</v>
      </c>
      <c r="J133" s="8">
        <f t="shared" si="2"/>
        <v>-1.773725652714464E-2</v>
      </c>
      <c r="K133" s="8" t="str">
        <f>IFERROR(VLOOKUP(A133, 'Trades table'!$B$2:$F$19, 3, 0), K132)</f>
        <v>long</v>
      </c>
      <c r="L133" s="3">
        <f>IFERROR(VLOOKUP(A133, 'Trades table'!$C$2:$F$19, 4, 0), IF(K133="long", L132*(1+J133), L132*(1-J133)))</f>
        <v>1240970.1494735936</v>
      </c>
    </row>
    <row r="134" spans="1:12" x14ac:dyDescent="0.45">
      <c r="A134" s="10">
        <v>43661</v>
      </c>
      <c r="B134" s="4">
        <v>237.9</v>
      </c>
      <c r="C134" s="4">
        <v>235.27</v>
      </c>
      <c r="D134" s="4">
        <v>238.59</v>
      </c>
      <c r="E134" s="4">
        <v>234.23</v>
      </c>
      <c r="F134" s="5">
        <v>45.070430000000002</v>
      </c>
      <c r="G134" s="5">
        <v>238.82829390099559</v>
      </c>
      <c r="H134" s="5">
        <v>239.65429130820041</v>
      </c>
      <c r="I134" s="5">
        <v>237.1347784740035</v>
      </c>
      <c r="J134" s="8">
        <f t="shared" si="2"/>
        <v>-7.3833431777908798E-3</v>
      </c>
      <c r="K134" s="8" t="str">
        <f>IFERROR(VLOOKUP(A134, 'Trades table'!$B$2:$F$19, 3, 0), K133)</f>
        <v>long</v>
      </c>
      <c r="L134" s="3">
        <f>IFERROR(VLOOKUP(A134, 'Trades table'!$C$2:$F$19, 4, 0), IF(K134="long", L133*(1+J134), L133*(1-J134)))</f>
        <v>1231807.6409866356</v>
      </c>
    </row>
    <row r="135" spans="1:12" x14ac:dyDescent="0.45">
      <c r="A135" s="10">
        <v>43662</v>
      </c>
      <c r="B135" s="4">
        <v>234.68</v>
      </c>
      <c r="C135" s="4">
        <v>234.75</v>
      </c>
      <c r="D135" s="4">
        <v>235.3</v>
      </c>
      <c r="E135" s="4">
        <v>232.25</v>
      </c>
      <c r="F135" s="5">
        <v>36.223089999999999</v>
      </c>
      <c r="G135" s="5">
        <v>237.46886260066381</v>
      </c>
      <c r="H135" s="5">
        <v>239.29101047055599</v>
      </c>
      <c r="I135" s="5">
        <v>237.0332985389395</v>
      </c>
      <c r="J135" s="8">
        <f t="shared" si="2"/>
        <v>-2.210226548221228E-3</v>
      </c>
      <c r="K135" s="8" t="str">
        <f>IFERROR(VLOOKUP(A135, 'Trades table'!$B$2:$F$19, 3, 0), K134)</f>
        <v>long</v>
      </c>
      <c r="L135" s="3">
        <f>IFERROR(VLOOKUP(A135, 'Trades table'!$C$2:$F$19, 4, 0), IF(K135="long", L134*(1+J135), L134*(1-J135)))</f>
        <v>1229085.0670362252</v>
      </c>
    </row>
    <row r="136" spans="1:12" x14ac:dyDescent="0.45">
      <c r="A136" s="10">
        <v>43663</v>
      </c>
      <c r="B136" s="4">
        <v>234.32</v>
      </c>
      <c r="C136" s="4">
        <v>234.63</v>
      </c>
      <c r="D136" s="4">
        <v>238.04</v>
      </c>
      <c r="E136" s="4">
        <v>233.5</v>
      </c>
      <c r="F136" s="5">
        <v>33.529510000000002</v>
      </c>
      <c r="G136" s="5">
        <v>236.52257506710919</v>
      </c>
      <c r="H136" s="5">
        <v>238.94575043569989</v>
      </c>
      <c r="I136" s="5">
        <v>236.9310305160059</v>
      </c>
      <c r="J136" s="8">
        <f t="shared" si="2"/>
        <v>-5.1118210862621805E-4</v>
      </c>
      <c r="K136" s="8" t="str">
        <f>IFERROR(VLOOKUP(A136, 'Trades table'!$B$2:$F$19, 3, 0), K135)</f>
        <v>short</v>
      </c>
      <c r="L136" s="3">
        <f>IFERROR(VLOOKUP(A136, 'Trades table'!$C$2:$F$19, 4, 0), IF(K136="long", L135*(1+J136), L135*(1-J136)))</f>
        <v>1228455.3999999999</v>
      </c>
    </row>
    <row r="137" spans="1:12" x14ac:dyDescent="0.45">
      <c r="A137" s="10">
        <v>43664</v>
      </c>
      <c r="B137" s="4">
        <v>234</v>
      </c>
      <c r="C137" s="4">
        <v>234.78</v>
      </c>
      <c r="D137" s="4">
        <v>236.4</v>
      </c>
      <c r="E137" s="4">
        <v>233.5</v>
      </c>
      <c r="F137" s="5">
        <v>23.05706</v>
      </c>
      <c r="G137" s="5">
        <v>235.94171671140609</v>
      </c>
      <c r="H137" s="5">
        <v>238.6371763293518</v>
      </c>
      <c r="I137" s="5">
        <v>236.8394973025589</v>
      </c>
      <c r="J137" s="8">
        <f t="shared" si="2"/>
        <v>6.393044367727363E-4</v>
      </c>
      <c r="K137" s="8" t="str">
        <f>IFERROR(VLOOKUP(A137, 'Trades table'!$B$2:$F$19, 3, 0), K136)</f>
        <v>short</v>
      </c>
      <c r="L137" s="3">
        <f>IFERROR(VLOOKUP(A137, 'Trades table'!$C$2:$F$19, 4, 0), IF(K137="long", L136*(1+J137), L136*(1-J137)))</f>
        <v>1227670.0430124025</v>
      </c>
    </row>
    <row r="138" spans="1:12" x14ac:dyDescent="0.45">
      <c r="A138" s="10">
        <v>43665</v>
      </c>
      <c r="B138" s="4">
        <v>236.34</v>
      </c>
      <c r="C138" s="4">
        <v>232.85</v>
      </c>
      <c r="D138" s="4">
        <v>237.93</v>
      </c>
      <c r="E138" s="4">
        <v>232.32</v>
      </c>
      <c r="F138" s="5">
        <v>34.70617</v>
      </c>
      <c r="G138" s="5">
        <v>234.9111444742708</v>
      </c>
      <c r="H138" s="5">
        <v>238.20849660125171</v>
      </c>
      <c r="I138" s="5">
        <v>236.66973145989681</v>
      </c>
      <c r="J138" s="8">
        <f t="shared" si="2"/>
        <v>-8.2204617088338372E-3</v>
      </c>
      <c r="K138" s="8" t="str">
        <f>IFERROR(VLOOKUP(A138, 'Trades table'!$B$2:$F$19, 3, 0), K137)</f>
        <v>short</v>
      </c>
      <c r="L138" s="3">
        <f>IFERROR(VLOOKUP(A138, 'Trades table'!$C$2:$F$19, 4, 0), IF(K138="long", L137*(1+J138), L137*(1-J138)))</f>
        <v>1237762.0575920686</v>
      </c>
    </row>
    <row r="139" spans="1:12" x14ac:dyDescent="0.45">
      <c r="A139" s="10">
        <v>43668</v>
      </c>
      <c r="B139" s="4">
        <v>233</v>
      </c>
      <c r="C139" s="4">
        <v>230.35</v>
      </c>
      <c r="D139" s="4">
        <v>233.98</v>
      </c>
      <c r="E139" s="4">
        <v>228.57</v>
      </c>
      <c r="F139" s="5">
        <v>37.949300000000001</v>
      </c>
      <c r="G139" s="5">
        <v>233.39076298284721</v>
      </c>
      <c r="H139" s="5">
        <v>237.6263857418997</v>
      </c>
      <c r="I139" s="5">
        <v>236.40080671692249</v>
      </c>
      <c r="J139" s="8">
        <f t="shared" si="2"/>
        <v>-1.073652566029637E-2</v>
      </c>
      <c r="K139" s="8" t="str">
        <f>IFERROR(VLOOKUP(A139, 'Trades table'!$B$2:$F$19, 3, 0), K138)</f>
        <v>short</v>
      </c>
      <c r="L139" s="3">
        <f>IFERROR(VLOOKUP(A139, 'Trades table'!$C$2:$F$19, 4, 0), IF(K139="long", L138*(1+J139), L138*(1-J139)))</f>
        <v>1251051.321684747</v>
      </c>
    </row>
    <row r="140" spans="1:12" x14ac:dyDescent="0.45">
      <c r="A140" s="10">
        <v>43669</v>
      </c>
      <c r="B140" s="4">
        <v>230.5</v>
      </c>
      <c r="C140" s="4">
        <v>232.48</v>
      </c>
      <c r="D140" s="4">
        <v>232.83</v>
      </c>
      <c r="E140" s="4">
        <v>228.52</v>
      </c>
      <c r="F140" s="5">
        <v>36.36356</v>
      </c>
      <c r="G140" s="5">
        <v>233.08717532189809</v>
      </c>
      <c r="H140" s="5">
        <v>237.24517198324051</v>
      </c>
      <c r="I140" s="5">
        <v>236.2339638779045</v>
      </c>
      <c r="J140" s="8">
        <f t="shared" si="2"/>
        <v>9.2467983503363715E-3</v>
      </c>
      <c r="K140" s="8" t="str">
        <f>IFERROR(VLOOKUP(A140, 'Trades table'!$B$2:$F$19, 3, 0), K139)</f>
        <v>short</v>
      </c>
      <c r="L140" s="3">
        <f>IFERROR(VLOOKUP(A140, 'Trades table'!$C$2:$F$19, 4, 0), IF(K140="long", L139*(1+J140), L139*(1-J140)))</f>
        <v>1239483.1023872064</v>
      </c>
    </row>
    <row r="141" spans="1:12" x14ac:dyDescent="0.45">
      <c r="A141" s="10">
        <v>43670</v>
      </c>
      <c r="B141" s="4">
        <v>233.7</v>
      </c>
      <c r="C141" s="4">
        <v>230.65</v>
      </c>
      <c r="D141" s="4">
        <v>234</v>
      </c>
      <c r="E141" s="4">
        <v>229.9</v>
      </c>
      <c r="F141" s="5">
        <v>27.36589</v>
      </c>
      <c r="G141" s="5">
        <v>232.27478354793209</v>
      </c>
      <c r="H141" s="5">
        <v>236.7566407252227</v>
      </c>
      <c r="I141" s="5">
        <v>235.9963483937384</v>
      </c>
      <c r="J141" s="8">
        <f t="shared" si="2"/>
        <v>-7.8716448726771082E-3</v>
      </c>
      <c r="K141" s="8" t="str">
        <f>IFERROR(VLOOKUP(A141, 'Trades table'!$B$2:$F$19, 3, 0), K140)</f>
        <v>short</v>
      </c>
      <c r="L141" s="3">
        <f>IFERROR(VLOOKUP(A141, 'Trades table'!$C$2:$F$19, 4, 0), IF(K141="long", L140*(1+J141), L140*(1-J141)))</f>
        <v>1249239.8731948826</v>
      </c>
    </row>
    <row r="142" spans="1:12" x14ac:dyDescent="0.45">
      <c r="A142" s="10">
        <v>43671</v>
      </c>
      <c r="B142" s="4">
        <v>230</v>
      </c>
      <c r="C142" s="4">
        <v>232.9</v>
      </c>
      <c r="D142" s="4">
        <v>234.65</v>
      </c>
      <c r="E142" s="4">
        <v>229.02</v>
      </c>
      <c r="F142" s="5">
        <v>33.078389999999999</v>
      </c>
      <c r="G142" s="5">
        <v>232.48318903195479</v>
      </c>
      <c r="H142" s="5">
        <v>236.47096363446539</v>
      </c>
      <c r="I142" s="5">
        <v>235.86458888762189</v>
      </c>
      <c r="J142" s="8">
        <f t="shared" si="2"/>
        <v>9.7550401040538137E-3</v>
      </c>
      <c r="K142" s="8" t="str">
        <f>IFERROR(VLOOKUP(A142, 'Trades table'!$B$2:$F$19, 3, 0), K141)</f>
        <v>short</v>
      </c>
      <c r="L142" s="3">
        <f>IFERROR(VLOOKUP(A142, 'Trades table'!$C$2:$F$19, 4, 0), IF(K142="long", L141*(1+J142), L141*(1-J142)))</f>
        <v>1237053.4881322836</v>
      </c>
    </row>
    <row r="143" spans="1:12" x14ac:dyDescent="0.45">
      <c r="A143" s="10">
        <v>43672</v>
      </c>
      <c r="B143" s="4">
        <v>232.4</v>
      </c>
      <c r="C143" s="4">
        <v>230.55</v>
      </c>
      <c r="D143" s="4">
        <v>233.99</v>
      </c>
      <c r="E143" s="4">
        <v>230.25</v>
      </c>
      <c r="F143" s="5">
        <v>25.918140000000001</v>
      </c>
      <c r="G143" s="5">
        <v>231.83879268796991</v>
      </c>
      <c r="H143" s="5">
        <v>236.0323737356162</v>
      </c>
      <c r="I143" s="5">
        <v>235.6384361689997</v>
      </c>
      <c r="J143" s="8">
        <f t="shared" si="2"/>
        <v>-1.0090167453842835E-2</v>
      </c>
      <c r="K143" s="8" t="str">
        <f>IFERROR(VLOOKUP(A143, 'Trades table'!$B$2:$F$19, 3, 0), K142)</f>
        <v>short</v>
      </c>
      <c r="L143" s="3">
        <f>IFERROR(VLOOKUP(A143, 'Trades table'!$C$2:$F$19, 4, 0), IF(K143="long", L142*(1+J143), L142*(1-J143)))</f>
        <v>1249535.5649768985</v>
      </c>
    </row>
    <row r="144" spans="1:12" x14ac:dyDescent="0.45">
      <c r="A144" s="10">
        <v>43675</v>
      </c>
      <c r="B144" s="4">
        <v>230.75</v>
      </c>
      <c r="C144" s="4">
        <v>232.8</v>
      </c>
      <c r="D144" s="4">
        <v>233.74</v>
      </c>
      <c r="E144" s="4">
        <v>230.18</v>
      </c>
      <c r="F144" s="5">
        <v>18.373570000000001</v>
      </c>
      <c r="G144" s="5">
        <v>232.15919512531329</v>
      </c>
      <c r="H144" s="5">
        <v>235.79293864408899</v>
      </c>
      <c r="I144" s="5">
        <v>235.5176516511699</v>
      </c>
      <c r="J144" s="8">
        <f t="shared" si="2"/>
        <v>9.7592713077423454E-3</v>
      </c>
      <c r="K144" s="8" t="str">
        <f>IFERROR(VLOOKUP(A144, 'Trades table'!$B$2:$F$19, 3, 0), K143)</f>
        <v>short</v>
      </c>
      <c r="L144" s="3">
        <f>IFERROR(VLOOKUP(A144, 'Trades table'!$C$2:$F$19, 4, 0), IF(K144="long", L143*(1+J144), L143*(1-J144)))</f>
        <v>1237341.0083896159</v>
      </c>
    </row>
    <row r="145" spans="1:12" x14ac:dyDescent="0.45">
      <c r="A145" s="10">
        <v>43676</v>
      </c>
      <c r="B145" s="4">
        <v>233.03</v>
      </c>
      <c r="C145" s="4">
        <v>236</v>
      </c>
      <c r="D145" s="4">
        <v>236</v>
      </c>
      <c r="E145" s="4">
        <v>231.13</v>
      </c>
      <c r="F145" s="5">
        <v>34.843870000000003</v>
      </c>
      <c r="G145" s="5">
        <v>233.4394634168755</v>
      </c>
      <c r="H145" s="5">
        <v>235.80827652230471</v>
      </c>
      <c r="I145" s="5">
        <v>235.5381771128223</v>
      </c>
      <c r="J145" s="8">
        <f t="shared" si="2"/>
        <v>1.3745704467353903E-2</v>
      </c>
      <c r="K145" s="8" t="str">
        <f>IFERROR(VLOOKUP(A145, 'Trades table'!$B$2:$F$19, 3, 0), K144)</f>
        <v>short</v>
      </c>
      <c r="L145" s="3">
        <f>IFERROR(VLOOKUP(A145, 'Trades table'!$C$2:$F$19, 4, 0), IF(K145="long", L144*(1+J145), L144*(1-J145)))</f>
        <v>1220332.8845629545</v>
      </c>
    </row>
    <row r="146" spans="1:12" x14ac:dyDescent="0.45">
      <c r="A146" s="10">
        <v>43677</v>
      </c>
      <c r="B146" s="4">
        <v>237.5</v>
      </c>
      <c r="C146" s="4">
        <v>233.49</v>
      </c>
      <c r="D146" s="4">
        <v>237.55</v>
      </c>
      <c r="E146" s="4">
        <v>233.11</v>
      </c>
      <c r="F146" s="5">
        <v>50.848520000000001</v>
      </c>
      <c r="G146" s="5">
        <v>233.4563089445837</v>
      </c>
      <c r="H146" s="5">
        <v>235.63655233546729</v>
      </c>
      <c r="I146" s="5">
        <v>235.45102063993619</v>
      </c>
      <c r="J146" s="8">
        <f t="shared" si="2"/>
        <v>-1.0635593220338913E-2</v>
      </c>
      <c r="K146" s="8" t="str">
        <f>IFERROR(VLOOKUP(A146, 'Trades table'!$B$2:$F$19, 3, 0), K145)</f>
        <v>short</v>
      </c>
      <c r="L146" s="3">
        <f>IFERROR(VLOOKUP(A146, 'Trades table'!$C$2:$F$19, 4, 0), IF(K146="long", L145*(1+J146), L145*(1-J146)))</f>
        <v>1233311.8487165689</v>
      </c>
    </row>
    <row r="147" spans="1:12" x14ac:dyDescent="0.45">
      <c r="A147" s="10">
        <v>43678</v>
      </c>
      <c r="B147" s="4">
        <v>232.15</v>
      </c>
      <c r="C147" s="4">
        <v>229.5</v>
      </c>
      <c r="D147" s="4">
        <v>232.46</v>
      </c>
      <c r="E147" s="4">
        <v>228.5</v>
      </c>
      <c r="F147" s="5">
        <v>56.16581</v>
      </c>
      <c r="G147" s="5">
        <v>232.13753929638921</v>
      </c>
      <c r="H147" s="5">
        <v>235.18199290321041</v>
      </c>
      <c r="I147" s="5">
        <v>235.1977857190879</v>
      </c>
      <c r="J147" s="8">
        <f t="shared" si="2"/>
        <v>-1.7088526275215288E-2</v>
      </c>
      <c r="K147" s="8" t="str">
        <f>IFERROR(VLOOKUP(A147, 'Trades table'!$B$2:$F$19, 3, 0), K146)</f>
        <v>short</v>
      </c>
      <c r="L147" s="3">
        <f>IFERROR(VLOOKUP(A147, 'Trades table'!$C$2:$F$19, 4, 0), IF(K147="long", L146*(1+J147), L146*(1-J147)))</f>
        <v>1254387.3306488963</v>
      </c>
    </row>
    <row r="148" spans="1:12" x14ac:dyDescent="0.45">
      <c r="A148" s="10">
        <v>43679</v>
      </c>
      <c r="B148" s="4">
        <v>224.91</v>
      </c>
      <c r="C148" s="4">
        <v>220.81</v>
      </c>
      <c r="D148" s="4">
        <v>226.88</v>
      </c>
      <c r="E148" s="4">
        <v>220.3</v>
      </c>
      <c r="F148" s="5">
        <v>94.676140000000004</v>
      </c>
      <c r="G148" s="5">
        <v>228.36169286425951</v>
      </c>
      <c r="H148" s="5">
        <v>234.11740083630599</v>
      </c>
      <c r="I148" s="5">
        <v>234.5855395182756</v>
      </c>
      <c r="J148" s="8">
        <f t="shared" si="2"/>
        <v>-3.786492374727668E-2</v>
      </c>
      <c r="K148" s="8" t="str">
        <f>IFERROR(VLOOKUP(A148, 'Trades table'!$B$2:$F$19, 3, 0), K147)</f>
        <v>short</v>
      </c>
      <c r="L148" s="3">
        <f>IFERROR(VLOOKUP(A148, 'Trades table'!$C$2:$F$19, 4, 0), IF(K148="long", L147*(1+J148), L147*(1-J148)))</f>
        <v>1301884.6112734668</v>
      </c>
    </row>
    <row r="149" spans="1:12" x14ac:dyDescent="0.45">
      <c r="A149" s="10">
        <v>43682</v>
      </c>
      <c r="B149" s="4">
        <v>219.72</v>
      </c>
      <c r="C149" s="4">
        <v>222.24</v>
      </c>
      <c r="D149" s="4">
        <v>224</v>
      </c>
      <c r="E149" s="4">
        <v>219.45</v>
      </c>
      <c r="F149" s="5">
        <v>49.233229999999999</v>
      </c>
      <c r="G149" s="5">
        <v>226.32112857617301</v>
      </c>
      <c r="H149" s="5">
        <v>233.23759336694999</v>
      </c>
      <c r="I149" s="5">
        <v>234.06019741111501</v>
      </c>
      <c r="J149" s="8">
        <f t="shared" si="2"/>
        <v>6.4761559711969952E-3</v>
      </c>
      <c r="K149" s="8" t="str">
        <f>IFERROR(VLOOKUP(A149, 'Trades table'!$B$2:$F$19, 3, 0), K148)</f>
        <v>short</v>
      </c>
      <c r="L149" s="3">
        <f>IFERROR(VLOOKUP(A149, 'Trades table'!$C$2:$F$19, 4, 0), IF(K149="long", L148*(1+J149), L148*(1-J149)))</f>
        <v>1293453.4034743586</v>
      </c>
    </row>
    <row r="150" spans="1:12" x14ac:dyDescent="0.45">
      <c r="A150" s="10">
        <v>43683</v>
      </c>
      <c r="B150" s="4">
        <v>222.82</v>
      </c>
      <c r="C150" s="4">
        <v>226.01</v>
      </c>
      <c r="D150" s="4">
        <v>226.88</v>
      </c>
      <c r="E150" s="4">
        <v>222.3</v>
      </c>
      <c r="F150" s="5">
        <v>48.804209999999998</v>
      </c>
      <c r="G150" s="5">
        <v>226.21741905078201</v>
      </c>
      <c r="H150" s="5">
        <v>232.7022160805092</v>
      </c>
      <c r="I150" s="5">
        <v>233.71763581915269</v>
      </c>
      <c r="J150" s="8">
        <f t="shared" si="2"/>
        <v>1.6963642908567333E-2</v>
      </c>
      <c r="K150" s="8" t="str">
        <f>IFERROR(VLOOKUP(A150, 'Trades table'!$B$2:$F$19, 3, 0), K149)</f>
        <v>short</v>
      </c>
      <c r="L150" s="3">
        <f>IFERROR(VLOOKUP(A150, 'Trades table'!$C$2:$F$19, 4, 0), IF(K150="long", L149*(1+J150), L149*(1-J150)))</f>
        <v>1271511.7218189486</v>
      </c>
    </row>
    <row r="151" spans="1:12" x14ac:dyDescent="0.45">
      <c r="A151" s="10">
        <v>43684</v>
      </c>
      <c r="B151" s="4">
        <v>225.85</v>
      </c>
      <c r="C151" s="4">
        <v>222.25</v>
      </c>
      <c r="D151" s="4">
        <v>227.6</v>
      </c>
      <c r="E151" s="4">
        <v>221.9</v>
      </c>
      <c r="F151" s="5">
        <v>49.612760000000002</v>
      </c>
      <c r="G151" s="5">
        <v>224.89494603385469</v>
      </c>
      <c r="H151" s="5">
        <v>231.92797785232341</v>
      </c>
      <c r="I151" s="5">
        <v>233.22965131621001</v>
      </c>
      <c r="J151" s="8">
        <f t="shared" si="2"/>
        <v>-1.6636432016282399E-2</v>
      </c>
      <c r="K151" s="8" t="str">
        <f>IFERROR(VLOOKUP(A151, 'Trades table'!$B$2:$F$19, 3, 0), K150)</f>
        <v>short</v>
      </c>
      <c r="L151" s="3">
        <f>IFERROR(VLOOKUP(A151, 'Trades table'!$C$2:$F$19, 4, 0), IF(K151="long", L150*(1+J151), L150*(1-J151)))</f>
        <v>1292665.1401368957</v>
      </c>
    </row>
    <row r="152" spans="1:12" x14ac:dyDescent="0.45">
      <c r="A152" s="10">
        <v>43685</v>
      </c>
      <c r="B152" s="4">
        <v>224.6</v>
      </c>
      <c r="C152" s="4">
        <v>223.93</v>
      </c>
      <c r="D152" s="4">
        <v>225.9</v>
      </c>
      <c r="E152" s="4">
        <v>223.18</v>
      </c>
      <c r="F152" s="5">
        <v>31.264340000000001</v>
      </c>
      <c r="G152" s="5">
        <v>224.57329735590321</v>
      </c>
      <c r="H152" s="5">
        <v>231.3355350484475</v>
      </c>
      <c r="I152" s="5">
        <v>232.83392147296709</v>
      </c>
      <c r="J152" s="8">
        <f t="shared" si="2"/>
        <v>7.5590551181101695E-3</v>
      </c>
      <c r="K152" s="8" t="str">
        <f>IFERROR(VLOOKUP(A152, 'Trades table'!$B$2:$F$19, 3, 0), K151)</f>
        <v>short</v>
      </c>
      <c r="L152" s="3">
        <f>IFERROR(VLOOKUP(A152, 'Trades table'!$C$2:$F$19, 4, 0), IF(K152="long", L151*(1+J152), L151*(1-J152)))</f>
        <v>1282893.8130933412</v>
      </c>
    </row>
    <row r="153" spans="1:12" x14ac:dyDescent="0.45">
      <c r="A153" s="10">
        <v>43686</v>
      </c>
      <c r="B153" s="4">
        <v>224.05</v>
      </c>
      <c r="C153" s="4">
        <v>220.67</v>
      </c>
      <c r="D153" s="4">
        <v>224.36</v>
      </c>
      <c r="E153" s="4">
        <v>220.67</v>
      </c>
      <c r="F153" s="5">
        <v>31.50365</v>
      </c>
      <c r="G153" s="5">
        <v>223.27219823726881</v>
      </c>
      <c r="H153" s="5">
        <v>230.5454954152292</v>
      </c>
      <c r="I153" s="5">
        <v>232.3163077932663</v>
      </c>
      <c r="J153" s="8">
        <f t="shared" si="2"/>
        <v>-1.4558120841334454E-2</v>
      </c>
      <c r="K153" s="8" t="str">
        <f>IFERROR(VLOOKUP(A153, 'Trades table'!$B$2:$F$19, 3, 0), K152)</f>
        <v>short</v>
      </c>
      <c r="L153" s="3">
        <f>IFERROR(VLOOKUP(A153, 'Trades table'!$C$2:$F$19, 4, 0), IF(K153="long", L152*(1+J153), L152*(1-J153)))</f>
        <v>1301570.3362509543</v>
      </c>
    </row>
    <row r="154" spans="1:12" x14ac:dyDescent="0.45">
      <c r="A154" s="10">
        <v>43689</v>
      </c>
      <c r="B154" s="4">
        <v>222.38</v>
      </c>
      <c r="C154" s="4">
        <v>222.3</v>
      </c>
      <c r="D154" s="4">
        <v>222.99</v>
      </c>
      <c r="E154" s="4">
        <v>219.74</v>
      </c>
      <c r="F154" s="5">
        <v>28.795639999999999</v>
      </c>
      <c r="G154" s="5">
        <v>222.94813215817919</v>
      </c>
      <c r="H154" s="5">
        <v>229.93471797706411</v>
      </c>
      <c r="I154" s="5">
        <v>231.8900819297231</v>
      </c>
      <c r="J154" s="8">
        <f t="shared" si="2"/>
        <v>7.3865953686500507E-3</v>
      </c>
      <c r="K154" s="8" t="str">
        <f>IFERROR(VLOOKUP(A154, 'Trades table'!$B$2:$F$19, 3, 0), K153)</f>
        <v>short</v>
      </c>
      <c r="L154" s="3">
        <f>IFERROR(VLOOKUP(A154, 'Trades table'!$C$2:$F$19, 4, 0), IF(K154="long", L153*(1+J154), L153*(1-J154)))</f>
        <v>1291956.1628332308</v>
      </c>
    </row>
    <row r="155" spans="1:12" x14ac:dyDescent="0.45">
      <c r="A155" s="10">
        <v>43690</v>
      </c>
      <c r="B155" s="4">
        <v>221.31</v>
      </c>
      <c r="C155" s="4">
        <v>223.18</v>
      </c>
      <c r="D155" s="4">
        <v>225.75</v>
      </c>
      <c r="E155" s="4">
        <v>220.07</v>
      </c>
      <c r="F155" s="5">
        <v>46.729239999999997</v>
      </c>
      <c r="G155" s="5">
        <v>223.0254214387862</v>
      </c>
      <c r="H155" s="5">
        <v>229.43436849728161</v>
      </c>
      <c r="I155" s="5">
        <v>231.51944014547959</v>
      </c>
      <c r="J155" s="8">
        <f t="shared" si="2"/>
        <v>3.9586144849301785E-3</v>
      </c>
      <c r="K155" s="8" t="str">
        <f>IFERROR(VLOOKUP(A155, 'Trades table'!$B$2:$F$19, 3, 0), K154)</f>
        <v>short</v>
      </c>
      <c r="L155" s="3">
        <f>IFERROR(VLOOKUP(A155, 'Trades table'!$C$2:$F$19, 4, 0), IF(K155="long", L154*(1+J155), L154*(1-J155)))</f>
        <v>1286841.8064531444</v>
      </c>
    </row>
    <row r="156" spans="1:12" x14ac:dyDescent="0.45">
      <c r="A156" s="10">
        <v>43691</v>
      </c>
      <c r="B156" s="4">
        <v>224.1</v>
      </c>
      <c r="C156" s="4">
        <v>217.11</v>
      </c>
      <c r="D156" s="4">
        <v>224.25</v>
      </c>
      <c r="E156" s="4">
        <v>216.6</v>
      </c>
      <c r="F156" s="5">
        <v>52.025460000000002</v>
      </c>
      <c r="G156" s="5">
        <v>221.05361429252409</v>
      </c>
      <c r="H156" s="5">
        <v>228.5214523122977</v>
      </c>
      <c r="I156" s="5">
        <v>230.90627247971449</v>
      </c>
      <c r="J156" s="8">
        <f t="shared" si="2"/>
        <v>-2.7197777578636062E-2</v>
      </c>
      <c r="K156" s="8" t="str">
        <f>IFERROR(VLOOKUP(A156, 'Trades table'!$B$2:$F$19, 3, 0), K155)</f>
        <v>short</v>
      </c>
      <c r="L156" s="3">
        <f>IFERROR(VLOOKUP(A156, 'Trades table'!$C$2:$F$19, 4, 0), IF(K156="long", L155*(1+J156), L155*(1-J156)))</f>
        <v>1321841.0436839473</v>
      </c>
    </row>
    <row r="157" spans="1:12" x14ac:dyDescent="0.45">
      <c r="A157" s="10">
        <v>43692</v>
      </c>
      <c r="B157" s="4">
        <v>218.5</v>
      </c>
      <c r="C157" s="4">
        <v>214.59</v>
      </c>
      <c r="D157" s="4">
        <v>218.94</v>
      </c>
      <c r="E157" s="4">
        <v>212.88</v>
      </c>
      <c r="F157" s="5">
        <v>68.320490000000007</v>
      </c>
      <c r="G157" s="5">
        <v>218.89907619501611</v>
      </c>
      <c r="H157" s="5">
        <v>227.48949288175709</v>
      </c>
      <c r="I157" s="5">
        <v>230.21196301249259</v>
      </c>
      <c r="J157" s="8">
        <f t="shared" si="2"/>
        <v>-1.1607019483211301E-2</v>
      </c>
      <c r="K157" s="8" t="str">
        <f>IFERROR(VLOOKUP(A157, 'Trades table'!$B$2:$F$19, 3, 0), K156)</f>
        <v>short</v>
      </c>
      <c r="L157" s="3">
        <f>IFERROR(VLOOKUP(A157, 'Trades table'!$C$2:$F$19, 4, 0), IF(K157="long", L156*(1+J157), L156*(1-J157)))</f>
        <v>1337183.6784316951</v>
      </c>
    </row>
    <row r="158" spans="1:12" x14ac:dyDescent="0.45">
      <c r="A158" s="10">
        <v>43693</v>
      </c>
      <c r="B158" s="4">
        <v>215.9</v>
      </c>
      <c r="C158" s="4">
        <v>215.05</v>
      </c>
      <c r="D158" s="4">
        <v>216.75</v>
      </c>
      <c r="E158" s="4">
        <v>213.91</v>
      </c>
      <c r="F158" s="5">
        <v>38.4495</v>
      </c>
      <c r="G158" s="5">
        <v>217.6160507966774</v>
      </c>
      <c r="H158" s="5">
        <v>226.56804896458999</v>
      </c>
      <c r="I158" s="5">
        <v>229.5667730970674</v>
      </c>
      <c r="J158" s="8">
        <f t="shared" si="2"/>
        <v>2.1436227224009841E-3</v>
      </c>
      <c r="K158" s="8" t="str">
        <f>IFERROR(VLOOKUP(A158, 'Trades table'!$B$2:$F$19, 3, 0), K157)</f>
        <v>short</v>
      </c>
      <c r="L158" s="3">
        <f>IFERROR(VLOOKUP(A158, 'Trades table'!$C$2:$F$19, 4, 0), IF(K158="long", L157*(1+J158), L157*(1-J158)))</f>
        <v>1334317.2611145852</v>
      </c>
    </row>
    <row r="159" spans="1:12" x14ac:dyDescent="0.45">
      <c r="A159" s="10">
        <v>43696</v>
      </c>
      <c r="B159" s="4">
        <v>217</v>
      </c>
      <c r="C159" s="4">
        <v>217.4</v>
      </c>
      <c r="D159" s="4">
        <v>218.2</v>
      </c>
      <c r="E159" s="4">
        <v>214.06</v>
      </c>
      <c r="F159" s="5">
        <v>37.788829999999997</v>
      </c>
      <c r="G159" s="5">
        <v>217.54403386445159</v>
      </c>
      <c r="H159" s="5">
        <v>225.8889342264722</v>
      </c>
      <c r="I159" s="5">
        <v>229.04903807166031</v>
      </c>
      <c r="J159" s="8">
        <f t="shared" si="2"/>
        <v>1.0927691234596582E-2</v>
      </c>
      <c r="K159" s="8" t="str">
        <f>IFERROR(VLOOKUP(A159, 'Trades table'!$B$2:$F$19, 3, 0), K158)</f>
        <v>short</v>
      </c>
      <c r="L159" s="3">
        <f>IFERROR(VLOOKUP(A159, 'Trades table'!$C$2:$F$19, 4, 0), IF(K159="long", L158*(1+J159), L158*(1-J159)))</f>
        <v>1319736.2540761326</v>
      </c>
    </row>
    <row r="160" spans="1:12" x14ac:dyDescent="0.45">
      <c r="A160" s="10">
        <v>43697</v>
      </c>
      <c r="B160" s="4">
        <v>217.75</v>
      </c>
      <c r="C160" s="4">
        <v>216</v>
      </c>
      <c r="D160" s="4">
        <v>219.23</v>
      </c>
      <c r="E160" s="4">
        <v>215.53</v>
      </c>
      <c r="F160" s="5">
        <v>37.017510000000001</v>
      </c>
      <c r="G160" s="5">
        <v>217.02935590963449</v>
      </c>
      <c r="H160" s="5">
        <v>225.15642058006679</v>
      </c>
      <c r="I160" s="5">
        <v>228.49375985584501</v>
      </c>
      <c r="J160" s="8">
        <f t="shared" si="2"/>
        <v>-6.4397424103036505E-3</v>
      </c>
      <c r="K160" s="8" t="str">
        <f>IFERROR(VLOOKUP(A160, 'Trades table'!$B$2:$F$19, 3, 0), K159)</f>
        <v>short</v>
      </c>
      <c r="L160" s="3">
        <f>IFERROR(VLOOKUP(A160, 'Trades table'!$C$2:$F$19, 4, 0), IF(K160="long", L159*(1+J160), L159*(1-J160)))</f>
        <v>1328235.0156019221</v>
      </c>
    </row>
    <row r="161" spans="1:12" x14ac:dyDescent="0.45">
      <c r="A161" s="10">
        <v>43698</v>
      </c>
      <c r="B161" s="4">
        <v>216.97</v>
      </c>
      <c r="C161" s="4">
        <v>218.62</v>
      </c>
      <c r="D161" s="4">
        <v>219.5</v>
      </c>
      <c r="E161" s="4">
        <v>215.8</v>
      </c>
      <c r="F161" s="5">
        <v>42.949599999999997</v>
      </c>
      <c r="G161" s="5">
        <v>217.55957060642299</v>
      </c>
      <c r="H161" s="5">
        <v>224.67224127783959</v>
      </c>
      <c r="I161" s="5">
        <v>228.0735998619792</v>
      </c>
      <c r="J161" s="8">
        <f t="shared" si="2"/>
        <v>1.2129629629629601E-2</v>
      </c>
      <c r="K161" s="8" t="str">
        <f>IFERROR(VLOOKUP(A161, 'Trades table'!$B$2:$F$19, 3, 0), K160)</f>
        <v>short</v>
      </c>
      <c r="L161" s="3">
        <f>IFERROR(VLOOKUP(A161, 'Trades table'!$C$2:$F$19, 4, 0), IF(K161="long", L160*(1+J161), L160*(1-J161)))</f>
        <v>1312124.0168015654</v>
      </c>
    </row>
    <row r="162" spans="1:12" x14ac:dyDescent="0.45">
      <c r="A162" s="10">
        <v>43699</v>
      </c>
      <c r="B162" s="4">
        <v>218.21</v>
      </c>
      <c r="C162" s="4">
        <v>219.5</v>
      </c>
      <c r="D162" s="4">
        <v>220.4</v>
      </c>
      <c r="E162" s="4">
        <v>217.35</v>
      </c>
      <c r="F162" s="5">
        <v>45.760129999999997</v>
      </c>
      <c r="G162" s="5">
        <v>218.20638040428199</v>
      </c>
      <c r="H162" s="5">
        <v>224.28911229429599</v>
      </c>
      <c r="I162" s="5">
        <v>227.70876582529931</v>
      </c>
      <c r="J162" s="8">
        <f t="shared" si="2"/>
        <v>4.0252492910071158E-3</v>
      </c>
      <c r="K162" s="8" t="str">
        <f>IFERROR(VLOOKUP(A162, 'Trades table'!$B$2:$F$19, 3, 0), K161)</f>
        <v>short</v>
      </c>
      <c r="L162" s="3">
        <f>IFERROR(VLOOKUP(A162, 'Trades table'!$C$2:$F$19, 4, 0), IF(K162="long", L161*(1+J162), L161*(1-J162)))</f>
        <v>1306842.3905332214</v>
      </c>
    </row>
    <row r="163" spans="1:12" x14ac:dyDescent="0.45">
      <c r="A163" s="10">
        <v>43700</v>
      </c>
      <c r="B163" s="4">
        <v>220.2</v>
      </c>
      <c r="C163" s="4">
        <v>219.5</v>
      </c>
      <c r="D163" s="4">
        <v>223.1</v>
      </c>
      <c r="E163" s="4">
        <v>217.86</v>
      </c>
      <c r="F163" s="5">
        <v>54.778399999999998</v>
      </c>
      <c r="G163" s="5">
        <v>218.637586936188</v>
      </c>
      <c r="H163" s="5">
        <v>223.93436323545919</v>
      </c>
      <c r="I163" s="5">
        <v>227.35945664124401</v>
      </c>
      <c r="J163" s="8">
        <f t="shared" si="2"/>
        <v>0</v>
      </c>
      <c r="K163" s="8" t="str">
        <f>IFERROR(VLOOKUP(A163, 'Trades table'!$B$2:$F$19, 3, 0), K162)</f>
        <v>short</v>
      </c>
      <c r="L163" s="3">
        <f>IFERROR(VLOOKUP(A163, 'Trades table'!$C$2:$F$19, 4, 0), IF(K163="long", L162*(1+J163), L162*(1-J163)))</f>
        <v>1306842.3905332214</v>
      </c>
    </row>
    <row r="164" spans="1:12" x14ac:dyDescent="0.45">
      <c r="A164" s="10">
        <v>43703</v>
      </c>
      <c r="B164" s="4">
        <v>217.5</v>
      </c>
      <c r="C164" s="4">
        <v>218.5</v>
      </c>
      <c r="D164" s="4">
        <v>219.64</v>
      </c>
      <c r="E164" s="4">
        <v>216.53</v>
      </c>
      <c r="F164" s="5">
        <v>35.264670000000002</v>
      </c>
      <c r="G164" s="5">
        <v>218.59172462412539</v>
      </c>
      <c r="H164" s="5">
        <v>223.53181781061039</v>
      </c>
      <c r="I164" s="5">
        <v>226.9824584862975</v>
      </c>
      <c r="J164" s="8">
        <f t="shared" si="2"/>
        <v>-4.5558086560364419E-3</v>
      </c>
      <c r="K164" s="8" t="str">
        <f>IFERROR(VLOOKUP(A164, 'Trades table'!$B$2:$F$19, 3, 0), K163)</f>
        <v>short</v>
      </c>
      <c r="L164" s="3">
        <f>IFERROR(VLOOKUP(A164, 'Trades table'!$C$2:$F$19, 4, 0), IF(K164="long", L163*(1+J164), L163*(1-J164)))</f>
        <v>1312796.1144080879</v>
      </c>
    </row>
    <row r="165" spans="1:12" x14ac:dyDescent="0.45">
      <c r="A165" s="10">
        <v>43704</v>
      </c>
      <c r="B165" s="4">
        <v>218.95</v>
      </c>
      <c r="C165" s="4">
        <v>217.89</v>
      </c>
      <c r="D165" s="4">
        <v>219.05</v>
      </c>
      <c r="E165" s="4">
        <v>215.61</v>
      </c>
      <c r="F165" s="5">
        <v>51.340690000000002</v>
      </c>
      <c r="G165" s="5">
        <v>218.35781641608361</v>
      </c>
      <c r="H165" s="5">
        <v>223.11390538019481</v>
      </c>
      <c r="I165" s="5">
        <v>226.59554535922101</v>
      </c>
      <c r="J165" s="8">
        <f t="shared" si="2"/>
        <v>-2.7917620137299926E-3</v>
      </c>
      <c r="K165" s="8" t="str">
        <f>IFERROR(VLOOKUP(A165, 'Trades table'!$B$2:$F$19, 3, 0), K164)</f>
        <v>short</v>
      </c>
      <c r="L165" s="3">
        <f>IFERROR(VLOOKUP(A165, 'Trades table'!$C$2:$F$19, 4, 0), IF(K165="long", L164*(1+J165), L164*(1-J165)))</f>
        <v>1316461.128732065</v>
      </c>
    </row>
    <row r="166" spans="1:12" x14ac:dyDescent="0.45">
      <c r="A166" s="10">
        <v>43705</v>
      </c>
      <c r="B166" s="4">
        <v>218.07</v>
      </c>
      <c r="C166" s="4">
        <v>218.3</v>
      </c>
      <c r="D166" s="4">
        <v>219.08</v>
      </c>
      <c r="E166" s="4">
        <v>217.18</v>
      </c>
      <c r="F166" s="5">
        <v>30.298300000000001</v>
      </c>
      <c r="G166" s="5">
        <v>218.3385442773891</v>
      </c>
      <c r="H166" s="5">
        <v>222.75731979647671</v>
      </c>
      <c r="I166" s="5">
        <v>226.2425434290414</v>
      </c>
      <c r="J166" s="8">
        <f t="shared" si="2"/>
        <v>1.8816834182386888E-3</v>
      </c>
      <c r="K166" s="8" t="str">
        <f>IFERROR(VLOOKUP(A166, 'Trades table'!$B$2:$F$19, 3, 0), K165)</f>
        <v>short</v>
      </c>
      <c r="L166" s="3">
        <f>IFERROR(VLOOKUP(A166, 'Trades table'!$C$2:$F$19, 4, 0), IF(K166="long", L165*(1+J166), L165*(1-J166)))</f>
        <v>1313983.9656553741</v>
      </c>
    </row>
    <row r="167" spans="1:12" x14ac:dyDescent="0.45">
      <c r="A167" s="10">
        <v>43706</v>
      </c>
      <c r="B167" s="4">
        <v>218.49</v>
      </c>
      <c r="C167" s="4">
        <v>221.5</v>
      </c>
      <c r="D167" s="4">
        <v>221.5</v>
      </c>
      <c r="E167" s="4">
        <v>218.05</v>
      </c>
      <c r="F167" s="5">
        <v>35.89716</v>
      </c>
      <c r="G167" s="5">
        <v>219.39236285159271</v>
      </c>
      <c r="H167" s="5">
        <v>222.6641849967377</v>
      </c>
      <c r="I167" s="5">
        <v>226.04073307035881</v>
      </c>
      <c r="J167" s="8">
        <f t="shared" si="2"/>
        <v>1.465872652313327E-2</v>
      </c>
      <c r="K167" s="8" t="str">
        <f>IFERROR(VLOOKUP(A167, 'Trades table'!$B$2:$F$19, 3, 0), K166)</f>
        <v>short</v>
      </c>
      <c r="L167" s="3">
        <f>IFERROR(VLOOKUP(A167, 'Trades table'!$C$2:$F$19, 4, 0), IF(K167="long", L166*(1+J167), L166*(1-J167)))</f>
        <v>1294722.6340470498</v>
      </c>
    </row>
    <row r="168" spans="1:12" x14ac:dyDescent="0.45">
      <c r="A168" s="10">
        <v>43707</v>
      </c>
      <c r="B168" s="4">
        <v>221.94</v>
      </c>
      <c r="C168" s="4">
        <v>224.2</v>
      </c>
      <c r="D168" s="4">
        <v>225.2</v>
      </c>
      <c r="E168" s="4">
        <v>221.21</v>
      </c>
      <c r="F168" s="5">
        <v>58.186219999999999</v>
      </c>
      <c r="G168" s="5">
        <v>220.99490856772849</v>
      </c>
      <c r="H168" s="5">
        <v>222.7779490710534</v>
      </c>
      <c r="I168" s="5">
        <v>225.962404003535</v>
      </c>
      <c r="J168" s="8">
        <f t="shared" si="2"/>
        <v>1.2189616252821667E-2</v>
      </c>
      <c r="K168" s="8" t="str">
        <f>IFERROR(VLOOKUP(A168, 'Trades table'!$B$2:$F$19, 3, 0), K167)</f>
        <v>short</v>
      </c>
      <c r="L168" s="3">
        <f>IFERROR(VLOOKUP(A168, 'Trades table'!$C$2:$F$19, 4, 0), IF(K168="long", L167*(1+J168), L167*(1-J168)))</f>
        <v>1278940.4619841739</v>
      </c>
    </row>
    <row r="169" spans="1:12" x14ac:dyDescent="0.45">
      <c r="A169" s="10">
        <v>43710</v>
      </c>
      <c r="B169" s="4">
        <v>224.1</v>
      </c>
      <c r="C169" s="4">
        <v>226.68</v>
      </c>
      <c r="D169" s="4">
        <v>227.84</v>
      </c>
      <c r="E169" s="4">
        <v>223.41</v>
      </c>
      <c r="F169" s="5">
        <v>38.941479999999999</v>
      </c>
      <c r="G169" s="5">
        <v>222.88993904515229</v>
      </c>
      <c r="H169" s="5">
        <v>223.06698988060501</v>
      </c>
      <c r="I169" s="5">
        <v>225.9929400033846</v>
      </c>
      <c r="J169" s="8">
        <f t="shared" si="2"/>
        <v>1.1061552185548607E-2</v>
      </c>
      <c r="K169" s="8" t="str">
        <f>IFERROR(VLOOKUP(A169, 'Trades table'!$B$2:$F$19, 3, 0), K168)</f>
        <v>short</v>
      </c>
      <c r="L169" s="3">
        <f>IFERROR(VLOOKUP(A169, 'Trades table'!$C$2:$F$19, 4, 0), IF(K169="long", L168*(1+J169), L168*(1-J169)))</f>
        <v>1264793.3953217263</v>
      </c>
    </row>
    <row r="170" spans="1:12" x14ac:dyDescent="0.45">
      <c r="A170" s="10">
        <v>43711</v>
      </c>
      <c r="B170" s="4">
        <v>225.95</v>
      </c>
      <c r="C170" s="4">
        <v>224</v>
      </c>
      <c r="D170" s="4">
        <v>226.25</v>
      </c>
      <c r="E170" s="4">
        <v>222.05</v>
      </c>
      <c r="F170" s="5">
        <v>44.56091</v>
      </c>
      <c r="G170" s="5">
        <v>223.25995936343489</v>
      </c>
      <c r="H170" s="5">
        <v>223.13610174130091</v>
      </c>
      <c r="I170" s="5">
        <v>225.90813404579379</v>
      </c>
      <c r="J170" s="8">
        <f t="shared" si="2"/>
        <v>-1.1822833950944078E-2</v>
      </c>
      <c r="K170" s="8" t="str">
        <f>IFERROR(VLOOKUP(A170, 'Trades table'!$B$2:$F$19, 3, 0), K169)</f>
        <v>long</v>
      </c>
      <c r="L170" s="3">
        <f>IFERROR(VLOOKUP(A170, 'Trades table'!$C$2:$F$19, 4, 0), IF(K170="long", L169*(1+J170), L169*(1-J170)))</f>
        <v>1284103.45</v>
      </c>
    </row>
    <row r="171" spans="1:12" x14ac:dyDescent="0.45">
      <c r="A171" s="10">
        <v>43712</v>
      </c>
      <c r="B171" s="4">
        <v>225.3</v>
      </c>
      <c r="C171" s="4">
        <v>227.1</v>
      </c>
      <c r="D171" s="4">
        <v>227.5</v>
      </c>
      <c r="E171" s="4">
        <v>224.69</v>
      </c>
      <c r="F171" s="5">
        <v>41.663519999999998</v>
      </c>
      <c r="G171" s="5">
        <v>224.5399729089566</v>
      </c>
      <c r="H171" s="5">
        <v>223.4297238345379</v>
      </c>
      <c r="I171" s="5">
        <v>225.95885174597279</v>
      </c>
      <c r="J171" s="8">
        <f t="shared" si="2"/>
        <v>1.3839285714285721E-2</v>
      </c>
      <c r="K171" s="8" t="str">
        <f>IFERROR(VLOOKUP(A171, 'Trades table'!$B$2:$F$19, 3, 0), K170)</f>
        <v>long</v>
      </c>
      <c r="L171" s="3">
        <f>IFERROR(VLOOKUP(A171, 'Trades table'!$C$2:$F$19, 4, 0), IF(K171="long", L170*(1+J171), L170*(1-J171)))</f>
        <v>1301874.5245312499</v>
      </c>
    </row>
    <row r="172" spans="1:12" x14ac:dyDescent="0.45">
      <c r="A172" s="10">
        <v>43713</v>
      </c>
      <c r="B172" s="4">
        <v>229.5</v>
      </c>
      <c r="C172" s="4">
        <v>230.79</v>
      </c>
      <c r="D172" s="4">
        <v>230.93</v>
      </c>
      <c r="E172" s="4">
        <v>228.36</v>
      </c>
      <c r="F172" s="5">
        <v>54.900790000000001</v>
      </c>
      <c r="G172" s="5">
        <v>226.62331527263771</v>
      </c>
      <c r="H172" s="5">
        <v>223.97492947642399</v>
      </c>
      <c r="I172" s="5">
        <v>226.16443252273999</v>
      </c>
      <c r="J172" s="8">
        <f t="shared" si="2"/>
        <v>1.6248348745046215E-2</v>
      </c>
      <c r="K172" s="8" t="str">
        <f>IFERROR(VLOOKUP(A172, 'Trades table'!$B$2:$F$19, 3, 0), K171)</f>
        <v>long</v>
      </c>
      <c r="L172" s="3">
        <f>IFERROR(VLOOKUP(A172, 'Trades table'!$C$2:$F$19, 4, 0), IF(K172="long", L171*(1+J172), L171*(1-J172)))</f>
        <v>1323027.8358281248</v>
      </c>
    </row>
    <row r="173" spans="1:12" x14ac:dyDescent="0.45">
      <c r="A173" s="10">
        <v>43714</v>
      </c>
      <c r="B173" s="4">
        <v>231</v>
      </c>
      <c r="C173" s="4">
        <v>229.02</v>
      </c>
      <c r="D173" s="4">
        <v>231.2</v>
      </c>
      <c r="E173" s="4">
        <v>228.36</v>
      </c>
      <c r="F173" s="5">
        <v>37.942349999999998</v>
      </c>
      <c r="G173" s="5">
        <v>227.42221018175849</v>
      </c>
      <c r="H173" s="5">
        <v>224.34863840409631</v>
      </c>
      <c r="I173" s="5">
        <v>226.28594603241061</v>
      </c>
      <c r="J173" s="8">
        <f t="shared" si="2"/>
        <v>-7.6693097621213235E-3</v>
      </c>
      <c r="K173" s="8" t="str">
        <f>IFERROR(VLOOKUP(A173, 'Trades table'!$B$2:$F$19, 3, 0), K172)</f>
        <v>long</v>
      </c>
      <c r="L173" s="3">
        <f>IFERROR(VLOOKUP(A173, 'Trades table'!$C$2:$F$19, 4, 0), IF(K173="long", L172*(1+J173), L172*(1-J173)))</f>
        <v>1312881.1255312499</v>
      </c>
    </row>
    <row r="174" spans="1:12" x14ac:dyDescent="0.45">
      <c r="A174" s="10">
        <v>43717</v>
      </c>
      <c r="B174" s="4">
        <v>229.88</v>
      </c>
      <c r="C174" s="4">
        <v>229</v>
      </c>
      <c r="D174" s="4">
        <v>230.87</v>
      </c>
      <c r="E174" s="4">
        <v>227.61</v>
      </c>
      <c r="F174" s="5">
        <v>22.795059999999999</v>
      </c>
      <c r="G174" s="5">
        <v>227.94814012117229</v>
      </c>
      <c r="H174" s="5">
        <v>224.69318370749659</v>
      </c>
      <c r="I174" s="5">
        <v>226.40143769060589</v>
      </c>
      <c r="J174" s="8">
        <f t="shared" si="2"/>
        <v>-8.7328617587978385E-5</v>
      </c>
      <c r="K174" s="8" t="str">
        <f>IFERROR(VLOOKUP(A174, 'Trades table'!$B$2:$F$19, 3, 0), K173)</f>
        <v>long</v>
      </c>
      <c r="L174" s="3">
        <f>IFERROR(VLOOKUP(A174, 'Trades table'!$C$2:$F$19, 4, 0), IF(K174="long", L173*(1+J174), L173*(1-J174)))</f>
        <v>1312766.4734375</v>
      </c>
    </row>
    <row r="175" spans="1:12" x14ac:dyDescent="0.45">
      <c r="A175" s="10">
        <v>43718</v>
      </c>
      <c r="B175" s="4">
        <v>228.5</v>
      </c>
      <c r="C175" s="4">
        <v>233.3</v>
      </c>
      <c r="D175" s="4">
        <v>235.23</v>
      </c>
      <c r="E175" s="4">
        <v>227.1</v>
      </c>
      <c r="F175" s="5">
        <v>60.396659999999997</v>
      </c>
      <c r="G175" s="5">
        <v>229.7320934141149</v>
      </c>
      <c r="H175" s="5">
        <v>225.3307256550894</v>
      </c>
      <c r="I175" s="5">
        <v>226.69499353355889</v>
      </c>
      <c r="J175" s="8">
        <f t="shared" si="2"/>
        <v>1.8777292576419358E-2</v>
      </c>
      <c r="K175" s="8" t="str">
        <f>IFERROR(VLOOKUP(A175, 'Trades table'!$B$2:$F$19, 3, 0), K174)</f>
        <v>long</v>
      </c>
      <c r="L175" s="3">
        <f>IFERROR(VLOOKUP(A175, 'Trades table'!$C$2:$F$19, 4, 0), IF(K175="long", L174*(1+J175), L174*(1-J175)))</f>
        <v>1337416.6735937502</v>
      </c>
    </row>
    <row r="176" spans="1:12" x14ac:dyDescent="0.45">
      <c r="A176" s="10">
        <v>43719</v>
      </c>
      <c r="B176" s="4">
        <v>233.49</v>
      </c>
      <c r="C176" s="4">
        <v>234.72</v>
      </c>
      <c r="D176" s="4">
        <v>235.9</v>
      </c>
      <c r="E176" s="4">
        <v>232.62</v>
      </c>
      <c r="F176" s="5">
        <v>41.927500000000002</v>
      </c>
      <c r="G176" s="5">
        <v>231.39472894274331</v>
      </c>
      <c r="H176" s="5">
        <v>226.02622745841609</v>
      </c>
      <c r="I176" s="5">
        <v>227.03648317042871</v>
      </c>
      <c r="J176" s="8">
        <f t="shared" si="2"/>
        <v>6.086583797685341E-3</v>
      </c>
      <c r="K176" s="8" t="str">
        <f>IFERROR(VLOOKUP(A176, 'Trades table'!$B$2:$F$19, 3, 0), K175)</f>
        <v>long</v>
      </c>
      <c r="L176" s="3">
        <f>IFERROR(VLOOKUP(A176, 'Trades table'!$C$2:$F$19, 4, 0), IF(K176="long", L175*(1+J176), L175*(1-J176)))</f>
        <v>1345556.9722500001</v>
      </c>
    </row>
    <row r="177" spans="1:12" x14ac:dyDescent="0.45">
      <c r="A177" s="10">
        <v>43720</v>
      </c>
      <c r="B177" s="4">
        <v>234.9</v>
      </c>
      <c r="C177" s="4">
        <v>234.57</v>
      </c>
      <c r="D177" s="4">
        <v>235.42</v>
      </c>
      <c r="E177" s="4">
        <v>232.81</v>
      </c>
      <c r="F177" s="5">
        <v>38.978189999999998</v>
      </c>
      <c r="G177" s="5">
        <v>232.4531526284955</v>
      </c>
      <c r="H177" s="5">
        <v>226.65909949853341</v>
      </c>
      <c r="I177" s="5">
        <v>227.35705835466581</v>
      </c>
      <c r="J177" s="8">
        <f t="shared" si="2"/>
        <v>-6.3905930470353756E-4</v>
      </c>
      <c r="K177" s="8" t="str">
        <f>IFERROR(VLOOKUP(A177, 'Trades table'!$B$2:$F$19, 3, 0), K176)</f>
        <v>long</v>
      </c>
      <c r="L177" s="3">
        <f>IFERROR(VLOOKUP(A177, 'Trades table'!$C$2:$F$19, 4, 0), IF(K177="long", L176*(1+J177), L176*(1-J177)))</f>
        <v>1344697.0815468749</v>
      </c>
    </row>
    <row r="178" spans="1:12" x14ac:dyDescent="0.45">
      <c r="A178" s="10">
        <v>43721</v>
      </c>
      <c r="B178" s="4">
        <v>234.12</v>
      </c>
      <c r="C178" s="4">
        <v>233</v>
      </c>
      <c r="D178" s="4">
        <v>235</v>
      </c>
      <c r="E178" s="4">
        <v>231.91</v>
      </c>
      <c r="F178" s="5">
        <v>23.10962</v>
      </c>
      <c r="G178" s="5">
        <v>232.63543508566369</v>
      </c>
      <c r="H178" s="5">
        <v>227.1287958319754</v>
      </c>
      <c r="I178" s="5">
        <v>227.597183531063</v>
      </c>
      <c r="J178" s="8">
        <f t="shared" si="2"/>
        <v>-6.6930980091230996E-3</v>
      </c>
      <c r="K178" s="8" t="str">
        <f>IFERROR(VLOOKUP(A178, 'Trades table'!$B$2:$F$19, 3, 0), K177)</f>
        <v>long</v>
      </c>
      <c r="L178" s="3">
        <f>IFERROR(VLOOKUP(A178, 'Trades table'!$C$2:$F$19, 4, 0), IF(K178="long", L177*(1+J178), L177*(1-J178)))</f>
        <v>1335696.8921874999</v>
      </c>
    </row>
    <row r="179" spans="1:12" x14ac:dyDescent="0.45">
      <c r="A179" s="10">
        <v>43724</v>
      </c>
      <c r="B179" s="4">
        <v>235</v>
      </c>
      <c r="C179" s="4">
        <v>235.32</v>
      </c>
      <c r="D179" s="4">
        <v>235.53</v>
      </c>
      <c r="E179" s="4">
        <v>233.2</v>
      </c>
      <c r="F179" s="5">
        <v>39.568910000000002</v>
      </c>
      <c r="G179" s="5">
        <v>233.53029005710911</v>
      </c>
      <c r="H179" s="5">
        <v>227.73555169627349</v>
      </c>
      <c r="I179" s="5">
        <v>227.92581401910289</v>
      </c>
      <c r="J179" s="8">
        <f t="shared" si="2"/>
        <v>9.9570815450642502E-3</v>
      </c>
      <c r="K179" s="8" t="str">
        <f>IFERROR(VLOOKUP(A179, 'Trades table'!$B$2:$F$19, 3, 0), K178)</f>
        <v>long</v>
      </c>
      <c r="L179" s="3">
        <f>IFERROR(VLOOKUP(A179, 'Trades table'!$C$2:$F$19, 4, 0), IF(K179="long", L178*(1+J179), L178*(1-J179)))</f>
        <v>1348996.5350624998</v>
      </c>
    </row>
    <row r="180" spans="1:12" x14ac:dyDescent="0.45">
      <c r="A180" s="10">
        <v>43725</v>
      </c>
      <c r="B180" s="4">
        <v>235.22</v>
      </c>
      <c r="C180" s="4">
        <v>235.89</v>
      </c>
      <c r="D180" s="4">
        <v>237.2</v>
      </c>
      <c r="E180" s="4">
        <v>233.99</v>
      </c>
      <c r="F180" s="5">
        <v>55.770429999999998</v>
      </c>
      <c r="G180" s="5">
        <v>234.3168600380728</v>
      </c>
      <c r="H180" s="5">
        <v>228.33958490395699</v>
      </c>
      <c r="I180" s="5">
        <v>228.2647155502049</v>
      </c>
      <c r="J180" s="8">
        <f t="shared" si="2"/>
        <v>2.4222335543089279E-3</v>
      </c>
      <c r="K180" s="8" t="str">
        <f>IFERROR(VLOOKUP(A180, 'Trades table'!$B$2:$F$19, 3, 0), K179)</f>
        <v>long</v>
      </c>
      <c r="L180" s="3">
        <f>IFERROR(VLOOKUP(A180, 'Trades table'!$C$2:$F$19, 4, 0), IF(K180="long", L179*(1+J180), L179*(1-J180)))</f>
        <v>1352264.1197343746</v>
      </c>
    </row>
    <row r="181" spans="1:12" x14ac:dyDescent="0.45">
      <c r="A181" s="10">
        <v>43726</v>
      </c>
      <c r="B181" s="4">
        <v>235.8</v>
      </c>
      <c r="C181" s="4">
        <v>235.3</v>
      </c>
      <c r="D181" s="4">
        <v>236.45</v>
      </c>
      <c r="E181" s="4">
        <v>234.45</v>
      </c>
      <c r="F181" s="5">
        <v>25.599810000000002</v>
      </c>
      <c r="G181" s="5">
        <v>234.64457335871521</v>
      </c>
      <c r="H181" s="5">
        <v>228.85517120736759</v>
      </c>
      <c r="I181" s="5">
        <v>228.56408935657919</v>
      </c>
      <c r="J181" s="8">
        <f t="shared" si="2"/>
        <v>-2.5011657976173884E-3</v>
      </c>
      <c r="K181" s="8" t="str">
        <f>IFERROR(VLOOKUP(A181, 'Trades table'!$B$2:$F$19, 3, 0), K180)</f>
        <v>long</v>
      </c>
      <c r="L181" s="3">
        <f>IFERROR(VLOOKUP(A181, 'Trades table'!$C$2:$F$19, 4, 0), IF(K181="long", L180*(1+J181), L180*(1-J181)))</f>
        <v>1348881.8829687499</v>
      </c>
    </row>
    <row r="182" spans="1:12" x14ac:dyDescent="0.45">
      <c r="A182" s="10">
        <v>43727</v>
      </c>
      <c r="B182" s="4">
        <v>234.86</v>
      </c>
      <c r="C182" s="4">
        <v>234.98</v>
      </c>
      <c r="D182" s="4">
        <v>235.49</v>
      </c>
      <c r="E182" s="4">
        <v>233.12</v>
      </c>
      <c r="F182" s="5">
        <v>39.44782</v>
      </c>
      <c r="G182" s="5">
        <v>234.75638223914351</v>
      </c>
      <c r="H182" s="5">
        <v>229.30886222904411</v>
      </c>
      <c r="I182" s="5">
        <v>228.83710683076731</v>
      </c>
      <c r="J182" s="8">
        <f t="shared" si="2"/>
        <v>-1.359966000850088E-3</v>
      </c>
      <c r="K182" s="8" t="str">
        <f>IFERROR(VLOOKUP(A182, 'Trades table'!$B$2:$F$19, 3, 0), K181)</f>
        <v>long</v>
      </c>
      <c r="L182" s="3">
        <f>IFERROR(VLOOKUP(A182, 'Trades table'!$C$2:$F$19, 4, 0), IF(K182="long", L181*(1+J182), L181*(1-J182)))</f>
        <v>1347047.4494687498</v>
      </c>
    </row>
    <row r="183" spans="1:12" x14ac:dyDescent="0.45">
      <c r="A183" s="10">
        <v>43728</v>
      </c>
      <c r="B183" s="4">
        <v>235</v>
      </c>
      <c r="C183" s="4">
        <v>232</v>
      </c>
      <c r="D183" s="4">
        <v>235.5</v>
      </c>
      <c r="E183" s="4">
        <v>230.72</v>
      </c>
      <c r="F183" s="5">
        <v>40.638979999999997</v>
      </c>
      <c r="G183" s="5">
        <v>233.837588159429</v>
      </c>
      <c r="H183" s="5">
        <v>229.5082057676334</v>
      </c>
      <c r="I183" s="5">
        <v>228.97169802945811</v>
      </c>
      <c r="J183" s="8">
        <f t="shared" si="2"/>
        <v>-1.2681930377053341E-2</v>
      </c>
      <c r="K183" s="8" t="str">
        <f>IFERROR(VLOOKUP(A183, 'Trades table'!$B$2:$F$19, 3, 0), K182)</f>
        <v>long</v>
      </c>
      <c r="L183" s="3">
        <f>IFERROR(VLOOKUP(A183, 'Trades table'!$C$2:$F$19, 4, 0), IF(K183="long", L182*(1+J183), L182*(1-J183)))</f>
        <v>1329964.2874999999</v>
      </c>
    </row>
    <row r="184" spans="1:12" x14ac:dyDescent="0.45">
      <c r="A184" s="10">
        <v>43731</v>
      </c>
      <c r="B184" s="4">
        <v>231.7</v>
      </c>
      <c r="C184" s="4">
        <v>229.7</v>
      </c>
      <c r="D184" s="4">
        <v>232.17</v>
      </c>
      <c r="E184" s="4">
        <v>229.05</v>
      </c>
      <c r="F184" s="5">
        <v>28.199639999999999</v>
      </c>
      <c r="G184" s="5">
        <v>232.458392106286</v>
      </c>
      <c r="H184" s="5">
        <v>229.52241274780869</v>
      </c>
      <c r="I184" s="5">
        <v>229.0026896026726</v>
      </c>
      <c r="J184" s="8">
        <f t="shared" si="2"/>
        <v>-9.9137931034483096E-3</v>
      </c>
      <c r="K184" s="8" t="str">
        <f>IFERROR(VLOOKUP(A184, 'Trades table'!$B$2:$F$19, 3, 0), K183)</f>
        <v>long</v>
      </c>
      <c r="L184" s="3">
        <f>IFERROR(VLOOKUP(A184, 'Trades table'!$C$2:$F$19, 4, 0), IF(K184="long", L183*(1+J184), L183*(1-J184)))</f>
        <v>1316779.2967187499</v>
      </c>
    </row>
    <row r="185" spans="1:12" x14ac:dyDescent="0.45">
      <c r="A185" s="10">
        <v>43732</v>
      </c>
      <c r="B185" s="4">
        <v>230</v>
      </c>
      <c r="C185" s="4">
        <v>227.5</v>
      </c>
      <c r="D185" s="4">
        <v>231.99</v>
      </c>
      <c r="E185" s="4">
        <v>227.11</v>
      </c>
      <c r="F185" s="5">
        <v>43.410339999999998</v>
      </c>
      <c r="G185" s="5">
        <v>230.80559473752399</v>
      </c>
      <c r="H185" s="5">
        <v>229.37260439611919</v>
      </c>
      <c r="I185" s="5">
        <v>228.938745364261</v>
      </c>
      <c r="J185" s="8">
        <f t="shared" si="2"/>
        <v>-9.5777100565954676E-3</v>
      </c>
      <c r="K185" s="8" t="str">
        <f>IFERROR(VLOOKUP(A185, 'Trades table'!$B$2:$F$19, 3, 0), K184)</f>
        <v>long</v>
      </c>
      <c r="L185" s="3">
        <f>IFERROR(VLOOKUP(A185, 'Trades table'!$C$2:$F$19, 4, 0), IF(K185="long", L184*(1+J185), L184*(1-J185)))</f>
        <v>1304167.56640625</v>
      </c>
    </row>
    <row r="186" spans="1:12" x14ac:dyDescent="0.45">
      <c r="A186" s="10">
        <v>43733</v>
      </c>
      <c r="B186" s="4">
        <v>226.5</v>
      </c>
      <c r="C186" s="4">
        <v>228.09</v>
      </c>
      <c r="D186" s="4">
        <v>228.3</v>
      </c>
      <c r="E186" s="4">
        <v>225.3</v>
      </c>
      <c r="F186" s="5">
        <v>37.974670000000003</v>
      </c>
      <c r="G186" s="5">
        <v>229.9003964916827</v>
      </c>
      <c r="H186" s="5">
        <v>229.2775966630733</v>
      </c>
      <c r="I186" s="5">
        <v>228.90262854024991</v>
      </c>
      <c r="J186" s="8">
        <f t="shared" si="2"/>
        <v>2.5934065934065664E-3</v>
      </c>
      <c r="K186" s="8" t="str">
        <f>IFERROR(VLOOKUP(A186, 'Trades table'!$B$2:$F$19, 3, 0), K185)</f>
        <v>long</v>
      </c>
      <c r="L186" s="3">
        <f>IFERROR(VLOOKUP(A186, 'Trades table'!$C$2:$F$19, 4, 0), IF(K186="long", L185*(1+J186), L185*(1-J186)))</f>
        <v>1307549.803171875</v>
      </c>
    </row>
    <row r="187" spans="1:12" x14ac:dyDescent="0.45">
      <c r="A187" s="10">
        <v>43734</v>
      </c>
      <c r="B187" s="4">
        <v>228.21</v>
      </c>
      <c r="C187" s="4">
        <v>229.09</v>
      </c>
      <c r="D187" s="4">
        <v>230.9</v>
      </c>
      <c r="E187" s="4">
        <v>227.71</v>
      </c>
      <c r="F187" s="5">
        <v>32.739690000000003</v>
      </c>
      <c r="G187" s="5">
        <v>229.6302643277885</v>
      </c>
      <c r="H187" s="5">
        <v>229.26370061395679</v>
      </c>
      <c r="I187" s="5">
        <v>228.9106017938563</v>
      </c>
      <c r="J187" s="8">
        <f t="shared" si="2"/>
        <v>4.38423429348056E-3</v>
      </c>
      <c r="K187" s="8" t="str">
        <f>IFERROR(VLOOKUP(A187, 'Trades table'!$B$2:$F$19, 3, 0), K186)</f>
        <v>long</v>
      </c>
      <c r="L187" s="3">
        <f>IFERROR(VLOOKUP(A187, 'Trades table'!$C$2:$F$19, 4, 0), IF(K187="long", L186*(1+J187), L186*(1-J187)))</f>
        <v>1313282.4078593748</v>
      </c>
    </row>
    <row r="188" spans="1:12" x14ac:dyDescent="0.45">
      <c r="A188" s="10">
        <v>43735</v>
      </c>
      <c r="B188" s="4">
        <v>229.2</v>
      </c>
      <c r="C188" s="4">
        <v>228.05</v>
      </c>
      <c r="D188" s="4">
        <v>229.96</v>
      </c>
      <c r="E188" s="4">
        <v>228.05</v>
      </c>
      <c r="F188" s="5">
        <v>18.06251</v>
      </c>
      <c r="G188" s="5">
        <v>229.10350955185899</v>
      </c>
      <c r="H188" s="5">
        <v>229.1737968647748</v>
      </c>
      <c r="I188" s="5">
        <v>228.87398044092629</v>
      </c>
      <c r="J188" s="8">
        <f t="shared" si="2"/>
        <v>-4.5397005543672542E-3</v>
      </c>
      <c r="K188" s="8" t="str">
        <f>IFERROR(VLOOKUP(A188, 'Trades table'!$B$2:$F$19, 3, 0), K187)</f>
        <v>long</v>
      </c>
      <c r="L188" s="3">
        <f>IFERROR(VLOOKUP(A188, 'Trades table'!$C$2:$F$19, 4, 0), IF(K188="long", L187*(1+J188), L187*(1-J188)))</f>
        <v>1307320.4989843748</v>
      </c>
    </row>
    <row r="189" spans="1:12" x14ac:dyDescent="0.45">
      <c r="A189" s="10">
        <v>43738</v>
      </c>
      <c r="B189" s="4">
        <v>228.5</v>
      </c>
      <c r="C189" s="4">
        <v>227.71</v>
      </c>
      <c r="D189" s="4">
        <v>229</v>
      </c>
      <c r="E189" s="4">
        <v>226.05</v>
      </c>
      <c r="F189" s="5">
        <v>30.235910000000001</v>
      </c>
      <c r="G189" s="5">
        <v>228.63900636790601</v>
      </c>
      <c r="H189" s="5">
        <v>229.06536746738399</v>
      </c>
      <c r="I189" s="5">
        <v>228.82444935833371</v>
      </c>
      <c r="J189" s="8">
        <f t="shared" si="2"/>
        <v>-1.4909011181758469E-3</v>
      </c>
      <c r="K189" s="8" t="str">
        <f>IFERROR(VLOOKUP(A189, 'Trades table'!$B$2:$F$19, 3, 0), K188)</f>
        <v>short</v>
      </c>
      <c r="L189" s="3">
        <f>IFERROR(VLOOKUP(A189, 'Trades table'!$C$2:$F$19, 4, 0), IF(K189="long", L188*(1+J189), L188*(1-J189)))</f>
        <v>1305369.17</v>
      </c>
    </row>
    <row r="190" spans="1:12" x14ac:dyDescent="0.45">
      <c r="A190" s="10">
        <v>43739</v>
      </c>
      <c r="B190" s="4">
        <v>227.55</v>
      </c>
      <c r="C190" s="4">
        <v>226.49</v>
      </c>
      <c r="D190" s="4">
        <v>229.56</v>
      </c>
      <c r="E190" s="4">
        <v>226.49</v>
      </c>
      <c r="F190" s="5">
        <v>29.87059</v>
      </c>
      <c r="G190" s="5">
        <v>227.92267091193739</v>
      </c>
      <c r="H190" s="5">
        <v>228.87459950683709</v>
      </c>
      <c r="I190" s="5">
        <v>228.72511108776629</v>
      </c>
      <c r="J190" s="8">
        <f t="shared" si="2"/>
        <v>-5.3576918009748953E-3</v>
      </c>
      <c r="K190" s="8" t="str">
        <f>IFERROR(VLOOKUP(A190, 'Trades table'!$B$2:$F$19, 3, 0), K189)</f>
        <v>short</v>
      </c>
      <c r="L190" s="3">
        <f>IFERROR(VLOOKUP(A190, 'Trades table'!$C$2:$F$19, 4, 0), IF(K190="long", L189*(1+J190), L189*(1-J190)))</f>
        <v>1312362.9356993542</v>
      </c>
    </row>
    <row r="191" spans="1:12" x14ac:dyDescent="0.45">
      <c r="A191" s="10">
        <v>43740</v>
      </c>
      <c r="B191" s="4">
        <v>226.05</v>
      </c>
      <c r="C191" s="4">
        <v>223.5</v>
      </c>
      <c r="D191" s="4">
        <v>226.63</v>
      </c>
      <c r="E191" s="4">
        <v>223.03</v>
      </c>
      <c r="F191" s="5">
        <v>42.441850000000002</v>
      </c>
      <c r="G191" s="5">
        <v>226.44844727462501</v>
      </c>
      <c r="H191" s="5">
        <v>228.47648102484911</v>
      </c>
      <c r="I191" s="5">
        <v>228.5027659350954</v>
      </c>
      <c r="J191" s="8">
        <f t="shared" si="2"/>
        <v>-1.3201465848381888E-2</v>
      </c>
      <c r="K191" s="8" t="str">
        <f>IFERROR(VLOOKUP(A191, 'Trades table'!$B$2:$F$19, 3, 0), K190)</f>
        <v>short</v>
      </c>
      <c r="L191" s="3">
        <f>IFERROR(VLOOKUP(A191, 'Trades table'!$C$2:$F$19, 4, 0), IF(K191="long", L190*(1+J191), L190*(1-J191)))</f>
        <v>1329688.0501756715</v>
      </c>
    </row>
    <row r="192" spans="1:12" x14ac:dyDescent="0.45">
      <c r="A192" s="10">
        <v>43741</v>
      </c>
      <c r="B192" s="4">
        <v>223.6</v>
      </c>
      <c r="C192" s="4">
        <v>224.08</v>
      </c>
      <c r="D192" s="4">
        <v>225.64</v>
      </c>
      <c r="E192" s="4">
        <v>222.61</v>
      </c>
      <c r="F192" s="5">
        <v>38.368040000000001</v>
      </c>
      <c r="G192" s="5">
        <v>225.65896484974999</v>
      </c>
      <c r="H192" s="5">
        <v>228.15081576374919</v>
      </c>
      <c r="I192" s="5">
        <v>228.31456312934671</v>
      </c>
      <c r="J192" s="8">
        <f t="shared" si="2"/>
        <v>2.5950782997763433E-3</v>
      </c>
      <c r="K192" s="8" t="str">
        <f>IFERROR(VLOOKUP(A192, 'Trades table'!$B$2:$F$19, 3, 0), K191)</f>
        <v>short</v>
      </c>
      <c r="L192" s="3">
        <f>IFERROR(VLOOKUP(A192, 'Trades table'!$C$2:$F$19, 4, 0), IF(K192="long", L191*(1+J192), L191*(1-J192)))</f>
        <v>1326237.4055711888</v>
      </c>
    </row>
    <row r="193" spans="1:12" x14ac:dyDescent="0.45">
      <c r="A193" s="10">
        <v>43742</v>
      </c>
      <c r="B193" s="4">
        <v>224.9</v>
      </c>
      <c r="C193" s="4">
        <v>222.76</v>
      </c>
      <c r="D193" s="4">
        <v>226.06</v>
      </c>
      <c r="E193" s="4">
        <v>221.87</v>
      </c>
      <c r="F193" s="5">
        <v>32.222650000000002</v>
      </c>
      <c r="G193" s="5">
        <v>224.69264323316671</v>
      </c>
      <c r="H193" s="5">
        <v>227.75149607754551</v>
      </c>
      <c r="I193" s="5">
        <v>228.0781987408638</v>
      </c>
      <c r="J193" s="8">
        <f t="shared" si="2"/>
        <v>-5.8907533023920822E-3</v>
      </c>
      <c r="K193" s="8" t="str">
        <f>IFERROR(VLOOKUP(A193, 'Trades table'!$B$2:$F$19, 3, 0), K192)</f>
        <v>short</v>
      </c>
      <c r="L193" s="3">
        <f>IFERROR(VLOOKUP(A193, 'Trades table'!$C$2:$F$19, 4, 0), IF(K193="long", L192*(1+J193), L192*(1-J193)))</f>
        <v>1334049.9429478131</v>
      </c>
    </row>
    <row r="194" spans="1:12" x14ac:dyDescent="0.45">
      <c r="A194" s="10">
        <v>43745</v>
      </c>
      <c r="B194" s="4">
        <v>223.13</v>
      </c>
      <c r="C194" s="4">
        <v>227.55</v>
      </c>
      <c r="D194" s="4">
        <v>227.8</v>
      </c>
      <c r="E194" s="4">
        <v>222.41</v>
      </c>
      <c r="F194" s="5">
        <v>40.15551</v>
      </c>
      <c r="G194" s="5">
        <v>225.6450954887778</v>
      </c>
      <c r="H194" s="5">
        <v>227.7365704421718</v>
      </c>
      <c r="I194" s="5">
        <v>228.05572219869941</v>
      </c>
      <c r="J194" s="8">
        <f t="shared" si="2"/>
        <v>2.1502962829951677E-2</v>
      </c>
      <c r="K194" s="8" t="str">
        <f>IFERROR(VLOOKUP(A194, 'Trades table'!$B$2:$F$19, 3, 0), K193)</f>
        <v>short</v>
      </c>
      <c r="L194" s="3">
        <f>IFERROR(VLOOKUP(A194, 'Trades table'!$C$2:$F$19, 4, 0), IF(K194="long", L193*(1+J194), L193*(1-J194)))</f>
        <v>1305363.9166113071</v>
      </c>
    </row>
    <row r="195" spans="1:12" x14ac:dyDescent="0.45">
      <c r="A195" s="10">
        <v>43746</v>
      </c>
      <c r="B195" s="4">
        <v>227.77</v>
      </c>
      <c r="C195" s="4">
        <v>226.03</v>
      </c>
      <c r="D195" s="4">
        <v>228.18</v>
      </c>
      <c r="E195" s="4">
        <v>225.15</v>
      </c>
      <c r="F195" s="5">
        <v>31.019500000000001</v>
      </c>
      <c r="G195" s="5">
        <v>225.77339699251851</v>
      </c>
      <c r="H195" s="5">
        <v>227.6101578168257</v>
      </c>
      <c r="I195" s="5">
        <v>227.9695212540739</v>
      </c>
      <c r="J195" s="8">
        <f t="shared" si="2"/>
        <v>-6.6798505822897036E-3</v>
      </c>
      <c r="K195" s="8" t="str">
        <f>IFERROR(VLOOKUP(A195, 'Trades table'!$B$2:$F$19, 3, 0), K194)</f>
        <v>short</v>
      </c>
      <c r="L195" s="3">
        <f>IFERROR(VLOOKUP(A195, 'Trades table'!$C$2:$F$19, 4, 0), IF(K195="long", L194*(1+J195), L194*(1-J195)))</f>
        <v>1314083.552529783</v>
      </c>
    </row>
    <row r="196" spans="1:12" x14ac:dyDescent="0.45">
      <c r="A196" s="10">
        <v>43747</v>
      </c>
      <c r="B196" s="4">
        <v>226.03</v>
      </c>
      <c r="C196" s="4">
        <v>227.7</v>
      </c>
      <c r="D196" s="4">
        <v>229</v>
      </c>
      <c r="E196" s="4">
        <v>225.52</v>
      </c>
      <c r="F196" s="5">
        <v>39.714120000000001</v>
      </c>
      <c r="G196" s="5">
        <v>226.4155979950124</v>
      </c>
      <c r="H196" s="5">
        <v>227.61681279335721</v>
      </c>
      <c r="I196" s="5">
        <v>227.95805226453891</v>
      </c>
      <c r="J196" s="8">
        <f t="shared" ref="J196:J259" si="3">C196/C195-1</f>
        <v>7.388399769941989E-3</v>
      </c>
      <c r="K196" s="8" t="str">
        <f>IFERROR(VLOOKUP(A196, 'Trades table'!$B$2:$F$19, 3, 0), K195)</f>
        <v>short</v>
      </c>
      <c r="L196" s="3">
        <f>IFERROR(VLOOKUP(A196, 'Trades table'!$C$2:$F$19, 4, 0), IF(K196="long", L195*(1+J196), L195*(1-J196)))</f>
        <v>1304374.5779125874</v>
      </c>
    </row>
    <row r="197" spans="1:12" x14ac:dyDescent="0.45">
      <c r="A197" s="10">
        <v>43748</v>
      </c>
      <c r="B197" s="4">
        <v>227.89</v>
      </c>
      <c r="C197" s="4">
        <v>228.5</v>
      </c>
      <c r="D197" s="4">
        <v>228.94</v>
      </c>
      <c r="E197" s="4">
        <v>225.62</v>
      </c>
      <c r="F197" s="5">
        <v>31.717089999999999</v>
      </c>
      <c r="G197" s="5">
        <v>227.11039866334161</v>
      </c>
      <c r="H197" s="5">
        <v>227.6822340679233</v>
      </c>
      <c r="I197" s="5">
        <v>227.9811138703032</v>
      </c>
      <c r="J197" s="8">
        <f t="shared" si="3"/>
        <v>3.5133948177425989E-3</v>
      </c>
      <c r="K197" s="8" t="str">
        <f>IFERROR(VLOOKUP(A197, 'Trades table'!$B$2:$F$19, 3, 0), K196)</f>
        <v>short</v>
      </c>
      <c r="L197" s="3">
        <f>IFERROR(VLOOKUP(A197, 'Trades table'!$C$2:$F$19, 4, 0), IF(K197="long", L196*(1+J197), L196*(1-J197)))</f>
        <v>1299791.7950301541</v>
      </c>
    </row>
    <row r="198" spans="1:12" x14ac:dyDescent="0.45">
      <c r="A198" s="10">
        <v>43749</v>
      </c>
      <c r="B198" s="4">
        <v>229.5</v>
      </c>
      <c r="C198" s="4">
        <v>230.31</v>
      </c>
      <c r="D198" s="4">
        <v>231.2</v>
      </c>
      <c r="E198" s="4">
        <v>228.97</v>
      </c>
      <c r="F198" s="5">
        <v>37.497239999999998</v>
      </c>
      <c r="G198" s="5">
        <v>228.1769324422277</v>
      </c>
      <c r="H198" s="5">
        <v>227.87688339622531</v>
      </c>
      <c r="I198" s="5">
        <v>228.08021540773709</v>
      </c>
      <c r="J198" s="8">
        <f t="shared" si="3"/>
        <v>7.9212253829321622E-3</v>
      </c>
      <c r="K198" s="8" t="str">
        <f>IFERROR(VLOOKUP(A198, 'Trades table'!$B$2:$F$19, 3, 0), K197)</f>
        <v>long</v>
      </c>
      <c r="L198" s="3">
        <f>IFERROR(VLOOKUP(A198, 'Trades table'!$C$2:$F$19, 4, 0), IF(K198="long", L197*(1+J198), L197*(1-J198)))</f>
        <v>1290465.97</v>
      </c>
    </row>
    <row r="199" spans="1:12" x14ac:dyDescent="0.45">
      <c r="A199" s="10">
        <v>43752</v>
      </c>
      <c r="B199" s="4">
        <v>230.29</v>
      </c>
      <c r="C199" s="4">
        <v>228.4</v>
      </c>
      <c r="D199" s="4">
        <v>230.67</v>
      </c>
      <c r="E199" s="4">
        <v>227.82</v>
      </c>
      <c r="F199" s="5">
        <v>34.628680000000003</v>
      </c>
      <c r="G199" s="5">
        <v>228.25128829481849</v>
      </c>
      <c r="H199" s="5">
        <v>227.9156327742827</v>
      </c>
      <c r="I199" s="5">
        <v>228.093823262727</v>
      </c>
      <c r="J199" s="8">
        <f t="shared" si="3"/>
        <v>-8.2931700751160964E-3</v>
      </c>
      <c r="K199" s="8" t="str">
        <f>IFERROR(VLOOKUP(A199, 'Trades table'!$B$2:$F$19, 3, 0), K198)</f>
        <v>long</v>
      </c>
      <c r="L199" s="3">
        <f>IFERROR(VLOOKUP(A199, 'Trades table'!$C$2:$F$19, 4, 0), IF(K199="long", L198*(1+J199), L198*(1-J199)))</f>
        <v>1279763.9162346404</v>
      </c>
    </row>
    <row r="200" spans="1:12" x14ac:dyDescent="0.45">
      <c r="A200" s="10">
        <v>43753</v>
      </c>
      <c r="B200" s="4">
        <v>228.78</v>
      </c>
      <c r="C200" s="4">
        <v>229.4</v>
      </c>
      <c r="D200" s="4">
        <v>229.88</v>
      </c>
      <c r="E200" s="4">
        <v>227</v>
      </c>
      <c r="F200" s="5">
        <v>30.763750000000002</v>
      </c>
      <c r="G200" s="5">
        <v>228.63419219654571</v>
      </c>
      <c r="H200" s="5">
        <v>228.02558590211359</v>
      </c>
      <c r="I200" s="5">
        <v>228.14940525154711</v>
      </c>
      <c r="J200" s="8">
        <f t="shared" si="3"/>
        <v>4.3782837127845919E-3</v>
      </c>
      <c r="K200" s="8" t="str">
        <f>IFERROR(VLOOKUP(A200, 'Trades table'!$B$2:$F$19, 3, 0), K199)</f>
        <v>long</v>
      </c>
      <c r="L200" s="3">
        <f>IFERROR(VLOOKUP(A200, 'Trades table'!$C$2:$F$19, 4, 0), IF(K200="long", L199*(1+J200), L199*(1-J200)))</f>
        <v>1285367.0857452999</v>
      </c>
    </row>
    <row r="201" spans="1:12" x14ac:dyDescent="0.45">
      <c r="A201" s="10">
        <v>43754</v>
      </c>
      <c r="B201" s="4">
        <v>229.05</v>
      </c>
      <c r="C201" s="4">
        <v>231</v>
      </c>
      <c r="D201" s="4">
        <v>231.2</v>
      </c>
      <c r="E201" s="4">
        <v>229.05</v>
      </c>
      <c r="F201" s="5">
        <v>39.213999999999999</v>
      </c>
      <c r="G201" s="5">
        <v>229.42279479769721</v>
      </c>
      <c r="H201" s="5">
        <v>228.24591287232741</v>
      </c>
      <c r="I201" s="5">
        <v>228.2707071557366</v>
      </c>
      <c r="J201" s="8">
        <f t="shared" si="3"/>
        <v>6.9747166521358928E-3</v>
      </c>
      <c r="K201" s="8" t="str">
        <f>IFERROR(VLOOKUP(A201, 'Trades table'!$B$2:$F$19, 3, 0), K200)</f>
        <v>long</v>
      </c>
      <c r="L201" s="3">
        <f>IFERROR(VLOOKUP(A201, 'Trades table'!$C$2:$F$19, 4, 0), IF(K201="long", L200*(1+J201), L200*(1-J201)))</f>
        <v>1294332.1569623551</v>
      </c>
    </row>
    <row r="202" spans="1:12" x14ac:dyDescent="0.45">
      <c r="A202" s="10">
        <v>43755</v>
      </c>
      <c r="B202" s="4">
        <v>230.7</v>
      </c>
      <c r="C202" s="4">
        <v>233.5</v>
      </c>
      <c r="D202" s="4">
        <v>233.5</v>
      </c>
      <c r="E202" s="4">
        <v>230.52</v>
      </c>
      <c r="F202" s="5">
        <v>46.007620000000003</v>
      </c>
      <c r="G202" s="5">
        <v>230.78186319846481</v>
      </c>
      <c r="H202" s="5">
        <v>228.63510451141431</v>
      </c>
      <c r="I202" s="5">
        <v>228.49323025549251</v>
      </c>
      <c r="J202" s="8">
        <f t="shared" si="3"/>
        <v>1.0822510822510845E-2</v>
      </c>
      <c r="K202" s="8" t="str">
        <f>IFERROR(VLOOKUP(A202, 'Trades table'!$B$2:$F$19, 3, 0), K201)</f>
        <v>long</v>
      </c>
      <c r="L202" s="3">
        <f>IFERROR(VLOOKUP(A202, 'Trades table'!$C$2:$F$19, 4, 0), IF(K202="long", L201*(1+J202), L201*(1-J202)))</f>
        <v>1308340.0807390041</v>
      </c>
    </row>
    <row r="203" spans="1:12" x14ac:dyDescent="0.45">
      <c r="A203" s="10">
        <v>43756</v>
      </c>
      <c r="B203" s="4">
        <v>233.2</v>
      </c>
      <c r="C203" s="4">
        <v>235.55</v>
      </c>
      <c r="D203" s="4">
        <v>236.03</v>
      </c>
      <c r="E203" s="4">
        <v>232.8</v>
      </c>
      <c r="F203" s="5">
        <v>42.729349999999997</v>
      </c>
      <c r="G203" s="5">
        <v>232.3712421323099</v>
      </c>
      <c r="H203" s="5">
        <v>229.14731899205029</v>
      </c>
      <c r="I203" s="5">
        <v>228.79351832972691</v>
      </c>
      <c r="J203" s="8">
        <f t="shared" si="3"/>
        <v>8.7794432548180534E-3</v>
      </c>
      <c r="K203" s="8" t="str">
        <f>IFERROR(VLOOKUP(A203, 'Trades table'!$B$2:$F$19, 3, 0), K202)</f>
        <v>long</v>
      </c>
      <c r="L203" s="3">
        <f>IFERROR(VLOOKUP(A203, 'Trades table'!$C$2:$F$19, 4, 0), IF(K203="long", L202*(1+J203), L202*(1-J203)))</f>
        <v>1319826.5782358563</v>
      </c>
    </row>
    <row r="204" spans="1:12" x14ac:dyDescent="0.45">
      <c r="A204" s="10">
        <v>43759</v>
      </c>
      <c r="B204" s="4">
        <v>236</v>
      </c>
      <c r="C204" s="4">
        <v>234.94</v>
      </c>
      <c r="D204" s="4">
        <v>236.88</v>
      </c>
      <c r="E204" s="4">
        <v>234.04</v>
      </c>
      <c r="F204" s="5">
        <v>28.45749</v>
      </c>
      <c r="G204" s="5">
        <v>233.22749475487331</v>
      </c>
      <c r="H204" s="5">
        <v>229.5764064741206</v>
      </c>
      <c r="I204" s="5">
        <v>229.05507074122789</v>
      </c>
      <c r="J204" s="8">
        <f t="shared" si="3"/>
        <v>-2.5896837189557376E-3</v>
      </c>
      <c r="K204" s="8" t="str">
        <f>IFERROR(VLOOKUP(A204, 'Trades table'!$B$2:$F$19, 3, 0), K203)</f>
        <v>long</v>
      </c>
      <c r="L204" s="3">
        <f>IFERROR(VLOOKUP(A204, 'Trades table'!$C$2:$F$19, 4, 0), IF(K204="long", L203*(1+J204), L203*(1-J204)))</f>
        <v>1316408.6448343538</v>
      </c>
    </row>
    <row r="205" spans="1:12" x14ac:dyDescent="0.45">
      <c r="A205" s="10">
        <v>43760</v>
      </c>
      <c r="B205" s="4">
        <v>235.02</v>
      </c>
      <c r="C205" s="4">
        <v>239.77</v>
      </c>
      <c r="D205" s="4">
        <v>239.77</v>
      </c>
      <c r="E205" s="4">
        <v>235</v>
      </c>
      <c r="F205" s="5">
        <v>40.29889</v>
      </c>
      <c r="G205" s="5">
        <v>235.4083298365822</v>
      </c>
      <c r="H205" s="5">
        <v>230.33148747603761</v>
      </c>
      <c r="I205" s="5">
        <v>229.51102517777139</v>
      </c>
      <c r="J205" s="8">
        <f t="shared" si="3"/>
        <v>2.0558440452881577E-2</v>
      </c>
      <c r="K205" s="8" t="str">
        <f>IFERROR(VLOOKUP(A205, 'Trades table'!$B$2:$F$19, 3, 0), K204)</f>
        <v>long</v>
      </c>
      <c r="L205" s="3">
        <f>IFERROR(VLOOKUP(A205, 'Trades table'!$C$2:$F$19, 4, 0), IF(K205="long", L204*(1+J205), L204*(1-J205)))</f>
        <v>1343471.9535708395</v>
      </c>
    </row>
    <row r="206" spans="1:12" x14ac:dyDescent="0.45">
      <c r="A206" s="10">
        <v>43761</v>
      </c>
      <c r="B206" s="4">
        <v>239.2</v>
      </c>
      <c r="C206" s="4">
        <v>239.57</v>
      </c>
      <c r="D206" s="4">
        <v>240.18</v>
      </c>
      <c r="E206" s="4">
        <v>237.76</v>
      </c>
      <c r="F206" s="5">
        <v>34.655410000000003</v>
      </c>
      <c r="G206" s="5">
        <v>236.7955532243881</v>
      </c>
      <c r="H206" s="5">
        <v>231.01582173707189</v>
      </c>
      <c r="I206" s="5">
        <v>229.93906665956831</v>
      </c>
      <c r="J206" s="8">
        <f t="shared" si="3"/>
        <v>-8.34132710514357E-4</v>
      </c>
      <c r="K206" s="8" t="str">
        <f>IFERROR(VLOOKUP(A206, 'Trades table'!$B$2:$F$19, 3, 0), K205)</f>
        <v>long</v>
      </c>
      <c r="L206" s="3">
        <f>IFERROR(VLOOKUP(A206, 'Trades table'!$C$2:$F$19, 4, 0), IF(K206="long", L205*(1+J206), L205*(1-J206)))</f>
        <v>1342351.3196687074</v>
      </c>
    </row>
    <row r="207" spans="1:12" x14ac:dyDescent="0.45">
      <c r="A207" s="10">
        <v>43762</v>
      </c>
      <c r="B207" s="4">
        <v>239.63</v>
      </c>
      <c r="C207" s="4">
        <v>242.78</v>
      </c>
      <c r="D207" s="4">
        <v>242.78</v>
      </c>
      <c r="E207" s="4">
        <v>239.06</v>
      </c>
      <c r="F207" s="5">
        <v>40.384770000000003</v>
      </c>
      <c r="G207" s="5">
        <v>238.79036881625879</v>
      </c>
      <c r="H207" s="5">
        <v>231.88724234914059</v>
      </c>
      <c r="I207" s="5">
        <v>230.48548935490589</v>
      </c>
      <c r="J207" s="8">
        <f t="shared" si="3"/>
        <v>1.3399006553408199E-2</v>
      </c>
      <c r="K207" s="8" t="str">
        <f>IFERROR(VLOOKUP(A207, 'Trades table'!$B$2:$F$19, 3, 0), K206)</f>
        <v>long</v>
      </c>
      <c r="L207" s="3">
        <f>IFERROR(VLOOKUP(A207, 'Trades table'!$C$2:$F$19, 4, 0), IF(K207="long", L206*(1+J207), L206*(1-J207)))</f>
        <v>1360337.4937979246</v>
      </c>
    </row>
    <row r="208" spans="1:12" x14ac:dyDescent="0.45">
      <c r="A208" s="10">
        <v>43763</v>
      </c>
      <c r="B208" s="4">
        <v>242.52</v>
      </c>
      <c r="C208" s="4">
        <v>240</v>
      </c>
      <c r="D208" s="4">
        <v>242.77</v>
      </c>
      <c r="E208" s="4">
        <v>237.85</v>
      </c>
      <c r="F208" s="5">
        <v>49.78904</v>
      </c>
      <c r="G208" s="5">
        <v>239.1935792108392</v>
      </c>
      <c r="H208" s="5">
        <v>232.48818736031541</v>
      </c>
      <c r="I208" s="5">
        <v>230.8903621483141</v>
      </c>
      <c r="J208" s="8">
        <f t="shared" si="3"/>
        <v>-1.1450696103468161E-2</v>
      </c>
      <c r="K208" s="8" t="str">
        <f>IFERROR(VLOOKUP(A208, 'Trades table'!$B$2:$F$19, 3, 0), K207)</f>
        <v>long</v>
      </c>
      <c r="L208" s="3">
        <f>IFERROR(VLOOKUP(A208, 'Trades table'!$C$2:$F$19, 4, 0), IF(K208="long", L207*(1+J208), L207*(1-J208)))</f>
        <v>1344760.6825582911</v>
      </c>
    </row>
    <row r="209" spans="1:12" x14ac:dyDescent="0.45">
      <c r="A209" s="10">
        <v>43766</v>
      </c>
      <c r="B209" s="4">
        <v>240.5</v>
      </c>
      <c r="C209" s="4">
        <v>237.03</v>
      </c>
      <c r="D209" s="4">
        <v>242.33</v>
      </c>
      <c r="E209" s="4">
        <v>235.25</v>
      </c>
      <c r="F209" s="5">
        <v>39.049349999999997</v>
      </c>
      <c r="G209" s="5">
        <v>238.47238614055951</v>
      </c>
      <c r="H209" s="5">
        <v>232.82461792621791</v>
      </c>
      <c r="I209" s="5">
        <v>231.1516233334923</v>
      </c>
      <c r="J209" s="8">
        <f t="shared" si="3"/>
        <v>-1.2375000000000025E-2</v>
      </c>
      <c r="K209" s="8" t="str">
        <f>IFERROR(VLOOKUP(A209, 'Trades table'!$B$2:$F$19, 3, 0), K208)</f>
        <v>long</v>
      </c>
      <c r="L209" s="3">
        <f>IFERROR(VLOOKUP(A209, 'Trades table'!$C$2:$F$19, 4, 0), IF(K209="long", L208*(1+J209), L208*(1-J209)))</f>
        <v>1328119.2691116321</v>
      </c>
    </row>
    <row r="210" spans="1:12" x14ac:dyDescent="0.45">
      <c r="A210" s="10">
        <v>43767</v>
      </c>
      <c r="B210" s="4">
        <v>237.1</v>
      </c>
      <c r="C210" s="4">
        <v>240.11</v>
      </c>
      <c r="D210" s="4">
        <v>240.2</v>
      </c>
      <c r="E210" s="4">
        <v>236</v>
      </c>
      <c r="F210" s="5">
        <v>41.494140000000002</v>
      </c>
      <c r="G210" s="5">
        <v>239.01825742703971</v>
      </c>
      <c r="H210" s="5">
        <v>233.36427585760919</v>
      </c>
      <c r="I210" s="5">
        <v>231.532830851216</v>
      </c>
      <c r="J210" s="8">
        <f t="shared" si="3"/>
        <v>1.2994135763405579E-2</v>
      </c>
      <c r="K210" s="8" t="str">
        <f>IFERROR(VLOOKUP(A210, 'Trades table'!$B$2:$F$19, 3, 0), K209)</f>
        <v>long</v>
      </c>
      <c r="L210" s="3">
        <f>IFERROR(VLOOKUP(A210, 'Trades table'!$C$2:$F$19, 4, 0), IF(K210="long", L209*(1+J210), L209*(1-J210)))</f>
        <v>1345377.0312044637</v>
      </c>
    </row>
    <row r="211" spans="1:12" x14ac:dyDescent="0.45">
      <c r="A211" s="10">
        <v>43768</v>
      </c>
      <c r="B211" s="4">
        <v>239.69</v>
      </c>
      <c r="C211" s="4">
        <v>239.51</v>
      </c>
      <c r="D211" s="4">
        <v>242.2</v>
      </c>
      <c r="E211" s="4">
        <v>237.85</v>
      </c>
      <c r="F211" s="5">
        <v>43.597180000000002</v>
      </c>
      <c r="G211" s="5">
        <v>239.1821716180265</v>
      </c>
      <c r="H211" s="5">
        <v>233.81951468297149</v>
      </c>
      <c r="I211" s="5">
        <v>231.87228485754721</v>
      </c>
      <c r="J211" s="8">
        <f t="shared" si="3"/>
        <v>-2.4988546915998278E-3</v>
      </c>
      <c r="K211" s="8" t="str">
        <f>IFERROR(VLOOKUP(A211, 'Trades table'!$B$2:$F$19, 3, 0), K210)</f>
        <v>long</v>
      </c>
      <c r="L211" s="3">
        <f>IFERROR(VLOOKUP(A211, 'Trades table'!$C$2:$F$19, 4, 0), IF(K211="long", L210*(1+J211), L210*(1-J211)))</f>
        <v>1342015.1294980678</v>
      </c>
    </row>
    <row r="212" spans="1:12" x14ac:dyDescent="0.45">
      <c r="A212" s="10">
        <v>43769</v>
      </c>
      <c r="B212" s="4">
        <v>240.7</v>
      </c>
      <c r="C212" s="4">
        <v>234.89</v>
      </c>
      <c r="D212" s="4">
        <v>242</v>
      </c>
      <c r="E212" s="4">
        <v>234.01</v>
      </c>
      <c r="F212" s="5">
        <v>60.316780000000001</v>
      </c>
      <c r="G212" s="5">
        <v>237.75144774535099</v>
      </c>
      <c r="H212" s="5">
        <v>233.8988098916403</v>
      </c>
      <c r="I212" s="5">
        <v>232.00069826786441</v>
      </c>
      <c r="J212" s="8">
        <f t="shared" si="3"/>
        <v>-1.9289382489248941E-2</v>
      </c>
      <c r="K212" s="8" t="str">
        <f>IFERROR(VLOOKUP(A212, 'Trades table'!$B$2:$F$19, 3, 0), K211)</f>
        <v>long</v>
      </c>
      <c r="L212" s="3">
        <f>IFERROR(VLOOKUP(A212, 'Trades table'!$C$2:$F$19, 4, 0), IF(K212="long", L211*(1+J212), L211*(1-J212)))</f>
        <v>1316128.4863588207</v>
      </c>
    </row>
    <row r="213" spans="1:12" x14ac:dyDescent="0.45">
      <c r="A213" s="10">
        <v>43770</v>
      </c>
      <c r="B213" s="4">
        <v>235.35</v>
      </c>
      <c r="C213" s="4">
        <v>236.4</v>
      </c>
      <c r="D213" s="4">
        <v>236.74</v>
      </c>
      <c r="E213" s="4">
        <v>232.8</v>
      </c>
      <c r="F213" s="5">
        <v>39.229280000000003</v>
      </c>
      <c r="G213" s="5">
        <v>237.30096516356741</v>
      </c>
      <c r="H213" s="5">
        <v>234.08408323300031</v>
      </c>
      <c r="I213" s="5">
        <v>232.18790259689149</v>
      </c>
      <c r="J213" s="8">
        <f t="shared" si="3"/>
        <v>6.4285410192006509E-3</v>
      </c>
      <c r="K213" s="8" t="str">
        <f>IFERROR(VLOOKUP(A213, 'Trades table'!$B$2:$F$19, 3, 0), K212)</f>
        <v>long</v>
      </c>
      <c r="L213" s="3">
        <f>IFERROR(VLOOKUP(A213, 'Trades table'!$C$2:$F$19, 4, 0), IF(K213="long", L212*(1+J213), L212*(1-J213)))</f>
        <v>1324589.2723199169</v>
      </c>
    </row>
    <row r="214" spans="1:12" x14ac:dyDescent="0.45">
      <c r="A214" s="10">
        <v>43774</v>
      </c>
      <c r="B214" s="4">
        <v>239.6</v>
      </c>
      <c r="C214" s="4">
        <v>238.53</v>
      </c>
      <c r="D214" s="4">
        <v>240.98</v>
      </c>
      <c r="E214" s="4">
        <v>236.7</v>
      </c>
      <c r="F214" s="5">
        <v>43.691630000000004</v>
      </c>
      <c r="G214" s="5">
        <v>237.71064344237831</v>
      </c>
      <c r="H214" s="5">
        <v>234.41341040092621</v>
      </c>
      <c r="I214" s="5">
        <v>232.45777908213009</v>
      </c>
      <c r="J214" s="8">
        <f t="shared" si="3"/>
        <v>9.0101522842640502E-3</v>
      </c>
      <c r="K214" s="8" t="str">
        <f>IFERROR(VLOOKUP(A214, 'Trades table'!$B$2:$F$19, 3, 0), K213)</f>
        <v>long</v>
      </c>
      <c r="L214" s="3">
        <f>IFERROR(VLOOKUP(A214, 'Trades table'!$C$2:$F$19, 4, 0), IF(K214="long", L213*(1+J214), L213*(1-J214)))</f>
        <v>1336524.0233776218</v>
      </c>
    </row>
    <row r="215" spans="1:12" x14ac:dyDescent="0.45">
      <c r="A215" s="10">
        <v>43775</v>
      </c>
      <c r="B215" s="4">
        <v>238.42</v>
      </c>
      <c r="C215" s="4">
        <v>239.02</v>
      </c>
      <c r="D215" s="4">
        <v>239.02</v>
      </c>
      <c r="E215" s="4">
        <v>236.52</v>
      </c>
      <c r="F215" s="5">
        <v>33.409219999999998</v>
      </c>
      <c r="G215" s="5">
        <v>238.1470956282522</v>
      </c>
      <c r="H215" s="5">
        <v>234.75463926011679</v>
      </c>
      <c r="I215" s="5">
        <v>232.73702252544379</v>
      </c>
      <c r="J215" s="8">
        <f t="shared" si="3"/>
        <v>2.0542489414330234E-3</v>
      </c>
      <c r="K215" s="8" t="str">
        <f>IFERROR(VLOOKUP(A215, 'Trades table'!$B$2:$F$19, 3, 0), K214)</f>
        <v>long</v>
      </c>
      <c r="L215" s="3">
        <f>IFERROR(VLOOKUP(A215, 'Trades table'!$C$2:$F$19, 4, 0), IF(K215="long", L214*(1+J215), L214*(1-J215)))</f>
        <v>1339269.5764378451</v>
      </c>
    </row>
    <row r="216" spans="1:12" x14ac:dyDescent="0.45">
      <c r="A216" s="10">
        <v>43776</v>
      </c>
      <c r="B216" s="4">
        <v>238.11</v>
      </c>
      <c r="C216" s="4">
        <v>242.5</v>
      </c>
      <c r="D216" s="4">
        <v>242.95</v>
      </c>
      <c r="E216" s="4">
        <v>237.71</v>
      </c>
      <c r="F216" s="5">
        <v>44.689489999999999</v>
      </c>
      <c r="G216" s="5">
        <v>239.5980637521682</v>
      </c>
      <c r="H216" s="5">
        <v>235.3283696852933</v>
      </c>
      <c r="I216" s="5">
        <v>233.15246837542489</v>
      </c>
      <c r="J216" s="8">
        <f t="shared" si="3"/>
        <v>1.4559451091958886E-2</v>
      </c>
      <c r="K216" s="8" t="str">
        <f>IFERROR(VLOOKUP(A216, 'Trades table'!$B$2:$F$19, 3, 0), K215)</f>
        <v>long</v>
      </c>
      <c r="L216" s="3">
        <f>IFERROR(VLOOKUP(A216, 'Trades table'!$C$2:$F$19, 4, 0), IF(K216="long", L215*(1+J216), L215*(1-J216)))</f>
        <v>1358768.6063349405</v>
      </c>
    </row>
    <row r="217" spans="1:12" x14ac:dyDescent="0.45">
      <c r="A217" s="10">
        <v>43777</v>
      </c>
      <c r="B217" s="4">
        <v>241.42</v>
      </c>
      <c r="C217" s="4">
        <v>240.17</v>
      </c>
      <c r="D217" s="4">
        <v>241.68</v>
      </c>
      <c r="E217" s="4">
        <v>238.7</v>
      </c>
      <c r="F217" s="5">
        <v>30.570360000000001</v>
      </c>
      <c r="G217" s="5">
        <v>239.78870916811209</v>
      </c>
      <c r="H217" s="5">
        <v>235.68700896786419</v>
      </c>
      <c r="I217" s="5">
        <v>233.45108674242809</v>
      </c>
      <c r="J217" s="8">
        <f t="shared" si="3"/>
        <v>-9.6082474226805159E-3</v>
      </c>
      <c r="K217" s="8" t="str">
        <f>IFERROR(VLOOKUP(A217, 'Trades table'!$B$2:$F$19, 3, 0), K216)</f>
        <v>long</v>
      </c>
      <c r="L217" s="3">
        <f>IFERROR(VLOOKUP(A217, 'Trades table'!$C$2:$F$19, 4, 0), IF(K217="long", L216*(1+J217), L216*(1-J217)))</f>
        <v>1345713.2213751036</v>
      </c>
    </row>
    <row r="218" spans="1:12" x14ac:dyDescent="0.45">
      <c r="A218" s="10">
        <v>43780</v>
      </c>
      <c r="B218" s="4">
        <v>239</v>
      </c>
      <c r="C218" s="4">
        <v>241.5</v>
      </c>
      <c r="D218" s="4">
        <v>242.4</v>
      </c>
      <c r="E218" s="4">
        <v>238.31</v>
      </c>
      <c r="F218" s="5">
        <v>27.141629999999999</v>
      </c>
      <c r="G218" s="5">
        <v>240.35913944540809</v>
      </c>
      <c r="H218" s="5">
        <v>236.1176008961705</v>
      </c>
      <c r="I218" s="5">
        <v>233.7935936895588</v>
      </c>
      <c r="J218" s="8">
        <f t="shared" si="3"/>
        <v>5.5377440979307302E-3</v>
      </c>
      <c r="K218" s="8" t="str">
        <f>IFERROR(VLOOKUP(A218, 'Trades table'!$B$2:$F$19, 3, 0), K217)</f>
        <v>long</v>
      </c>
      <c r="L218" s="3">
        <f>IFERROR(VLOOKUP(A218, 'Trades table'!$C$2:$F$19, 4, 0), IF(K218="long", L217*(1+J218), L217*(1-J218)))</f>
        <v>1353165.436824281</v>
      </c>
    </row>
    <row r="219" spans="1:12" x14ac:dyDescent="0.45">
      <c r="A219" s="10">
        <v>43781</v>
      </c>
      <c r="B219" s="4">
        <v>241.9</v>
      </c>
      <c r="C219" s="4">
        <v>239.87</v>
      </c>
      <c r="D219" s="4">
        <v>243.74</v>
      </c>
      <c r="E219" s="4">
        <v>239.5</v>
      </c>
      <c r="F219" s="5">
        <v>35.518509999999999</v>
      </c>
      <c r="G219" s="5">
        <v>240.19609296360539</v>
      </c>
      <c r="H219" s="5">
        <v>236.3955563853431</v>
      </c>
      <c r="I219" s="5">
        <v>234.05216417085421</v>
      </c>
      <c r="J219" s="8">
        <f t="shared" si="3"/>
        <v>-6.7494824016562927E-3</v>
      </c>
      <c r="K219" s="8" t="str">
        <f>IFERROR(VLOOKUP(A219, 'Trades table'!$B$2:$F$19, 3, 0), K218)</f>
        <v>long</v>
      </c>
      <c r="L219" s="3">
        <f>IFERROR(VLOOKUP(A219, 'Trades table'!$C$2:$F$19, 4, 0), IF(K219="long", L218*(1+J219), L218*(1-J219)))</f>
        <v>1344032.270521906</v>
      </c>
    </row>
    <row r="220" spans="1:12" x14ac:dyDescent="0.45">
      <c r="A220" s="10">
        <v>43782</v>
      </c>
      <c r="B220" s="4">
        <v>238.91</v>
      </c>
      <c r="C220" s="4">
        <v>237.21</v>
      </c>
      <c r="D220" s="4">
        <v>239.57</v>
      </c>
      <c r="E220" s="4">
        <v>235.81</v>
      </c>
      <c r="F220" s="5">
        <v>31.44802</v>
      </c>
      <c r="G220" s="5">
        <v>239.20072864240359</v>
      </c>
      <c r="H220" s="5">
        <v>236.4558855419844</v>
      </c>
      <c r="I220" s="5">
        <v>234.1865401635838</v>
      </c>
      <c r="J220" s="8">
        <f t="shared" si="3"/>
        <v>-1.1089340059198705E-2</v>
      </c>
      <c r="K220" s="8" t="str">
        <f>IFERROR(VLOOKUP(A220, 'Trades table'!$B$2:$F$19, 3, 0), K219)</f>
        <v>long</v>
      </c>
      <c r="L220" s="3">
        <f>IFERROR(VLOOKUP(A220, 'Trades table'!$C$2:$F$19, 4, 0), IF(K220="long", L219*(1+J220), L219*(1-J220)))</f>
        <v>1329127.8396235516</v>
      </c>
    </row>
    <row r="221" spans="1:12" x14ac:dyDescent="0.45">
      <c r="A221" s="10">
        <v>43783</v>
      </c>
      <c r="B221" s="4">
        <v>237.62</v>
      </c>
      <c r="C221" s="4">
        <v>237.5</v>
      </c>
      <c r="D221" s="4">
        <v>239.13</v>
      </c>
      <c r="E221" s="4">
        <v>236.82</v>
      </c>
      <c r="F221" s="5">
        <v>34.330750000000002</v>
      </c>
      <c r="G221" s="5">
        <v>238.63381909493569</v>
      </c>
      <c r="H221" s="5">
        <v>236.5332273536892</v>
      </c>
      <c r="I221" s="5">
        <v>234.3275384544952</v>
      </c>
      <c r="J221" s="8">
        <f t="shared" si="3"/>
        <v>1.2225454238858902E-3</v>
      </c>
      <c r="K221" s="8" t="str">
        <f>IFERROR(VLOOKUP(A221, 'Trades table'!$B$2:$F$19, 3, 0), K220)</f>
        <v>long</v>
      </c>
      <c r="L221" s="3">
        <f>IFERROR(VLOOKUP(A221, 'Trades table'!$C$2:$F$19, 4, 0), IF(K221="long", L220*(1+J221), L220*(1-J221)))</f>
        <v>1330752.7587816427</v>
      </c>
    </row>
    <row r="222" spans="1:12" x14ac:dyDescent="0.45">
      <c r="A222" s="10">
        <v>43784</v>
      </c>
      <c r="B222" s="4">
        <v>237.9</v>
      </c>
      <c r="C222" s="4">
        <v>240</v>
      </c>
      <c r="D222" s="4">
        <v>240.18</v>
      </c>
      <c r="E222" s="4">
        <v>236.45</v>
      </c>
      <c r="F222" s="5">
        <v>30.69689</v>
      </c>
      <c r="G222" s="5">
        <v>239.08921272995721</v>
      </c>
      <c r="H222" s="5">
        <v>236.79002532749001</v>
      </c>
      <c r="I222" s="5">
        <v>234.5689197968571</v>
      </c>
      <c r="J222" s="8">
        <f t="shared" si="3"/>
        <v>1.0526315789473717E-2</v>
      </c>
      <c r="K222" s="8" t="str">
        <f>IFERROR(VLOOKUP(A222, 'Trades table'!$B$2:$F$19, 3, 0), K221)</f>
        <v>long</v>
      </c>
      <c r="L222" s="3">
        <f>IFERROR(VLOOKUP(A222, 'Trades table'!$C$2:$F$19, 4, 0), IF(K222="long", L221*(1+J222), L221*(1-J222)))</f>
        <v>1344760.6825582916</v>
      </c>
    </row>
    <row r="223" spans="1:12" x14ac:dyDescent="0.45">
      <c r="A223" s="10">
        <v>43787</v>
      </c>
      <c r="B223" s="4">
        <v>240.57</v>
      </c>
      <c r="C223" s="4">
        <v>237.45</v>
      </c>
      <c r="D223" s="4">
        <v>241.23</v>
      </c>
      <c r="E223" s="4">
        <v>236.36</v>
      </c>
      <c r="F223" s="5">
        <v>32.959719999999997</v>
      </c>
      <c r="G223" s="5">
        <v>238.54280848663811</v>
      </c>
      <c r="H223" s="5">
        <v>236.83891234026851</v>
      </c>
      <c r="I223" s="5">
        <v>234.69151895443761</v>
      </c>
      <c r="J223" s="8">
        <f t="shared" si="3"/>
        <v>-1.0624999999999996E-2</v>
      </c>
      <c r="K223" s="8" t="str">
        <f>IFERROR(VLOOKUP(A223, 'Trades table'!$B$2:$F$19, 3, 0), K222)</f>
        <v>long</v>
      </c>
      <c r="L223" s="3">
        <f>IFERROR(VLOOKUP(A223, 'Trades table'!$C$2:$F$19, 4, 0), IF(K223="long", L222*(1+J223), L222*(1-J223)))</f>
        <v>1330472.6003061098</v>
      </c>
    </row>
    <row r="224" spans="1:12" x14ac:dyDescent="0.45">
      <c r="A224" s="10">
        <v>43788</v>
      </c>
      <c r="B224" s="4">
        <v>237.6</v>
      </c>
      <c r="C224" s="4">
        <v>239.25</v>
      </c>
      <c r="D224" s="4">
        <v>239.82</v>
      </c>
      <c r="E224" s="4">
        <v>237.2</v>
      </c>
      <c r="F224" s="5">
        <v>29.13588</v>
      </c>
      <c r="G224" s="5">
        <v>238.77853899109209</v>
      </c>
      <c r="H224" s="5">
        <v>237.01751142617459</v>
      </c>
      <c r="I224" s="5">
        <v>234.88549687127011</v>
      </c>
      <c r="J224" s="8">
        <f t="shared" si="3"/>
        <v>7.5805432722679811E-3</v>
      </c>
      <c r="K224" s="8" t="str">
        <f>IFERROR(VLOOKUP(A224, 'Trades table'!$B$2:$F$19, 3, 0), K223)</f>
        <v>long</v>
      </c>
      <c r="L224" s="3">
        <f>IFERROR(VLOOKUP(A224, 'Trades table'!$C$2:$F$19, 4, 0), IF(K224="long", L223*(1+J224), L223*(1-J224)))</f>
        <v>1340558.3054252972</v>
      </c>
    </row>
    <row r="225" spans="1:12" x14ac:dyDescent="0.45">
      <c r="A225" s="10">
        <v>43789</v>
      </c>
      <c r="B225" s="4">
        <v>238.6</v>
      </c>
      <c r="C225" s="4">
        <v>237.78</v>
      </c>
      <c r="D225" s="4">
        <v>240.2</v>
      </c>
      <c r="E225" s="4">
        <v>237.1</v>
      </c>
      <c r="F225" s="5">
        <v>28.102170000000001</v>
      </c>
      <c r="G225" s="5">
        <v>238.4456926607281</v>
      </c>
      <c r="H225" s="5">
        <v>237.07399206127269</v>
      </c>
      <c r="I225" s="5">
        <v>235.0086672171735</v>
      </c>
      <c r="J225" s="8">
        <f t="shared" si="3"/>
        <v>-6.1442006269591953E-3</v>
      </c>
      <c r="K225" s="8" t="str">
        <f>IFERROR(VLOOKUP(A225, 'Trades table'!$B$2:$F$19, 3, 0), K224)</f>
        <v>long</v>
      </c>
      <c r="L225" s="3">
        <f>IFERROR(VLOOKUP(A225, 'Trades table'!$C$2:$F$19, 4, 0), IF(K225="long", L224*(1+J225), L224*(1-J225)))</f>
        <v>1332321.6462446277</v>
      </c>
    </row>
    <row r="226" spans="1:12" x14ac:dyDescent="0.45">
      <c r="A226" s="10">
        <v>43790</v>
      </c>
      <c r="B226" s="4">
        <v>237.44</v>
      </c>
      <c r="C226" s="4">
        <v>237.15</v>
      </c>
      <c r="D226" s="4">
        <v>238</v>
      </c>
      <c r="E226" s="4">
        <v>235.8</v>
      </c>
      <c r="F226" s="5">
        <v>24.654430000000001</v>
      </c>
      <c r="G226" s="5">
        <v>238.01379510715211</v>
      </c>
      <c r="H226" s="5">
        <v>237.07962227895621</v>
      </c>
      <c r="I226" s="5">
        <v>235.09978776112359</v>
      </c>
      <c r="J226" s="8">
        <f t="shared" si="3"/>
        <v>-2.6495079485238104E-3</v>
      </c>
      <c r="K226" s="8" t="str">
        <f>IFERROR(VLOOKUP(A226, 'Trades table'!$B$2:$F$19, 3, 0), K225)</f>
        <v>long</v>
      </c>
      <c r="L226" s="3">
        <f>IFERROR(VLOOKUP(A226, 'Trades table'!$C$2:$F$19, 4, 0), IF(K226="long", L225*(1+J226), L225*(1-J226)))</f>
        <v>1328791.6494529122</v>
      </c>
    </row>
    <row r="227" spans="1:12" x14ac:dyDescent="0.45">
      <c r="A227" s="10">
        <v>43791</v>
      </c>
      <c r="B227" s="4">
        <v>236.59</v>
      </c>
      <c r="C227" s="4">
        <v>238.13</v>
      </c>
      <c r="D227" s="4">
        <v>240.19</v>
      </c>
      <c r="E227" s="4">
        <v>236.53</v>
      </c>
      <c r="F227" s="5">
        <v>33.570689999999999</v>
      </c>
      <c r="G227" s="5">
        <v>238.05253007143469</v>
      </c>
      <c r="H227" s="5">
        <v>237.1574280360706</v>
      </c>
      <c r="I227" s="5">
        <v>235.22873296277791</v>
      </c>
      <c r="J227" s="8">
        <f t="shared" si="3"/>
        <v>4.1324056504321582E-3</v>
      </c>
      <c r="K227" s="8" t="str">
        <f>IFERROR(VLOOKUP(A227, 'Trades table'!$B$2:$F$19, 3, 0), K226)</f>
        <v>long</v>
      </c>
      <c r="L227" s="3">
        <f>IFERROR(VLOOKUP(A227, 'Trades table'!$C$2:$F$19, 4, 0), IF(K227="long", L226*(1+J227), L226*(1-J227)))</f>
        <v>1334282.7555733584</v>
      </c>
    </row>
    <row r="228" spans="1:12" x14ac:dyDescent="0.45">
      <c r="A228" s="10">
        <v>43794</v>
      </c>
      <c r="B228" s="4">
        <v>238.68</v>
      </c>
      <c r="C228" s="4">
        <v>237.98</v>
      </c>
      <c r="D228" s="4">
        <v>239.75</v>
      </c>
      <c r="E228" s="4">
        <v>237.21</v>
      </c>
      <c r="F228" s="5">
        <v>17.55818</v>
      </c>
      <c r="G228" s="5">
        <v>238.0283533809565</v>
      </c>
      <c r="H228" s="5">
        <v>237.21835929265799</v>
      </c>
      <c r="I228" s="5">
        <v>235.34580815585119</v>
      </c>
      <c r="J228" s="8">
        <f t="shared" si="3"/>
        <v>-6.2990803342710677E-4</v>
      </c>
      <c r="K228" s="8" t="str">
        <f>IFERROR(VLOOKUP(A228, 'Trades table'!$B$2:$F$19, 3, 0), K227)</f>
        <v>long</v>
      </c>
      <c r="L228" s="3">
        <f>IFERROR(VLOOKUP(A228, 'Trades table'!$C$2:$F$19, 4, 0), IF(K228="long", L227*(1+J228), L227*(1-J228)))</f>
        <v>1333442.2801467595</v>
      </c>
    </row>
    <row r="229" spans="1:12" x14ac:dyDescent="0.45">
      <c r="A229" s="10">
        <v>43795</v>
      </c>
      <c r="B229" s="4">
        <v>238.08</v>
      </c>
      <c r="C229" s="4">
        <v>235</v>
      </c>
      <c r="D229" s="4">
        <v>238.1</v>
      </c>
      <c r="E229" s="4">
        <v>234.35</v>
      </c>
      <c r="F229" s="5">
        <v>58.341360000000002</v>
      </c>
      <c r="G229" s="5">
        <v>237.01890225397099</v>
      </c>
      <c r="H229" s="5">
        <v>237.05403638209069</v>
      </c>
      <c r="I229" s="5">
        <v>235.3310929151767</v>
      </c>
      <c r="J229" s="8">
        <f t="shared" si="3"/>
        <v>-1.252206067736783E-2</v>
      </c>
      <c r="K229" s="8" t="str">
        <f>IFERROR(VLOOKUP(A229, 'Trades table'!$B$2:$F$19, 3, 0), K228)</f>
        <v>long</v>
      </c>
      <c r="L229" s="3">
        <f>IFERROR(VLOOKUP(A229, 'Trades table'!$C$2:$F$19, 4, 0), IF(K229="long", L228*(1+J229), L228*(1-J229)))</f>
        <v>1316744.8350049939</v>
      </c>
    </row>
    <row r="230" spans="1:12" x14ac:dyDescent="0.45">
      <c r="A230" s="10">
        <v>43796</v>
      </c>
      <c r="B230" s="4">
        <v>235.26</v>
      </c>
      <c r="C230" s="4">
        <v>234.22</v>
      </c>
      <c r="D230" s="4">
        <v>236.45</v>
      </c>
      <c r="E230" s="4">
        <v>233.51</v>
      </c>
      <c r="F230" s="5">
        <v>21.885349999999999</v>
      </c>
      <c r="G230" s="5">
        <v>236.08593483598071</v>
      </c>
      <c r="H230" s="5">
        <v>236.84410776119509</v>
      </c>
      <c r="I230" s="5">
        <v>235.28381236559471</v>
      </c>
      <c r="J230" s="8">
        <f t="shared" si="3"/>
        <v>-3.3191489361702464E-3</v>
      </c>
      <c r="K230" s="8" t="str">
        <f>IFERROR(VLOOKUP(A230, 'Trades table'!$B$2:$F$19, 3, 0), K229)</f>
        <v>long</v>
      </c>
      <c r="L230" s="3">
        <f>IFERROR(VLOOKUP(A230, 'Trades table'!$C$2:$F$19, 4, 0), IF(K230="long", L229*(1+J230), L229*(1-J230)))</f>
        <v>1312374.3627866795</v>
      </c>
    </row>
    <row r="231" spans="1:12" x14ac:dyDescent="0.45">
      <c r="A231" s="10">
        <v>43797</v>
      </c>
      <c r="B231" s="4">
        <v>234.2</v>
      </c>
      <c r="C231" s="4">
        <v>235.2</v>
      </c>
      <c r="D231" s="4">
        <v>235.5</v>
      </c>
      <c r="E231" s="4">
        <v>233.1</v>
      </c>
      <c r="F231" s="5">
        <v>18.855689999999999</v>
      </c>
      <c r="G231" s="5">
        <v>235.79062322398721</v>
      </c>
      <c r="H231" s="5">
        <v>236.72232200110659</v>
      </c>
      <c r="I231" s="5">
        <v>235.2802458819524</v>
      </c>
      <c r="J231" s="8">
        <f t="shared" si="3"/>
        <v>4.1841004184099972E-3</v>
      </c>
      <c r="K231" s="8" t="str">
        <f>IFERROR(VLOOKUP(A231, 'Trades table'!$B$2:$F$19, 3, 0), K230)</f>
        <v>long</v>
      </c>
      <c r="L231" s="3">
        <f>IFERROR(VLOOKUP(A231, 'Trades table'!$C$2:$F$19, 4, 0), IF(K231="long", L230*(1+J231), L230*(1-J231)))</f>
        <v>1317865.4689071258</v>
      </c>
    </row>
    <row r="232" spans="1:12" x14ac:dyDescent="0.45">
      <c r="A232" s="10">
        <v>43798</v>
      </c>
      <c r="B232" s="4">
        <v>234.65</v>
      </c>
      <c r="C232" s="4">
        <v>233.98</v>
      </c>
      <c r="D232" s="4">
        <v>235.14</v>
      </c>
      <c r="E232" s="4">
        <v>231.97</v>
      </c>
      <c r="F232" s="5">
        <v>27.285350000000001</v>
      </c>
      <c r="G232" s="5">
        <v>235.18708214932479</v>
      </c>
      <c r="H232" s="5">
        <v>236.51918703806169</v>
      </c>
      <c r="I232" s="5">
        <v>235.22491626995441</v>
      </c>
      <c r="J232" s="8">
        <f t="shared" si="3"/>
        <v>-5.1870748299319702E-3</v>
      </c>
      <c r="K232" s="8" t="str">
        <f>IFERROR(VLOOKUP(A232, 'Trades table'!$B$2:$F$19, 3, 0), K231)</f>
        <v>short</v>
      </c>
      <c r="L232" s="3">
        <f>IFERROR(VLOOKUP(A232, 'Trades table'!$C$2:$F$19, 4, 0), IF(K232="long", L231*(1+J232), L231*(1-J232)))</f>
        <v>1311028.98</v>
      </c>
    </row>
    <row r="233" spans="1:12" x14ac:dyDescent="0.45">
      <c r="A233" s="10">
        <v>43801</v>
      </c>
      <c r="B233" s="4">
        <v>234.59</v>
      </c>
      <c r="C233" s="4">
        <v>233.77</v>
      </c>
      <c r="D233" s="4">
        <v>236.37</v>
      </c>
      <c r="E233" s="4">
        <v>233</v>
      </c>
      <c r="F233" s="5">
        <v>28.216349999999998</v>
      </c>
      <c r="G233" s="5">
        <v>234.71472143288321</v>
      </c>
      <c r="H233" s="5">
        <v>236.31554355376079</v>
      </c>
      <c r="I233" s="5">
        <v>235.16300493931811</v>
      </c>
      <c r="J233" s="8">
        <f t="shared" si="3"/>
        <v>-8.9751260791515186E-4</v>
      </c>
      <c r="K233" s="8" t="str">
        <f>IFERROR(VLOOKUP(A233, 'Trades table'!$B$2:$F$19, 3, 0), K232)</f>
        <v>short</v>
      </c>
      <c r="L233" s="3">
        <f>IFERROR(VLOOKUP(A233, 'Trades table'!$C$2:$F$19, 4, 0), IF(K233="long", L232*(1+J233), L232*(1-J233)))</f>
        <v>1312205.645038892</v>
      </c>
    </row>
    <row r="234" spans="1:12" x14ac:dyDescent="0.45">
      <c r="A234" s="10">
        <v>43802</v>
      </c>
      <c r="B234" s="4">
        <v>233.49</v>
      </c>
      <c r="C234" s="4">
        <v>230.66</v>
      </c>
      <c r="D234" s="4">
        <v>234.06</v>
      </c>
      <c r="E234" s="4">
        <v>230.13</v>
      </c>
      <c r="F234" s="5">
        <v>26.687259999999998</v>
      </c>
      <c r="G234" s="5">
        <v>233.36314762192211</v>
      </c>
      <c r="H234" s="5">
        <v>235.89661440163039</v>
      </c>
      <c r="I234" s="5">
        <v>234.9713877078577</v>
      </c>
      <c r="J234" s="8">
        <f t="shared" si="3"/>
        <v>-1.3303674551910061E-2</v>
      </c>
      <c r="K234" s="8" t="str">
        <f>IFERROR(VLOOKUP(A234, 'Trades table'!$B$2:$F$19, 3, 0), K233)</f>
        <v>short</v>
      </c>
      <c r="L234" s="3">
        <f>IFERROR(VLOOKUP(A234, 'Trades table'!$C$2:$F$19, 4, 0), IF(K234="long", L233*(1+J234), L233*(1-J234)))</f>
        <v>1329662.8018856687</v>
      </c>
    </row>
    <row r="235" spans="1:12" x14ac:dyDescent="0.45">
      <c r="A235" s="10">
        <v>43803</v>
      </c>
      <c r="B235" s="4">
        <v>230.72</v>
      </c>
      <c r="C235" s="4">
        <v>231.59</v>
      </c>
      <c r="D235" s="4">
        <v>232.24</v>
      </c>
      <c r="E235" s="4">
        <v>229.5</v>
      </c>
      <c r="F235" s="5">
        <v>24.314550000000001</v>
      </c>
      <c r="G235" s="5">
        <v>232.77209841461479</v>
      </c>
      <c r="H235" s="5">
        <v>235.57760592743551</v>
      </c>
      <c r="I235" s="5">
        <v>234.82749886922551</v>
      </c>
      <c r="J235" s="8">
        <f t="shared" si="3"/>
        <v>4.0319084366600144E-3</v>
      </c>
      <c r="K235" s="8" t="str">
        <f>IFERROR(VLOOKUP(A235, 'Trades table'!$B$2:$F$19, 3, 0), K234)</f>
        <v>short</v>
      </c>
      <c r="L235" s="3">
        <f>IFERROR(VLOOKUP(A235, 'Trades table'!$C$2:$F$19, 4, 0), IF(K235="long", L234*(1+J235), L234*(1-J235)))</f>
        <v>1324301.7232168328</v>
      </c>
    </row>
    <row r="236" spans="1:12" x14ac:dyDescent="0.45">
      <c r="A236" s="10">
        <v>43804</v>
      </c>
      <c r="B236" s="4">
        <v>231.89</v>
      </c>
      <c r="C236" s="4">
        <v>231.71</v>
      </c>
      <c r="D236" s="4">
        <v>232.15</v>
      </c>
      <c r="E236" s="4">
        <v>229.03</v>
      </c>
      <c r="F236" s="5">
        <v>23.21058</v>
      </c>
      <c r="G236" s="5">
        <v>232.41806560974319</v>
      </c>
      <c r="H236" s="5">
        <v>235.29111659947731</v>
      </c>
      <c r="I236" s="5">
        <v>234.6948393428755</v>
      </c>
      <c r="J236" s="8">
        <f t="shared" si="3"/>
        <v>5.1815708795710513E-4</v>
      </c>
      <c r="K236" s="8" t="str">
        <f>IFERROR(VLOOKUP(A236, 'Trades table'!$B$2:$F$19, 3, 0), K235)</f>
        <v>short</v>
      </c>
      <c r="L236" s="3">
        <f>IFERROR(VLOOKUP(A236, 'Trades table'!$C$2:$F$19, 4, 0), IF(K236="long", L235*(1+J236), L235*(1-J236)))</f>
        <v>1323615.5268923542</v>
      </c>
    </row>
    <row r="237" spans="1:12" x14ac:dyDescent="0.45">
      <c r="A237" s="10">
        <v>43805</v>
      </c>
      <c r="B237" s="4">
        <v>232</v>
      </c>
      <c r="C237" s="4">
        <v>235.14</v>
      </c>
      <c r="D237" s="4">
        <v>235.14</v>
      </c>
      <c r="E237" s="4">
        <v>231.55</v>
      </c>
      <c r="F237" s="5">
        <v>33.286169999999998</v>
      </c>
      <c r="G237" s="5">
        <v>233.32537707316209</v>
      </c>
      <c r="H237" s="5">
        <v>235.27992277729379</v>
      </c>
      <c r="I237" s="5">
        <v>234.71378234956171</v>
      </c>
      <c r="J237" s="8">
        <f t="shared" si="3"/>
        <v>1.4802986491735171E-2</v>
      </c>
      <c r="K237" s="8" t="str">
        <f>IFERROR(VLOOKUP(A237, 'Trades table'!$B$2:$F$19, 3, 0), K236)</f>
        <v>short</v>
      </c>
      <c r="L237" s="3">
        <f>IFERROR(VLOOKUP(A237, 'Trades table'!$C$2:$F$19, 4, 0), IF(K237="long", L236*(1+J237), L236*(1-J237)))</f>
        <v>1304022.0641275158</v>
      </c>
    </row>
    <row r="238" spans="1:12" x14ac:dyDescent="0.45">
      <c r="A238" s="10">
        <v>43808</v>
      </c>
      <c r="B238" s="4">
        <v>235.5</v>
      </c>
      <c r="C238" s="4">
        <v>237.04</v>
      </c>
      <c r="D238" s="4">
        <v>237.5</v>
      </c>
      <c r="E238" s="4">
        <v>234.3</v>
      </c>
      <c r="F238" s="5">
        <v>31.774039999999999</v>
      </c>
      <c r="G238" s="5">
        <v>234.56358471544141</v>
      </c>
      <c r="H238" s="5">
        <v>235.4102988678647</v>
      </c>
      <c r="I238" s="5">
        <v>234.81277033468669</v>
      </c>
      <c r="J238" s="8">
        <f t="shared" si="3"/>
        <v>8.0802925916476642E-3</v>
      </c>
      <c r="K238" s="8" t="str">
        <f>IFERROR(VLOOKUP(A238, 'Trades table'!$B$2:$F$19, 3, 0), K237)</f>
        <v>short</v>
      </c>
      <c r="L238" s="3">
        <f>IFERROR(VLOOKUP(A238, 'Trades table'!$C$2:$F$19, 4, 0), IF(K238="long", L237*(1+J238), L237*(1-J238)))</f>
        <v>1293485.184303401</v>
      </c>
    </row>
    <row r="239" spans="1:12" x14ac:dyDescent="0.45">
      <c r="A239" s="10">
        <v>43809</v>
      </c>
      <c r="B239" s="4">
        <v>236.6</v>
      </c>
      <c r="C239" s="4">
        <v>237.91</v>
      </c>
      <c r="D239" s="4">
        <v>239.29</v>
      </c>
      <c r="E239" s="4">
        <v>236</v>
      </c>
      <c r="F239" s="5">
        <v>36.098909999999997</v>
      </c>
      <c r="G239" s="5">
        <v>235.67905647696099</v>
      </c>
      <c r="H239" s="5">
        <v>235.59546191468951</v>
      </c>
      <c r="I239" s="5">
        <v>234.9445673417213</v>
      </c>
      <c r="J239" s="8">
        <f t="shared" si="3"/>
        <v>3.6702666216672508E-3</v>
      </c>
      <c r="K239" s="8" t="str">
        <f>IFERROR(VLOOKUP(A239, 'Trades table'!$B$2:$F$19, 3, 0), K238)</f>
        <v>long</v>
      </c>
      <c r="L239" s="3">
        <f>IFERROR(VLOOKUP(A239, 'Trades table'!$C$2:$F$19, 4, 0), IF(K239="long", L238*(1+J239), L238*(1-J239)))</f>
        <v>1289009.19</v>
      </c>
    </row>
    <row r="240" spans="1:12" x14ac:dyDescent="0.45">
      <c r="A240" s="10">
        <v>43810</v>
      </c>
      <c r="B240" s="4">
        <v>237.81</v>
      </c>
      <c r="C240" s="4">
        <v>240.32</v>
      </c>
      <c r="D240" s="4">
        <v>241.23</v>
      </c>
      <c r="E240" s="4">
        <v>237.7</v>
      </c>
      <c r="F240" s="5">
        <v>44.167850000000001</v>
      </c>
      <c r="G240" s="5">
        <v>237.22603765130731</v>
      </c>
      <c r="H240" s="5">
        <v>235.9454276987866</v>
      </c>
      <c r="I240" s="5">
        <v>235.17330915696721</v>
      </c>
      <c r="J240" s="8">
        <f t="shared" si="3"/>
        <v>1.0129881047454825E-2</v>
      </c>
      <c r="K240" s="8" t="str">
        <f>IFERROR(VLOOKUP(A240, 'Trades table'!$B$2:$F$19, 3, 0), K239)</f>
        <v>long</v>
      </c>
      <c r="L240" s="3">
        <f>IFERROR(VLOOKUP(A240, 'Trades table'!$C$2:$F$19, 4, 0), IF(K240="long", L239*(1+J240), L239*(1-J240)))</f>
        <v>1302066.699763776</v>
      </c>
    </row>
    <row r="241" spans="1:12" x14ac:dyDescent="0.45">
      <c r="A241" s="10">
        <v>43811</v>
      </c>
      <c r="B241" s="4">
        <v>242</v>
      </c>
      <c r="C241" s="4">
        <v>241.05</v>
      </c>
      <c r="D241" s="4">
        <v>242.3</v>
      </c>
      <c r="E241" s="4">
        <v>240.09</v>
      </c>
      <c r="F241" s="5">
        <v>36.17465</v>
      </c>
      <c r="G241" s="5">
        <v>238.5006917675382</v>
      </c>
      <c r="H241" s="5">
        <v>236.32354416554321</v>
      </c>
      <c r="I241" s="5">
        <v>235.4233811077346</v>
      </c>
      <c r="J241" s="8">
        <f t="shared" si="3"/>
        <v>3.0376165113183973E-3</v>
      </c>
      <c r="K241" s="8" t="str">
        <f>IFERROR(VLOOKUP(A241, 'Trades table'!$B$2:$F$19, 3, 0), K240)</f>
        <v>long</v>
      </c>
      <c r="L241" s="3">
        <f>IFERROR(VLOOKUP(A241, 'Trades table'!$C$2:$F$19, 4, 0), IF(K241="long", L240*(1+J241), L240*(1-J241)))</f>
        <v>1306021.8790698163</v>
      </c>
    </row>
    <row r="242" spans="1:12" x14ac:dyDescent="0.45">
      <c r="A242" s="10">
        <v>43812</v>
      </c>
      <c r="B242" s="4">
        <v>242</v>
      </c>
      <c r="C242" s="4">
        <v>241.21</v>
      </c>
      <c r="D242" s="4">
        <v>243.25</v>
      </c>
      <c r="E242" s="4">
        <v>241.1</v>
      </c>
      <c r="F242" s="5">
        <v>33.16375</v>
      </c>
      <c r="G242" s="5">
        <v>239.40379451169221</v>
      </c>
      <c r="H242" s="5">
        <v>236.68550385698441</v>
      </c>
      <c r="I242" s="5">
        <v>235.66962020953309</v>
      </c>
      <c r="J242" s="8">
        <f t="shared" si="3"/>
        <v>6.6376270483292643E-4</v>
      </c>
      <c r="K242" s="8" t="str">
        <f>IFERROR(VLOOKUP(A242, 'Trades table'!$B$2:$F$19, 3, 0), K241)</f>
        <v>long</v>
      </c>
      <c r="L242" s="3">
        <f>IFERROR(VLOOKUP(A242, 'Trades table'!$C$2:$F$19, 4, 0), IF(K242="long", L241*(1+J242), L241*(1-J242)))</f>
        <v>1306888.7676848387</v>
      </c>
    </row>
    <row r="243" spans="1:12" x14ac:dyDescent="0.45">
      <c r="A243" s="10">
        <v>43815</v>
      </c>
      <c r="B243" s="4">
        <v>242.48</v>
      </c>
      <c r="C243" s="4">
        <v>241.45</v>
      </c>
      <c r="D243" s="4">
        <v>242.48</v>
      </c>
      <c r="E243" s="4">
        <v>240.13</v>
      </c>
      <c r="F243" s="5">
        <v>25.624179999999999</v>
      </c>
      <c r="G243" s="5">
        <v>240.08586300779481</v>
      </c>
      <c r="H243" s="5">
        <v>237.03842949720769</v>
      </c>
      <c r="I243" s="5">
        <v>235.9155938176381</v>
      </c>
      <c r="J243" s="8">
        <f t="shared" si="3"/>
        <v>9.9498362422778541E-4</v>
      </c>
      <c r="K243" s="8" t="str">
        <f>IFERROR(VLOOKUP(A243, 'Trades table'!$B$2:$F$19, 3, 0), K242)</f>
        <v>long</v>
      </c>
      <c r="L243" s="3">
        <f>IFERROR(VLOOKUP(A243, 'Trades table'!$C$2:$F$19, 4, 0), IF(K243="long", L242*(1+J243), L242*(1-J243)))</f>
        <v>1308189.1006073724</v>
      </c>
    </row>
    <row r="244" spans="1:12" x14ac:dyDescent="0.45">
      <c r="A244" s="10">
        <v>43816</v>
      </c>
      <c r="B244" s="4">
        <v>241.8</v>
      </c>
      <c r="C244" s="4">
        <v>241.6</v>
      </c>
      <c r="D244" s="4">
        <v>242.96</v>
      </c>
      <c r="E244" s="4">
        <v>241</v>
      </c>
      <c r="F244" s="5">
        <v>33.841520000000003</v>
      </c>
      <c r="G244" s="5">
        <v>240.5905753385299</v>
      </c>
      <c r="H244" s="5">
        <v>237.37632360852569</v>
      </c>
      <c r="I244" s="5">
        <v>236.15748344241939</v>
      </c>
      <c r="J244" s="8">
        <f t="shared" si="3"/>
        <v>6.2124663491402998E-4</v>
      </c>
      <c r="K244" s="8" t="str">
        <f>IFERROR(VLOOKUP(A244, 'Trades table'!$B$2:$F$19, 3, 0), K243)</f>
        <v>long</v>
      </c>
      <c r="L244" s="3">
        <f>IFERROR(VLOOKUP(A244, 'Trades table'!$C$2:$F$19, 4, 0), IF(K244="long", L243*(1+J244), L243*(1-J244)))</f>
        <v>1309001.8086839558</v>
      </c>
    </row>
    <row r="245" spans="1:12" x14ac:dyDescent="0.45">
      <c r="A245" s="10">
        <v>43817</v>
      </c>
      <c r="B245" s="4">
        <v>241.3</v>
      </c>
      <c r="C245" s="4">
        <v>246.2</v>
      </c>
      <c r="D245" s="4">
        <v>246.25</v>
      </c>
      <c r="E245" s="4">
        <v>240.36</v>
      </c>
      <c r="F245" s="5">
        <v>55.76549</v>
      </c>
      <c r="G245" s="5">
        <v>242.4603835590199</v>
      </c>
      <c r="H245" s="5">
        <v>238.02992926715339</v>
      </c>
      <c r="I245" s="5">
        <v>236.5848245725293</v>
      </c>
      <c r="J245" s="8">
        <f t="shared" si="3"/>
        <v>1.9039735099337651E-2</v>
      </c>
      <c r="K245" s="8" t="str">
        <f>IFERROR(VLOOKUP(A245, 'Trades table'!$B$2:$F$19, 3, 0), K244)</f>
        <v>long</v>
      </c>
      <c r="L245" s="3">
        <f>IFERROR(VLOOKUP(A245, 'Trades table'!$C$2:$F$19, 4, 0), IF(K245="long", L244*(1+J245), L244*(1-J245)))</f>
        <v>1333924.8563658523</v>
      </c>
    </row>
    <row r="246" spans="1:12" x14ac:dyDescent="0.45">
      <c r="A246" s="10">
        <v>43818</v>
      </c>
      <c r="B246" s="4">
        <v>246.2</v>
      </c>
      <c r="C246" s="4">
        <v>244</v>
      </c>
      <c r="D246" s="4">
        <v>248.4</v>
      </c>
      <c r="E246" s="4">
        <v>243.1</v>
      </c>
      <c r="F246" s="5">
        <v>59.95176</v>
      </c>
      <c r="G246" s="5">
        <v>242.97358903934659</v>
      </c>
      <c r="H246" s="5">
        <v>238.47215672884579</v>
      </c>
      <c r="I246" s="5">
        <v>236.90036395242171</v>
      </c>
      <c r="J246" s="8">
        <f t="shared" si="3"/>
        <v>-8.935824532899983E-3</v>
      </c>
      <c r="K246" s="8" t="str">
        <f>IFERROR(VLOOKUP(A246, 'Trades table'!$B$2:$F$19, 3, 0), K245)</f>
        <v>long</v>
      </c>
      <c r="L246" s="3">
        <f>IFERROR(VLOOKUP(A246, 'Trades table'!$C$2:$F$19, 4, 0), IF(K246="long", L245*(1+J246), L245*(1-J246)))</f>
        <v>1322005.1379092932</v>
      </c>
    </row>
    <row r="247" spans="1:12" x14ac:dyDescent="0.45">
      <c r="A247" s="10">
        <v>43819</v>
      </c>
      <c r="B247" s="4">
        <v>244.6</v>
      </c>
      <c r="C247" s="4">
        <v>244.71</v>
      </c>
      <c r="D247" s="4">
        <v>245.4</v>
      </c>
      <c r="E247" s="4">
        <v>243.72</v>
      </c>
      <c r="F247" s="5">
        <v>32.957749999999997</v>
      </c>
      <c r="G247" s="5">
        <v>243.5523926928978</v>
      </c>
      <c r="H247" s="5">
        <v>238.9342191933757</v>
      </c>
      <c r="I247" s="5">
        <v>237.23268889061649</v>
      </c>
      <c r="J247" s="8">
        <f t="shared" si="3"/>
        <v>2.9098360655737121E-3</v>
      </c>
      <c r="K247" s="8" t="str">
        <f>IFERROR(VLOOKUP(A247, 'Trades table'!$B$2:$F$19, 3, 0), K246)</f>
        <v>long</v>
      </c>
      <c r="L247" s="3">
        <f>IFERROR(VLOOKUP(A247, 'Trades table'!$C$2:$F$19, 4, 0), IF(K247="long", L246*(1+J247), L246*(1-J247)))</f>
        <v>1325851.9561384553</v>
      </c>
    </row>
    <row r="248" spans="1:12" x14ac:dyDescent="0.45">
      <c r="A248" s="10">
        <v>43822</v>
      </c>
      <c r="B248" s="4">
        <v>244.71</v>
      </c>
      <c r="C248" s="4">
        <v>248.8</v>
      </c>
      <c r="D248" s="4">
        <v>249.19</v>
      </c>
      <c r="E248" s="4">
        <v>244.07</v>
      </c>
      <c r="F248" s="5">
        <v>23.99681</v>
      </c>
      <c r="G248" s="5">
        <v>245.30159512859851</v>
      </c>
      <c r="H248" s="5">
        <v>239.66501777164419</v>
      </c>
      <c r="I248" s="5">
        <v>237.7249148952711</v>
      </c>
      <c r="J248" s="8">
        <f t="shared" si="3"/>
        <v>1.6713661068203267E-2</v>
      </c>
      <c r="K248" s="8" t="str">
        <f>IFERROR(VLOOKUP(A248, 'Trades table'!$B$2:$F$19, 3, 0), K247)</f>
        <v>long</v>
      </c>
      <c r="L248" s="3">
        <f>IFERROR(VLOOKUP(A248, 'Trades table'!$C$2:$F$19, 4, 0), IF(K248="long", L247*(1+J248), L247*(1-J248)))</f>
        <v>1348011.7963599677</v>
      </c>
    </row>
    <row r="249" spans="1:12" x14ac:dyDescent="0.45">
      <c r="A249" s="10">
        <v>43823</v>
      </c>
      <c r="B249" s="4">
        <v>248.8</v>
      </c>
      <c r="C249" s="4">
        <v>248.67</v>
      </c>
      <c r="D249" s="4">
        <v>249.89</v>
      </c>
      <c r="E249" s="4">
        <v>247.27</v>
      </c>
      <c r="F249" s="5">
        <v>21.06204</v>
      </c>
      <c r="G249" s="5">
        <v>246.42439675239899</v>
      </c>
      <c r="H249" s="5">
        <v>240.3320534922631</v>
      </c>
      <c r="I249" s="5">
        <v>238.1906631976</v>
      </c>
      <c r="J249" s="8">
        <f t="shared" si="3"/>
        <v>-5.2250803858533423E-4</v>
      </c>
      <c r="K249" s="8" t="str">
        <f>IFERROR(VLOOKUP(A249, 'Trades table'!$B$2:$F$19, 3, 0), K248)</f>
        <v>long</v>
      </c>
      <c r="L249" s="3">
        <f>IFERROR(VLOOKUP(A249, 'Trades table'!$C$2:$F$19, 4, 0), IF(K249="long", L248*(1+J249), L248*(1-J249)))</f>
        <v>1347307.4493602617</v>
      </c>
    </row>
    <row r="250" spans="1:12" x14ac:dyDescent="0.45">
      <c r="A250" s="10">
        <v>43824</v>
      </c>
      <c r="B250" s="4">
        <v>248.99</v>
      </c>
      <c r="C250" s="4">
        <v>248.04</v>
      </c>
      <c r="D250" s="4">
        <v>249.3</v>
      </c>
      <c r="E250" s="4">
        <v>247.11</v>
      </c>
      <c r="F250" s="5">
        <v>7.9212600000000002</v>
      </c>
      <c r="G250" s="5">
        <v>246.96293116826601</v>
      </c>
      <c r="H250" s="5">
        <v>240.90301249283621</v>
      </c>
      <c r="I250" s="5">
        <v>238.60978391259579</v>
      </c>
      <c r="J250" s="8">
        <f t="shared" si="3"/>
        <v>-2.5334781035106779E-3</v>
      </c>
      <c r="K250" s="8" t="str">
        <f>IFERROR(VLOOKUP(A250, 'Trades table'!$B$2:$F$19, 3, 0), K249)</f>
        <v>long</v>
      </c>
      <c r="L250" s="3">
        <f>IFERROR(VLOOKUP(A250, 'Trades table'!$C$2:$F$19, 4, 0), IF(K250="long", L249*(1+J250), L249*(1-J250)))</f>
        <v>1343894.0754386105</v>
      </c>
    </row>
    <row r="251" spans="1:12" x14ac:dyDescent="0.45">
      <c r="A251" s="10">
        <v>43825</v>
      </c>
      <c r="B251" s="4">
        <v>248.2</v>
      </c>
      <c r="C251" s="4">
        <v>248.24</v>
      </c>
      <c r="D251" s="4">
        <v>249.24</v>
      </c>
      <c r="E251" s="4">
        <v>246.71</v>
      </c>
      <c r="F251" s="5">
        <v>12.98908</v>
      </c>
      <c r="G251" s="5">
        <v>247.38862077884411</v>
      </c>
      <c r="H251" s="5">
        <v>241.44649304892241</v>
      </c>
      <c r="I251" s="5">
        <v>239.01958034184699</v>
      </c>
      <c r="J251" s="8">
        <f t="shared" si="3"/>
        <v>8.0632156103854769E-4</v>
      </c>
      <c r="K251" s="8" t="str">
        <f>IFERROR(VLOOKUP(A251, 'Trades table'!$B$2:$F$19, 3, 0), K250)</f>
        <v>long</v>
      </c>
      <c r="L251" s="3">
        <f>IFERROR(VLOOKUP(A251, 'Trades table'!$C$2:$F$19, 4, 0), IF(K251="long", L250*(1+J251), L250*(1-J251)))</f>
        <v>1344977.6862073885</v>
      </c>
    </row>
    <row r="252" spans="1:12" x14ac:dyDescent="0.45">
      <c r="A252" s="10">
        <v>43826</v>
      </c>
      <c r="B252" s="4">
        <v>248.55</v>
      </c>
      <c r="C252" s="4">
        <v>252.06</v>
      </c>
      <c r="D252" s="4">
        <v>252.95</v>
      </c>
      <c r="E252" s="4">
        <v>248.55</v>
      </c>
      <c r="F252" s="5">
        <v>31.982759999999999</v>
      </c>
      <c r="G252" s="5">
        <v>248.94574718589601</v>
      </c>
      <c r="H252" s="5">
        <v>242.23267874900219</v>
      </c>
      <c r="I252" s="5">
        <v>239.57449181666209</v>
      </c>
      <c r="J252" s="8">
        <f t="shared" si="3"/>
        <v>1.5388333870447912E-2</v>
      </c>
      <c r="K252" s="8" t="str">
        <f>IFERROR(VLOOKUP(A252, 'Trades table'!$B$2:$F$19, 3, 0), K251)</f>
        <v>long</v>
      </c>
      <c r="L252" s="3">
        <f>IFERROR(VLOOKUP(A252, 'Trades table'!$C$2:$F$19, 4, 0), IF(K252="long", L251*(1+J252), L251*(1-J252)))</f>
        <v>1365674.6518910504</v>
      </c>
    </row>
    <row r="253" spans="1:12" x14ac:dyDescent="0.45">
      <c r="A253" s="10">
        <v>43829</v>
      </c>
      <c r="B253" s="4">
        <v>252.1</v>
      </c>
      <c r="C253" s="4">
        <v>254.75</v>
      </c>
      <c r="D253" s="4">
        <v>256</v>
      </c>
      <c r="E253" s="4">
        <v>250.73</v>
      </c>
      <c r="F253" s="5">
        <v>43.157359999999997</v>
      </c>
      <c r="G253" s="5">
        <v>250.88049812393069</v>
      </c>
      <c r="H253" s="5">
        <v>243.15988773055761</v>
      </c>
      <c r="I253" s="5">
        <v>240.22025812233599</v>
      </c>
      <c r="J253" s="8">
        <f t="shared" si="3"/>
        <v>1.0672062207411015E-2</v>
      </c>
      <c r="K253" s="8" t="str">
        <f>IFERROR(VLOOKUP(A253, 'Trades table'!$B$2:$F$19, 3, 0), K252)</f>
        <v>long</v>
      </c>
      <c r="L253" s="3">
        <f>IFERROR(VLOOKUP(A253, 'Trades table'!$C$2:$F$19, 4, 0), IF(K253="long", L252*(1+J253), L252*(1-J253)))</f>
        <v>1380249.2167311162</v>
      </c>
    </row>
    <row r="254" spans="1:12" x14ac:dyDescent="0.45">
      <c r="A254" s="10">
        <v>43833</v>
      </c>
      <c r="B254" s="4">
        <v>255.99</v>
      </c>
      <c r="C254" s="4">
        <v>255</v>
      </c>
      <c r="D254" s="4">
        <v>258.19</v>
      </c>
      <c r="E254" s="4">
        <v>253.7</v>
      </c>
      <c r="F254" s="5">
        <v>35.851840000000003</v>
      </c>
      <c r="G254" s="5">
        <v>252.2536654159538</v>
      </c>
      <c r="H254" s="5">
        <v>244.0369330838497</v>
      </c>
      <c r="I254" s="5">
        <v>240.84918330861959</v>
      </c>
      <c r="J254" s="8">
        <f t="shared" si="3"/>
        <v>9.8135426889101041E-4</v>
      </c>
      <c r="K254" s="8" t="str">
        <f>IFERROR(VLOOKUP(A254, 'Trades table'!$B$2:$F$19, 3, 0), K253)</f>
        <v>long</v>
      </c>
      <c r="L254" s="3">
        <f>IFERROR(VLOOKUP(A254, 'Trades table'!$C$2:$F$19, 4, 0), IF(K254="long", L253*(1+J254), L253*(1-J254)))</f>
        <v>1381603.7301920888</v>
      </c>
    </row>
    <row r="255" spans="1:12" x14ac:dyDescent="0.45">
      <c r="A255" s="10">
        <v>43836</v>
      </c>
      <c r="B255" s="4">
        <v>254.75</v>
      </c>
      <c r="C255" s="4">
        <v>253.9</v>
      </c>
      <c r="D255" s="4">
        <v>254.84</v>
      </c>
      <c r="E255" s="4">
        <v>251.4</v>
      </c>
      <c r="F255" s="5">
        <v>22.348299999999998</v>
      </c>
      <c r="G255" s="5">
        <v>252.80244361063589</v>
      </c>
      <c r="H255" s="5">
        <v>244.7675306331941</v>
      </c>
      <c r="I255" s="5">
        <v>241.40453721038051</v>
      </c>
      <c r="J255" s="8">
        <f t="shared" si="3"/>
        <v>-4.3137254901960409E-3</v>
      </c>
      <c r="K255" s="8" t="str">
        <f>IFERROR(VLOOKUP(A255, 'Trades table'!$B$2:$F$19, 3, 0), K254)</f>
        <v>long</v>
      </c>
      <c r="L255" s="3">
        <f>IFERROR(VLOOKUP(A255, 'Trades table'!$C$2:$F$19, 4, 0), IF(K255="long", L254*(1+J255), L254*(1-J255)))</f>
        <v>1375643.8709638093</v>
      </c>
    </row>
    <row r="256" spans="1:12" x14ac:dyDescent="0.45">
      <c r="A256" s="10">
        <v>43838</v>
      </c>
      <c r="B256" s="4">
        <v>253.57</v>
      </c>
      <c r="C256" s="4">
        <v>259.14999999999998</v>
      </c>
      <c r="D256" s="4">
        <v>259.14999999999998</v>
      </c>
      <c r="E256" s="4">
        <v>253.03</v>
      </c>
      <c r="F256" s="5">
        <v>40.817239999999998</v>
      </c>
      <c r="G256" s="5">
        <v>254.9182957404239</v>
      </c>
      <c r="H256" s="5">
        <v>245.832898734439</v>
      </c>
      <c r="I256" s="5">
        <v>242.15966328653451</v>
      </c>
      <c r="J256" s="8">
        <f t="shared" si="3"/>
        <v>2.0677432059865941E-2</v>
      </c>
      <c r="K256" s="8" t="str">
        <f>IFERROR(VLOOKUP(A256, 'Trades table'!$B$2:$F$19, 3, 0), K255)</f>
        <v>long</v>
      </c>
      <c r="L256" s="3">
        <f>IFERROR(VLOOKUP(A256, 'Trades table'!$C$2:$F$19, 4, 0), IF(K256="long", L255*(1+J256), L255*(1-J256)))</f>
        <v>1404088.6536442344</v>
      </c>
    </row>
    <row r="257" spans="1:12" x14ac:dyDescent="0.45">
      <c r="A257" s="10">
        <v>43839</v>
      </c>
      <c r="B257" s="4">
        <v>259.39999999999998</v>
      </c>
      <c r="C257" s="4">
        <v>257.99</v>
      </c>
      <c r="D257" s="4">
        <v>261.76</v>
      </c>
      <c r="E257" s="4">
        <v>257.01</v>
      </c>
      <c r="F257" s="5">
        <v>38.32902</v>
      </c>
      <c r="G257" s="5">
        <v>255.9421971602826</v>
      </c>
      <c r="H257" s="5">
        <v>246.73342475411019</v>
      </c>
      <c r="I257" s="5">
        <v>242.83329463604369</v>
      </c>
      <c r="J257" s="8">
        <f t="shared" si="3"/>
        <v>-4.4761721010996292E-3</v>
      </c>
      <c r="K257" s="8" t="str">
        <f>IFERROR(VLOOKUP(A257, 'Trades table'!$B$2:$F$19, 3, 0), K256)</f>
        <v>long</v>
      </c>
      <c r="L257" s="3">
        <f>IFERROR(VLOOKUP(A257, 'Trades table'!$C$2:$F$19, 4, 0), IF(K257="long", L256*(1+J257), L256*(1-J257)))</f>
        <v>1397803.7111853214</v>
      </c>
    </row>
    <row r="258" spans="1:12" x14ac:dyDescent="0.45">
      <c r="A258" s="10">
        <v>43840</v>
      </c>
      <c r="B258" s="4">
        <v>257.86</v>
      </c>
      <c r="C258" s="4">
        <v>258.19</v>
      </c>
      <c r="D258" s="4">
        <v>259.25</v>
      </c>
      <c r="E258" s="4">
        <v>256.88</v>
      </c>
      <c r="F258" s="5">
        <v>18.851389999999999</v>
      </c>
      <c r="G258" s="5">
        <v>256.69146477352177</v>
      </c>
      <c r="H258" s="5">
        <v>247.58205995750939</v>
      </c>
      <c r="I258" s="5">
        <v>243.48677146004181</v>
      </c>
      <c r="J258" s="8">
        <f t="shared" si="3"/>
        <v>7.7522384588535331E-4</v>
      </c>
      <c r="K258" s="8" t="str">
        <f>IFERROR(VLOOKUP(A258, 'Trades table'!$B$2:$F$19, 3, 0), K257)</f>
        <v>long</v>
      </c>
      <c r="L258" s="3">
        <f>IFERROR(VLOOKUP(A258, 'Trades table'!$C$2:$F$19, 4, 0), IF(K258="long", L257*(1+J258), L257*(1-J258)))</f>
        <v>1398887.3219540995</v>
      </c>
    </row>
    <row r="259" spans="1:12" x14ac:dyDescent="0.45">
      <c r="A259" s="10">
        <v>43843</v>
      </c>
      <c r="B259" s="4">
        <v>258.3</v>
      </c>
      <c r="C259" s="4">
        <v>262.39999999999998</v>
      </c>
      <c r="D259" s="4">
        <v>262.39999999999998</v>
      </c>
      <c r="E259" s="4">
        <v>257.14999999999998</v>
      </c>
      <c r="F259" s="5">
        <v>25.85501</v>
      </c>
      <c r="G259" s="5">
        <v>258.59430984901451</v>
      </c>
      <c r="H259" s="5">
        <v>248.67968514584209</v>
      </c>
      <c r="I259" s="5">
        <v>244.29158969578469</v>
      </c>
      <c r="J259" s="8">
        <f t="shared" si="3"/>
        <v>1.6305821294395617E-2</v>
      </c>
      <c r="K259" s="8" t="str">
        <f>IFERROR(VLOOKUP(A259, 'Trades table'!$B$2:$F$19, 3, 0), K258)</f>
        <v>long</v>
      </c>
      <c r="L259" s="3">
        <f>IFERROR(VLOOKUP(A259, 'Trades table'!$C$2:$F$19, 4, 0), IF(K259="long", L258*(1+J259), L258*(1-J259)))</f>
        <v>1421697.3286368786</v>
      </c>
    </row>
    <row r="260" spans="1:12" x14ac:dyDescent="0.45">
      <c r="A260" s="10">
        <v>43844</v>
      </c>
      <c r="B260" s="4">
        <v>262.5</v>
      </c>
      <c r="C260" s="4">
        <v>259.05</v>
      </c>
      <c r="D260" s="4">
        <v>263.22000000000003</v>
      </c>
      <c r="E260" s="4">
        <v>258.62</v>
      </c>
      <c r="F260" s="5">
        <v>31.12574</v>
      </c>
      <c r="G260" s="5">
        <v>258.74620656600968</v>
      </c>
      <c r="H260" s="5">
        <v>249.44785661652051</v>
      </c>
      <c r="I260" s="5">
        <v>244.91960715553861</v>
      </c>
      <c r="J260" s="8">
        <f t="shared" ref="J260:J323" si="4">C260/C259-1</f>
        <v>-1.2766768292682751E-2</v>
      </c>
      <c r="K260" s="8" t="str">
        <f>IFERROR(VLOOKUP(A260, 'Trades table'!$B$2:$F$19, 3, 0), K259)</f>
        <v>long</v>
      </c>
      <c r="L260" s="3">
        <f>IFERROR(VLOOKUP(A260, 'Trades table'!$C$2:$F$19, 4, 0), IF(K260="long", L259*(1+J260), L259*(1-J260)))</f>
        <v>1403546.8482598455</v>
      </c>
    </row>
    <row r="261" spans="1:12" x14ac:dyDescent="0.45">
      <c r="A261" s="10">
        <v>43845</v>
      </c>
      <c r="B261" s="4">
        <v>258.49</v>
      </c>
      <c r="C261" s="4">
        <v>256.31</v>
      </c>
      <c r="D261" s="4">
        <v>258.91000000000003</v>
      </c>
      <c r="E261" s="4">
        <v>254.21</v>
      </c>
      <c r="F261" s="5">
        <v>49.361789999999999</v>
      </c>
      <c r="G261" s="5">
        <v>257.9341377106731</v>
      </c>
      <c r="H261" s="5">
        <v>249.95616353381519</v>
      </c>
      <c r="I261" s="5">
        <v>245.40430472338801</v>
      </c>
      <c r="J261" s="8">
        <f t="shared" si="4"/>
        <v>-1.0577108666280699E-2</v>
      </c>
      <c r="K261" s="8" t="str">
        <f>IFERROR(VLOOKUP(A261, 'Trades table'!$B$2:$F$19, 3, 0), K260)</f>
        <v>long</v>
      </c>
      <c r="L261" s="3">
        <f>IFERROR(VLOOKUP(A261, 'Trades table'!$C$2:$F$19, 4, 0), IF(K261="long", L260*(1+J261), L260*(1-J261)))</f>
        <v>1388701.3807275854</v>
      </c>
    </row>
    <row r="262" spans="1:12" x14ac:dyDescent="0.45">
      <c r="A262" s="10">
        <v>43846</v>
      </c>
      <c r="B262" s="4">
        <v>257.11</v>
      </c>
      <c r="C262" s="4">
        <v>257.51</v>
      </c>
      <c r="D262" s="4">
        <v>259.51</v>
      </c>
      <c r="E262" s="4">
        <v>256.10000000000002</v>
      </c>
      <c r="F262" s="5">
        <v>40.246769999999998</v>
      </c>
      <c r="G262" s="5">
        <v>257.7927584737821</v>
      </c>
      <c r="H262" s="5">
        <v>250.51570697575491</v>
      </c>
      <c r="I262" s="5">
        <v>245.91944069260549</v>
      </c>
      <c r="J262" s="8">
        <f t="shared" si="4"/>
        <v>4.6818305957629924E-3</v>
      </c>
      <c r="K262" s="8" t="str">
        <f>IFERROR(VLOOKUP(A262, 'Trades table'!$B$2:$F$19, 3, 0), K261)</f>
        <v>long</v>
      </c>
      <c r="L262" s="3">
        <f>IFERROR(VLOOKUP(A262, 'Trades table'!$C$2:$F$19, 4, 0), IF(K262="long", L261*(1+J262), L261*(1-J262)))</f>
        <v>1395203.0453402542</v>
      </c>
    </row>
    <row r="263" spans="1:12" x14ac:dyDescent="0.45">
      <c r="A263" s="10">
        <v>43847</v>
      </c>
      <c r="B263" s="4">
        <v>258.2</v>
      </c>
      <c r="C263" s="4">
        <v>262.5</v>
      </c>
      <c r="D263" s="4">
        <v>262.82</v>
      </c>
      <c r="E263" s="4">
        <v>257.75</v>
      </c>
      <c r="F263" s="5">
        <v>44.914290000000001</v>
      </c>
      <c r="G263" s="5">
        <v>259.36183898252142</v>
      </c>
      <c r="H263" s="5">
        <v>251.40343238495831</v>
      </c>
      <c r="I263" s="5">
        <v>246.6249964078138</v>
      </c>
      <c r="J263" s="8">
        <f t="shared" si="4"/>
        <v>1.9377888237350094E-2</v>
      </c>
      <c r="K263" s="8" t="str">
        <f>IFERROR(VLOOKUP(A263, 'Trades table'!$B$2:$F$19, 3, 0), K262)</f>
        <v>long</v>
      </c>
      <c r="L263" s="3">
        <f>IFERROR(VLOOKUP(A263, 'Trades table'!$C$2:$F$19, 4, 0), IF(K263="long", L262*(1+J263), L262*(1-J263)))</f>
        <v>1422239.1340212682</v>
      </c>
    </row>
    <row r="264" spans="1:12" x14ac:dyDescent="0.45">
      <c r="A264" s="10">
        <v>43850</v>
      </c>
      <c r="B264" s="4">
        <v>263.2</v>
      </c>
      <c r="C264" s="4">
        <v>266.27999999999997</v>
      </c>
      <c r="D264" s="4">
        <v>266.97000000000003</v>
      </c>
      <c r="E264" s="4">
        <v>261.8</v>
      </c>
      <c r="F264" s="5">
        <v>29.797709999999999</v>
      </c>
      <c r="G264" s="5">
        <v>261.66789265501433</v>
      </c>
      <c r="H264" s="5">
        <v>252.50540035644281</v>
      </c>
      <c r="I264" s="5">
        <v>247.46137953939621</v>
      </c>
      <c r="J264" s="8">
        <f t="shared" si="4"/>
        <v>1.4399999999999968E-2</v>
      </c>
      <c r="K264" s="8" t="str">
        <f>IFERROR(VLOOKUP(A264, 'Trades table'!$B$2:$F$19, 3, 0), K263)</f>
        <v>long</v>
      </c>
      <c r="L264" s="3">
        <f>IFERROR(VLOOKUP(A264, 'Trades table'!$C$2:$F$19, 4, 0), IF(K264="long", L263*(1+J264), L263*(1-J264)))</f>
        <v>1442719.3775511745</v>
      </c>
    </row>
    <row r="265" spans="1:12" x14ac:dyDescent="0.45">
      <c r="A265" s="10">
        <v>43851</v>
      </c>
      <c r="B265" s="4">
        <v>265.5</v>
      </c>
      <c r="C265" s="4">
        <v>268.06</v>
      </c>
      <c r="D265" s="4">
        <v>268.89999999999998</v>
      </c>
      <c r="E265" s="4">
        <v>263.02</v>
      </c>
      <c r="F265" s="5">
        <v>38.082090000000001</v>
      </c>
      <c r="G265" s="5">
        <v>263.79859510334279</v>
      </c>
      <c r="H265" s="5">
        <v>253.6575929226322</v>
      </c>
      <c r="I265" s="5">
        <v>248.337916580273</v>
      </c>
      <c r="J265" s="8">
        <f t="shared" si="4"/>
        <v>6.6846928045667386E-3</v>
      </c>
      <c r="K265" s="8" t="str">
        <f>IFERROR(VLOOKUP(A265, 'Trades table'!$B$2:$F$19, 3, 0), K264)</f>
        <v>long</v>
      </c>
      <c r="L265" s="3">
        <f>IFERROR(VLOOKUP(A265, 'Trades table'!$C$2:$F$19, 4, 0), IF(K265="long", L264*(1+J265), L264*(1-J265)))</f>
        <v>1452363.5133932999</v>
      </c>
    </row>
    <row r="266" spans="1:12" x14ac:dyDescent="0.45">
      <c r="A266" s="10">
        <v>43852</v>
      </c>
      <c r="B266" s="4">
        <v>268.72000000000003</v>
      </c>
      <c r="C266" s="4">
        <v>266.54000000000002</v>
      </c>
      <c r="D266" s="4">
        <v>270.8</v>
      </c>
      <c r="E266" s="4">
        <v>265.5</v>
      </c>
      <c r="F266" s="5">
        <v>44.282490000000003</v>
      </c>
      <c r="G266" s="5">
        <v>264.71239673556192</v>
      </c>
      <c r="H266" s="5">
        <v>254.61184529873361</v>
      </c>
      <c r="I266" s="5">
        <v>249.112473321538</v>
      </c>
      <c r="J266" s="8">
        <f t="shared" si="4"/>
        <v>-5.6703723047077936E-3</v>
      </c>
      <c r="K266" s="8" t="str">
        <f>IFERROR(VLOOKUP(A266, 'Trades table'!$B$2:$F$19, 3, 0), K265)</f>
        <v>long</v>
      </c>
      <c r="L266" s="3">
        <f>IFERROR(VLOOKUP(A266, 'Trades table'!$C$2:$F$19, 4, 0), IF(K266="long", L265*(1+J266), L265*(1-J266)))</f>
        <v>1444128.0715505865</v>
      </c>
    </row>
    <row r="267" spans="1:12" x14ac:dyDescent="0.45">
      <c r="A267" s="10">
        <v>43853</v>
      </c>
      <c r="B267" s="4">
        <v>264.64</v>
      </c>
      <c r="C267" s="4">
        <v>263.73</v>
      </c>
      <c r="D267" s="4">
        <v>266.89</v>
      </c>
      <c r="E267" s="4">
        <v>262.24</v>
      </c>
      <c r="F267" s="5">
        <v>40.604170000000003</v>
      </c>
      <c r="G267" s="5">
        <v>264.38493115704131</v>
      </c>
      <c r="H267" s="5">
        <v>255.28726416549401</v>
      </c>
      <c r="I267" s="5">
        <v>249.7344957333874</v>
      </c>
      <c r="J267" s="8">
        <f t="shared" si="4"/>
        <v>-1.054250769115328E-2</v>
      </c>
      <c r="K267" s="8" t="str">
        <f>IFERROR(VLOOKUP(A267, 'Trades table'!$B$2:$F$19, 3, 0), K266)</f>
        <v>long</v>
      </c>
      <c r="L267" s="3">
        <f>IFERROR(VLOOKUP(A267, 'Trades table'!$C$2:$F$19, 4, 0), IF(K267="long", L266*(1+J267), L266*(1-J267)))</f>
        <v>1428903.3402492541</v>
      </c>
    </row>
    <row r="268" spans="1:12" x14ac:dyDescent="0.45">
      <c r="A268" s="10">
        <v>43854</v>
      </c>
      <c r="B268" s="4">
        <v>264.5</v>
      </c>
      <c r="C268" s="4">
        <v>265.49</v>
      </c>
      <c r="D268" s="4">
        <v>267.5</v>
      </c>
      <c r="E268" s="4">
        <v>264.20999999999998</v>
      </c>
      <c r="F268" s="5">
        <v>27.3401</v>
      </c>
      <c r="G268" s="5">
        <v>264.75328743802748</v>
      </c>
      <c r="H268" s="5">
        <v>256.04302237545738</v>
      </c>
      <c r="I268" s="5">
        <v>250.40494272345609</v>
      </c>
      <c r="J268" s="8">
        <f t="shared" si="4"/>
        <v>6.6734918287643108E-3</v>
      </c>
      <c r="K268" s="8" t="str">
        <f>IFERROR(VLOOKUP(A268, 'Trades table'!$B$2:$F$19, 3, 0), K267)</f>
        <v>long</v>
      </c>
      <c r="L268" s="3">
        <f>IFERROR(VLOOKUP(A268, 'Trades table'!$C$2:$F$19, 4, 0), IF(K268="long", L267*(1+J268), L267*(1-J268)))</f>
        <v>1438439.1150145016</v>
      </c>
    </row>
    <row r="269" spans="1:12" x14ac:dyDescent="0.45">
      <c r="A269" s="10">
        <v>43857</v>
      </c>
      <c r="B269" s="4">
        <v>261</v>
      </c>
      <c r="C269" s="4">
        <v>255.32</v>
      </c>
      <c r="D269" s="4">
        <v>262.10000000000002</v>
      </c>
      <c r="E269" s="4">
        <v>255.32</v>
      </c>
      <c r="F269" s="5">
        <v>56.45337</v>
      </c>
      <c r="G269" s="5">
        <v>261.60885829201828</v>
      </c>
      <c r="H269" s="5">
        <v>255.98946516246059</v>
      </c>
      <c r="I269" s="5">
        <v>250.61409409692601</v>
      </c>
      <c r="J269" s="8">
        <f t="shared" si="4"/>
        <v>-3.830652755282693E-2</v>
      </c>
      <c r="K269" s="8" t="str">
        <f>IFERROR(VLOOKUP(A269, 'Trades table'!$B$2:$F$19, 3, 0), K268)</f>
        <v>long</v>
      </c>
      <c r="L269" s="3">
        <f>IFERROR(VLOOKUP(A269, 'Trades table'!$C$2:$F$19, 4, 0), IF(K269="long", L268*(1+J269), L268*(1-J269)))</f>
        <v>1383337.5074221345</v>
      </c>
    </row>
    <row r="270" spans="1:12" x14ac:dyDescent="0.45">
      <c r="A270" s="10">
        <v>43858</v>
      </c>
      <c r="B270" s="4">
        <v>257</v>
      </c>
      <c r="C270" s="4">
        <v>257.7</v>
      </c>
      <c r="D270" s="4">
        <v>258.83999999999997</v>
      </c>
      <c r="E270" s="4">
        <v>254.1</v>
      </c>
      <c r="F270" s="5">
        <v>48.137360000000001</v>
      </c>
      <c r="G270" s="5">
        <v>260.30590552801232</v>
      </c>
      <c r="H270" s="5">
        <v>256.11617144672277</v>
      </c>
      <c r="I270" s="5">
        <v>250.91562200769519</v>
      </c>
      <c r="J270" s="8">
        <f t="shared" si="4"/>
        <v>9.3216355945480167E-3</v>
      </c>
      <c r="K270" s="8" t="str">
        <f>IFERROR(VLOOKUP(A270, 'Trades table'!$B$2:$F$19, 3, 0), K269)</f>
        <v>long</v>
      </c>
      <c r="L270" s="3">
        <f>IFERROR(VLOOKUP(A270, 'Trades table'!$C$2:$F$19, 4, 0), IF(K270="long", L269*(1+J270), L269*(1-J270)))</f>
        <v>1396232.475570594</v>
      </c>
    </row>
    <row r="271" spans="1:12" x14ac:dyDescent="0.45">
      <c r="A271" s="10">
        <v>43859</v>
      </c>
      <c r="B271" s="4">
        <v>258.39999999999998</v>
      </c>
      <c r="C271" s="4">
        <v>259.94</v>
      </c>
      <c r="D271" s="4">
        <v>261.57</v>
      </c>
      <c r="E271" s="4">
        <v>257.61</v>
      </c>
      <c r="F271" s="5">
        <v>35.047939999999997</v>
      </c>
      <c r="G271" s="5">
        <v>260.18393701867478</v>
      </c>
      <c r="H271" s="5">
        <v>256.39941800622478</v>
      </c>
      <c r="I271" s="5">
        <v>251.29963809247411</v>
      </c>
      <c r="J271" s="8">
        <f t="shared" si="4"/>
        <v>8.6922778424525227E-3</v>
      </c>
      <c r="K271" s="8" t="str">
        <f>IFERROR(VLOOKUP(A271, 'Trades table'!$B$2:$F$19, 3, 0), K270)</f>
        <v>long</v>
      </c>
      <c r="L271" s="3">
        <f>IFERROR(VLOOKUP(A271, 'Trades table'!$C$2:$F$19, 4, 0), IF(K271="long", L270*(1+J271), L270*(1-J271)))</f>
        <v>1408368.9161809089</v>
      </c>
    </row>
    <row r="272" spans="1:12" x14ac:dyDescent="0.45">
      <c r="A272" s="10">
        <v>43860</v>
      </c>
      <c r="B272" s="4">
        <v>258</v>
      </c>
      <c r="C272" s="4">
        <v>257.31</v>
      </c>
      <c r="D272" s="4">
        <v>258.69</v>
      </c>
      <c r="E272" s="4">
        <v>255.27</v>
      </c>
      <c r="F272" s="5">
        <v>31.76934</v>
      </c>
      <c r="G272" s="5">
        <v>259.22595801244989</v>
      </c>
      <c r="H272" s="5">
        <v>256.46686852428218</v>
      </c>
      <c r="I272" s="5">
        <v>251.55539817364539</v>
      </c>
      <c r="J272" s="8">
        <f t="shared" si="4"/>
        <v>-1.011771947372464E-2</v>
      </c>
      <c r="K272" s="8" t="str">
        <f>IFERROR(VLOOKUP(A272, 'Trades table'!$B$2:$F$19, 3, 0), K271)</f>
        <v>long</v>
      </c>
      <c r="L272" s="3">
        <f>IFERROR(VLOOKUP(A272, 'Trades table'!$C$2:$F$19, 4, 0), IF(K272="long", L271*(1+J272), L271*(1-J272)))</f>
        <v>1394119.4345714769</v>
      </c>
    </row>
    <row r="273" spans="1:12" x14ac:dyDescent="0.45">
      <c r="A273" s="10">
        <v>43861</v>
      </c>
      <c r="B273" s="4">
        <v>258.5</v>
      </c>
      <c r="C273" s="4">
        <v>252.2</v>
      </c>
      <c r="D273" s="4">
        <v>259.2</v>
      </c>
      <c r="E273" s="4">
        <v>252.17</v>
      </c>
      <c r="F273" s="5">
        <v>47.921559999999999</v>
      </c>
      <c r="G273" s="5">
        <v>256.88397200829991</v>
      </c>
      <c r="H273" s="5">
        <v>256.15080418915022</v>
      </c>
      <c r="I273" s="5">
        <v>251.58282803859669</v>
      </c>
      <c r="J273" s="8">
        <f t="shared" si="4"/>
        <v>-1.9859313668337819E-2</v>
      </c>
      <c r="K273" s="8" t="str">
        <f>IFERROR(VLOOKUP(A273, 'Trades table'!$B$2:$F$19, 3, 0), K272)</f>
        <v>long</v>
      </c>
      <c r="L273" s="3">
        <f>IFERROR(VLOOKUP(A273, 'Trades table'!$C$2:$F$19, 4, 0), IF(K273="long", L272*(1+J273), L272*(1-J273)))</f>
        <v>1366433.1794291961</v>
      </c>
    </row>
    <row r="274" spans="1:12" x14ac:dyDescent="0.45">
      <c r="A274" s="10">
        <v>43864</v>
      </c>
      <c r="B274" s="4">
        <v>251.8</v>
      </c>
      <c r="C274" s="4">
        <v>253.99</v>
      </c>
      <c r="D274" s="4">
        <v>254.96</v>
      </c>
      <c r="E274" s="4">
        <v>251.1</v>
      </c>
      <c r="F274" s="5">
        <v>52.728459999999998</v>
      </c>
      <c r="G274" s="5">
        <v>255.91931467219999</v>
      </c>
      <c r="H274" s="5">
        <v>255.9907446195835</v>
      </c>
      <c r="I274" s="5">
        <v>251.68526088801809</v>
      </c>
      <c r="J274" s="8">
        <f t="shared" si="4"/>
        <v>7.0975416336240826E-3</v>
      </c>
      <c r="K274" s="8" t="str">
        <f>IFERROR(VLOOKUP(A274, 'Trades table'!$B$2:$F$19, 3, 0), K273)</f>
        <v>long</v>
      </c>
      <c r="L274" s="3">
        <f>IFERROR(VLOOKUP(A274, 'Trades table'!$C$2:$F$19, 4, 0), IF(K274="long", L273*(1+J274), L273*(1-J274)))</f>
        <v>1376131.4958097602</v>
      </c>
    </row>
    <row r="275" spans="1:12" x14ac:dyDescent="0.45">
      <c r="A275" s="10">
        <v>43865</v>
      </c>
      <c r="B275" s="4">
        <v>255.3</v>
      </c>
      <c r="C275" s="4">
        <v>255.4</v>
      </c>
      <c r="D275" s="4">
        <v>257.38</v>
      </c>
      <c r="E275" s="4">
        <v>252.9</v>
      </c>
      <c r="F275" s="5">
        <v>49.786360000000002</v>
      </c>
      <c r="G275" s="5">
        <v>255.74620978146669</v>
      </c>
      <c r="H275" s="5">
        <v>255.94698575887361</v>
      </c>
      <c r="I275" s="5">
        <v>251.8433348927833</v>
      </c>
      <c r="J275" s="8">
        <f t="shared" si="4"/>
        <v>5.5513996614040551E-3</v>
      </c>
      <c r="K275" s="8" t="str">
        <f>IFERROR(VLOOKUP(A275, 'Trades table'!$B$2:$F$19, 3, 0), K274)</f>
        <v>long</v>
      </c>
      <c r="L275" s="3">
        <f>IFERROR(VLOOKUP(A275, 'Trades table'!$C$2:$F$19, 4, 0), IF(K275="long", L274*(1+J275), L274*(1-J275)))</f>
        <v>1383770.951729646</v>
      </c>
    </row>
    <row r="276" spans="1:12" x14ac:dyDescent="0.45">
      <c r="A276" s="10">
        <v>43866</v>
      </c>
      <c r="B276" s="4">
        <v>255.89</v>
      </c>
      <c r="C276" s="4">
        <v>255.2</v>
      </c>
      <c r="D276" s="4">
        <v>257.66000000000003</v>
      </c>
      <c r="E276" s="4">
        <v>253.14</v>
      </c>
      <c r="F276" s="5">
        <v>50.756570000000004</v>
      </c>
      <c r="G276" s="5">
        <v>255.56413985431109</v>
      </c>
      <c r="H276" s="5">
        <v>255.89165348043849</v>
      </c>
      <c r="I276" s="5">
        <v>251.98617170585641</v>
      </c>
      <c r="J276" s="8">
        <f t="shared" si="4"/>
        <v>-7.8308535630389198E-4</v>
      </c>
      <c r="K276" s="8" t="str">
        <f>IFERROR(VLOOKUP(A276, 'Trades table'!$B$2:$F$19, 3, 0), K275)</f>
        <v>long</v>
      </c>
      <c r="L276" s="3">
        <f>IFERROR(VLOOKUP(A276, 'Trades table'!$C$2:$F$19, 4, 0), IF(K276="long", L275*(1+J276), L275*(1-J276)))</f>
        <v>1382687.3409608677</v>
      </c>
    </row>
    <row r="277" spans="1:12" x14ac:dyDescent="0.45">
      <c r="A277" s="10">
        <v>43867</v>
      </c>
      <c r="B277" s="4">
        <v>256.5</v>
      </c>
      <c r="C277" s="4">
        <v>252.11</v>
      </c>
      <c r="D277" s="4">
        <v>258</v>
      </c>
      <c r="E277" s="4">
        <v>251.86</v>
      </c>
      <c r="F277" s="5">
        <v>43.61598</v>
      </c>
      <c r="G277" s="5">
        <v>254.41275990287409</v>
      </c>
      <c r="H277" s="5">
        <v>255.6115310004061</v>
      </c>
      <c r="I277" s="5">
        <v>251.99144099496891</v>
      </c>
      <c r="J277" s="8">
        <f t="shared" si="4"/>
        <v>-1.2108150470219292E-2</v>
      </c>
      <c r="K277" s="8" t="str">
        <f>IFERROR(VLOOKUP(A277, 'Trades table'!$B$2:$F$19, 3, 0), K276)</f>
        <v>long</v>
      </c>
      <c r="L277" s="3">
        <f>IFERROR(VLOOKUP(A277, 'Trades table'!$C$2:$F$19, 4, 0), IF(K277="long", L276*(1+J277), L276*(1-J277)))</f>
        <v>1365945.5545832461</v>
      </c>
    </row>
    <row r="278" spans="1:12" x14ac:dyDescent="0.45">
      <c r="A278" s="10">
        <v>43868</v>
      </c>
      <c r="B278" s="4">
        <v>253.1</v>
      </c>
      <c r="C278" s="4">
        <v>254.3</v>
      </c>
      <c r="D278" s="4">
        <v>254.3</v>
      </c>
      <c r="E278" s="4">
        <v>248.73</v>
      </c>
      <c r="F278" s="5">
        <v>50.22663</v>
      </c>
      <c r="G278" s="5">
        <v>254.3751732685827</v>
      </c>
      <c r="H278" s="5">
        <v>255.51438055593161</v>
      </c>
      <c r="I278" s="5">
        <v>252.08967754837451</v>
      </c>
      <c r="J278" s="8">
        <f t="shared" si="4"/>
        <v>8.6866843838007135E-3</v>
      </c>
      <c r="K278" s="8" t="str">
        <f>IFERROR(VLOOKUP(A278, 'Trades table'!$B$2:$F$19, 3, 0), K277)</f>
        <v>long</v>
      </c>
      <c r="L278" s="3">
        <f>IFERROR(VLOOKUP(A278, 'Trades table'!$C$2:$F$19, 4, 0), IF(K278="long", L277*(1+J278), L277*(1-J278)))</f>
        <v>1377811.0925013665</v>
      </c>
    </row>
    <row r="279" spans="1:12" x14ac:dyDescent="0.45">
      <c r="A279" s="10">
        <v>43871</v>
      </c>
      <c r="B279" s="4">
        <v>254.55</v>
      </c>
      <c r="C279" s="4">
        <v>252.26</v>
      </c>
      <c r="D279" s="4">
        <v>255.73</v>
      </c>
      <c r="E279" s="4">
        <v>252.07</v>
      </c>
      <c r="F279" s="5">
        <v>35.220689999999998</v>
      </c>
      <c r="G279" s="5">
        <v>253.67011551238849</v>
      </c>
      <c r="H279" s="5">
        <v>255.2733153295662</v>
      </c>
      <c r="I279" s="5">
        <v>252.0969253122735</v>
      </c>
      <c r="J279" s="8">
        <f t="shared" si="4"/>
        <v>-8.0220212347621445E-3</v>
      </c>
      <c r="K279" s="8" t="str">
        <f>IFERROR(VLOOKUP(A279, 'Trades table'!$B$2:$F$19, 3, 0), K278)</f>
        <v>long</v>
      </c>
      <c r="L279" s="3">
        <f>IFERROR(VLOOKUP(A279, 'Trades table'!$C$2:$F$19, 4, 0), IF(K279="long", L278*(1+J279), L278*(1-J279)))</f>
        <v>1366758.2626598298</v>
      </c>
    </row>
    <row r="280" spans="1:12" x14ac:dyDescent="0.45">
      <c r="A280" s="10">
        <v>43872</v>
      </c>
      <c r="B280" s="4">
        <v>253.75</v>
      </c>
      <c r="C280" s="4">
        <v>254.5</v>
      </c>
      <c r="D280" s="4">
        <v>259.77</v>
      </c>
      <c r="E280" s="4">
        <v>253</v>
      </c>
      <c r="F280" s="5">
        <v>79.454729999999998</v>
      </c>
      <c r="G280" s="5">
        <v>253.9467436749257</v>
      </c>
      <c r="H280" s="5">
        <v>255.21603271256129</v>
      </c>
      <c r="I280" s="5">
        <v>252.19918380962349</v>
      </c>
      <c r="J280" s="8">
        <f t="shared" si="4"/>
        <v>8.8797272655196657E-3</v>
      </c>
      <c r="K280" s="8" t="str">
        <f>IFERROR(VLOOKUP(A280, 'Trades table'!$B$2:$F$19, 3, 0), K279)</f>
        <v>long</v>
      </c>
      <c r="L280" s="3">
        <f>IFERROR(VLOOKUP(A280, 'Trades table'!$C$2:$F$19, 4, 0), IF(K280="long", L279*(1+J280), L279*(1-J280)))</f>
        <v>1378894.7032701445</v>
      </c>
    </row>
    <row r="281" spans="1:12" x14ac:dyDescent="0.45">
      <c r="A281" s="10">
        <v>43873</v>
      </c>
      <c r="B281" s="4">
        <v>255.4</v>
      </c>
      <c r="C281" s="4">
        <v>254.5</v>
      </c>
      <c r="D281" s="4">
        <v>255.49</v>
      </c>
      <c r="E281" s="4">
        <v>252.31</v>
      </c>
      <c r="F281" s="5">
        <v>52.523299999999999</v>
      </c>
      <c r="G281" s="5">
        <v>254.13116244995049</v>
      </c>
      <c r="H281" s="5">
        <v>255.16299325237159</v>
      </c>
      <c r="I281" s="5">
        <v>252.29709088155451</v>
      </c>
      <c r="J281" s="8">
        <f t="shared" si="4"/>
        <v>0</v>
      </c>
      <c r="K281" s="8" t="str">
        <f>IFERROR(VLOOKUP(A281, 'Trades table'!$B$2:$F$19, 3, 0), K280)</f>
        <v>long</v>
      </c>
      <c r="L281" s="3">
        <f>IFERROR(VLOOKUP(A281, 'Trades table'!$C$2:$F$19, 4, 0), IF(K281="long", L280*(1+J281), L280*(1-J281)))</f>
        <v>1378894.7032701445</v>
      </c>
    </row>
    <row r="282" spans="1:12" x14ac:dyDescent="0.45">
      <c r="A282" s="10">
        <v>43874</v>
      </c>
      <c r="B282" s="4">
        <v>253.62</v>
      </c>
      <c r="C282" s="4">
        <v>253.89</v>
      </c>
      <c r="D282" s="4">
        <v>255.18</v>
      </c>
      <c r="E282" s="4">
        <v>252.5</v>
      </c>
      <c r="F282" s="5">
        <v>36.730840000000001</v>
      </c>
      <c r="G282" s="5">
        <v>254.0507749666337</v>
      </c>
      <c r="H282" s="5">
        <v>255.06869745589961</v>
      </c>
      <c r="I282" s="5">
        <v>252.36487424829679</v>
      </c>
      <c r="J282" s="8">
        <f t="shared" si="4"/>
        <v>-2.3968565815324361E-3</v>
      </c>
      <c r="K282" s="8" t="str">
        <f>IFERROR(VLOOKUP(A282, 'Trades table'!$B$2:$F$19, 3, 0), K281)</f>
        <v>long</v>
      </c>
      <c r="L282" s="3">
        <f>IFERROR(VLOOKUP(A282, 'Trades table'!$C$2:$F$19, 4, 0), IF(K282="long", L281*(1+J282), L281*(1-J282)))</f>
        <v>1375589.6904253713</v>
      </c>
    </row>
    <row r="283" spans="1:12" x14ac:dyDescent="0.45">
      <c r="A283" s="10">
        <v>43875</v>
      </c>
      <c r="B283" s="4">
        <v>254.4</v>
      </c>
      <c r="C283" s="4">
        <v>251.75</v>
      </c>
      <c r="D283" s="4">
        <v>254.4</v>
      </c>
      <c r="E283" s="4">
        <v>251.4</v>
      </c>
      <c r="F283" s="5">
        <v>30.017379999999999</v>
      </c>
      <c r="G283" s="5">
        <v>253.28384997775581</v>
      </c>
      <c r="H283" s="5">
        <v>254.82286801472191</v>
      </c>
      <c r="I283" s="5">
        <v>252.3387093866672</v>
      </c>
      <c r="J283" s="8">
        <f t="shared" si="4"/>
        <v>-8.4288471385245423E-3</v>
      </c>
      <c r="K283" s="8" t="str">
        <f>IFERROR(VLOOKUP(A283, 'Trades table'!$B$2:$F$19, 3, 0), K282)</f>
        <v>long</v>
      </c>
      <c r="L283" s="3">
        <f>IFERROR(VLOOKUP(A283, 'Trades table'!$C$2:$F$19, 4, 0), IF(K283="long", L282*(1+J283), L282*(1-J283)))</f>
        <v>1363995.0551994455</v>
      </c>
    </row>
    <row r="284" spans="1:12" x14ac:dyDescent="0.45">
      <c r="A284" s="10">
        <v>43878</v>
      </c>
      <c r="B284" s="4">
        <v>252.5</v>
      </c>
      <c r="C284" s="4">
        <v>251.36</v>
      </c>
      <c r="D284" s="4">
        <v>253.1</v>
      </c>
      <c r="E284" s="4">
        <v>250.13</v>
      </c>
      <c r="F284" s="5">
        <v>26.429379999999998</v>
      </c>
      <c r="G284" s="5">
        <v>252.6425666518372</v>
      </c>
      <c r="H284" s="5">
        <v>254.56635927289071</v>
      </c>
      <c r="I284" s="5">
        <v>252.29706217872391</v>
      </c>
      <c r="J284" s="8">
        <f t="shared" si="4"/>
        <v>-1.5491559086394657E-3</v>
      </c>
      <c r="K284" s="8" t="str">
        <f>IFERROR(VLOOKUP(A284, 'Trades table'!$B$2:$F$19, 3, 0), K283)</f>
        <v>long</v>
      </c>
      <c r="L284" s="3">
        <f>IFERROR(VLOOKUP(A284, 'Trades table'!$C$2:$F$19, 4, 0), IF(K284="long", L283*(1+J284), L283*(1-J284)))</f>
        <v>1361882.0142003282</v>
      </c>
    </row>
    <row r="285" spans="1:12" x14ac:dyDescent="0.45">
      <c r="A285" s="10">
        <v>43879</v>
      </c>
      <c r="B285" s="4">
        <v>250.07</v>
      </c>
      <c r="C285" s="4">
        <v>249.2</v>
      </c>
      <c r="D285" s="4">
        <v>250.44</v>
      </c>
      <c r="E285" s="4">
        <v>247.57</v>
      </c>
      <c r="F285" s="5">
        <v>36.365949999999998</v>
      </c>
      <c r="G285" s="5">
        <v>251.49504443455811</v>
      </c>
      <c r="H285" s="5">
        <v>254.16885117860241</v>
      </c>
      <c r="I285" s="5">
        <v>252.16527229877821</v>
      </c>
      <c r="J285" s="8">
        <f t="shared" si="4"/>
        <v>-8.5932527052833274E-3</v>
      </c>
      <c r="K285" s="8" t="str">
        <f>IFERROR(VLOOKUP(A285, 'Trades table'!$B$2:$F$19, 3, 0), K284)</f>
        <v>short</v>
      </c>
      <c r="L285" s="3">
        <f>IFERROR(VLOOKUP(A285, 'Trades table'!$C$2:$F$19, 4, 0), IF(K285="long", L284*(1+J285), L284*(1-J285)))</f>
        <v>1350178.41</v>
      </c>
    </row>
    <row r="286" spans="1:12" x14ac:dyDescent="0.45">
      <c r="A286" s="10">
        <v>43880</v>
      </c>
      <c r="B286" s="4">
        <v>250.37</v>
      </c>
      <c r="C286" s="4">
        <v>249.7</v>
      </c>
      <c r="D286" s="4">
        <v>250.68</v>
      </c>
      <c r="E286" s="4">
        <v>247.95</v>
      </c>
      <c r="F286" s="5">
        <v>25.79889</v>
      </c>
      <c r="G286" s="5">
        <v>250.8966962897054</v>
      </c>
      <c r="H286" s="5">
        <v>253.83782516537261</v>
      </c>
      <c r="I286" s="5">
        <v>252.0603670945749</v>
      </c>
      <c r="J286" s="8">
        <f t="shared" si="4"/>
        <v>2.0064205457464013E-3</v>
      </c>
      <c r="K286" s="8" t="str">
        <f>IFERROR(VLOOKUP(A286, 'Trades table'!$B$2:$F$19, 3, 0), K285)</f>
        <v>short</v>
      </c>
      <c r="L286" s="3">
        <f>IFERROR(VLOOKUP(A286, 'Trades table'!$C$2:$F$19, 4, 0), IF(K286="long", L285*(1+J286), L285*(1-J286)))</f>
        <v>1347469.3842977528</v>
      </c>
    </row>
    <row r="287" spans="1:12" x14ac:dyDescent="0.45">
      <c r="A287" s="10">
        <v>43881</v>
      </c>
      <c r="B287" s="4">
        <v>250.03</v>
      </c>
      <c r="C287" s="4">
        <v>250.15</v>
      </c>
      <c r="D287" s="4">
        <v>252.17</v>
      </c>
      <c r="E287" s="4">
        <v>249.13</v>
      </c>
      <c r="F287" s="5">
        <v>30.717359999999999</v>
      </c>
      <c r="G287" s="5">
        <v>250.6477975264703</v>
      </c>
      <c r="H287" s="5">
        <v>253.56465293090059</v>
      </c>
      <c r="I287" s="5">
        <v>251.97907487778451</v>
      </c>
      <c r="J287" s="8">
        <f t="shared" si="4"/>
        <v>1.8021625951141207E-3</v>
      </c>
      <c r="K287" s="8" t="str">
        <f>IFERROR(VLOOKUP(A287, 'Trades table'!$B$2:$F$19, 3, 0), K286)</f>
        <v>short</v>
      </c>
      <c r="L287" s="3">
        <f>IFERROR(VLOOKUP(A287, 'Trades table'!$C$2:$F$19, 4, 0), IF(K287="long", L286*(1+J287), L286*(1-J287)))</f>
        <v>1345041.0253753099</v>
      </c>
    </row>
    <row r="288" spans="1:12" x14ac:dyDescent="0.45">
      <c r="A288" s="10">
        <v>43882</v>
      </c>
      <c r="B288" s="4">
        <v>248.35</v>
      </c>
      <c r="C288" s="4">
        <v>250.8</v>
      </c>
      <c r="D288" s="4">
        <v>251.49</v>
      </c>
      <c r="E288" s="4">
        <v>247.24</v>
      </c>
      <c r="F288" s="5">
        <v>27.762930000000001</v>
      </c>
      <c r="G288" s="5">
        <v>250.69853168431351</v>
      </c>
      <c r="H288" s="5">
        <v>253.35986382490799</v>
      </c>
      <c r="I288" s="5">
        <v>251.9289014787299</v>
      </c>
      <c r="J288" s="8">
        <f t="shared" si="4"/>
        <v>2.5984409354387061E-3</v>
      </c>
      <c r="K288" s="8" t="str">
        <f>IFERROR(VLOOKUP(A288, 'Trades table'!$B$2:$F$19, 3, 0), K287)</f>
        <v>short</v>
      </c>
      <c r="L288" s="3">
        <f>IFERROR(VLOOKUP(A288, 'Trades table'!$C$2:$F$19, 4, 0), IF(K288="long", L287*(1+J288), L287*(1-J288)))</f>
        <v>1341546.0157151301</v>
      </c>
    </row>
    <row r="289" spans="1:12" x14ac:dyDescent="0.45">
      <c r="A289" s="10">
        <v>43886</v>
      </c>
      <c r="B289" s="4">
        <v>247.98</v>
      </c>
      <c r="C289" s="4">
        <v>245.19</v>
      </c>
      <c r="D289" s="4">
        <v>249</v>
      </c>
      <c r="E289" s="4">
        <v>245.17</v>
      </c>
      <c r="F289" s="5">
        <v>41.055779999999999</v>
      </c>
      <c r="G289" s="5">
        <v>248.862354456209</v>
      </c>
      <c r="H289" s="5">
        <v>252.7546887267666</v>
      </c>
      <c r="I289" s="5">
        <v>251.64213971367761</v>
      </c>
      <c r="J289" s="8">
        <f t="shared" si="4"/>
        <v>-2.2368421052631593E-2</v>
      </c>
      <c r="K289" s="8" t="str">
        <f>IFERROR(VLOOKUP(A289, 'Trades table'!$B$2:$F$19, 3, 0), K288)</f>
        <v>short</v>
      </c>
      <c r="L289" s="3">
        <f>IFERROR(VLOOKUP(A289, 'Trades table'!$C$2:$F$19, 4, 0), IF(K289="long", L288*(1+J289), L288*(1-J289)))</f>
        <v>1371554.2818561264</v>
      </c>
    </row>
    <row r="290" spans="1:12" x14ac:dyDescent="0.45">
      <c r="A290" s="10">
        <v>43887</v>
      </c>
      <c r="B290" s="4">
        <v>244.75</v>
      </c>
      <c r="C290" s="4">
        <v>250.8</v>
      </c>
      <c r="D290" s="4">
        <v>251.21</v>
      </c>
      <c r="E290" s="4">
        <v>243.22</v>
      </c>
      <c r="F290" s="5">
        <v>67.757850000000005</v>
      </c>
      <c r="G290" s="5">
        <v>249.50823630413939</v>
      </c>
      <c r="H290" s="5">
        <v>252.6098969692284</v>
      </c>
      <c r="I290" s="5">
        <v>251.6063039811807</v>
      </c>
      <c r="J290" s="8">
        <f t="shared" si="4"/>
        <v>2.2880215343203281E-2</v>
      </c>
      <c r="K290" s="8" t="str">
        <f>IFERROR(VLOOKUP(A290, 'Trades table'!$B$2:$F$19, 3, 0), K289)</f>
        <v>short</v>
      </c>
      <c r="L290" s="3">
        <f>IFERROR(VLOOKUP(A290, 'Trades table'!$C$2:$F$19, 4, 0), IF(K290="long", L289*(1+J290), L289*(1-J290)))</f>
        <v>1340172.8245323657</v>
      </c>
    </row>
    <row r="291" spans="1:12" x14ac:dyDescent="0.45">
      <c r="A291" s="10">
        <v>43888</v>
      </c>
      <c r="B291" s="4">
        <v>247.5</v>
      </c>
      <c r="C291" s="4">
        <v>242.88</v>
      </c>
      <c r="D291" s="4">
        <v>248.98</v>
      </c>
      <c r="E291" s="4">
        <v>242</v>
      </c>
      <c r="F291" s="5">
        <v>58.240400000000001</v>
      </c>
      <c r="G291" s="5">
        <v>247.29882420275959</v>
      </c>
      <c r="H291" s="5">
        <v>251.88916386039659</v>
      </c>
      <c r="I291" s="5">
        <v>251.23497189687509</v>
      </c>
      <c r="J291" s="8">
        <f t="shared" si="4"/>
        <v>-3.1578947368421151E-2</v>
      </c>
      <c r="K291" s="8" t="str">
        <f>IFERROR(VLOOKUP(A291, 'Trades table'!$B$2:$F$19, 3, 0), K290)</f>
        <v>short</v>
      </c>
      <c r="L291" s="3">
        <f>IFERROR(VLOOKUP(A291, 'Trades table'!$C$2:$F$19, 4, 0), IF(K291="long", L290*(1+J291), L290*(1-J291)))</f>
        <v>1382494.0716228615</v>
      </c>
    </row>
    <row r="292" spans="1:12" x14ac:dyDescent="0.45">
      <c r="A292" s="10">
        <v>43889</v>
      </c>
      <c r="B292" s="4">
        <v>235</v>
      </c>
      <c r="C292" s="4">
        <v>233.36</v>
      </c>
      <c r="D292" s="4">
        <v>239</v>
      </c>
      <c r="E292" s="4">
        <v>231</v>
      </c>
      <c r="F292" s="5">
        <v>124.63330999999999</v>
      </c>
      <c r="G292" s="5">
        <v>242.65254946850641</v>
      </c>
      <c r="H292" s="5">
        <v>250.51663320407101</v>
      </c>
      <c r="I292" s="5">
        <v>250.47433479488041</v>
      </c>
      <c r="J292" s="8">
        <f t="shared" si="4"/>
        <v>-3.9196310935441292E-2</v>
      </c>
      <c r="K292" s="8" t="str">
        <f>IFERROR(VLOOKUP(A292, 'Trades table'!$B$2:$F$19, 3, 0), K291)</f>
        <v>short</v>
      </c>
      <c r="L292" s="3">
        <f>IFERROR(VLOOKUP(A292, 'Trades table'!$C$2:$F$19, 4, 0), IF(K292="long", L291*(1+J292), L291*(1-J292)))</f>
        <v>1436682.7391205956</v>
      </c>
    </row>
    <row r="293" spans="1:12" x14ac:dyDescent="0.45">
      <c r="A293" s="10">
        <v>43892</v>
      </c>
      <c r="B293" s="4">
        <v>238.93</v>
      </c>
      <c r="C293" s="4">
        <v>228.17</v>
      </c>
      <c r="D293" s="4">
        <v>241</v>
      </c>
      <c r="E293" s="4">
        <v>218.86</v>
      </c>
      <c r="F293" s="5">
        <v>101.98604</v>
      </c>
      <c r="G293" s="5">
        <v>237.82503297900431</v>
      </c>
      <c r="H293" s="5">
        <v>248.86132704080649</v>
      </c>
      <c r="I293" s="5">
        <v>249.5252141653111</v>
      </c>
      <c r="J293" s="8">
        <f t="shared" si="4"/>
        <v>-2.2240315392526688E-2</v>
      </c>
      <c r="K293" s="8" t="str">
        <f>IFERROR(VLOOKUP(A293, 'Trades table'!$B$2:$F$19, 3, 0), K292)</f>
        <v>short</v>
      </c>
      <c r="L293" s="3">
        <f>IFERROR(VLOOKUP(A293, 'Trades table'!$C$2:$F$19, 4, 0), IF(K293="long", L292*(1+J293), L292*(1-J293)))</f>
        <v>1468635.016357637</v>
      </c>
    </row>
    <row r="294" spans="1:12" x14ac:dyDescent="0.45">
      <c r="A294" s="10">
        <v>43893</v>
      </c>
      <c r="B294" s="4">
        <v>233</v>
      </c>
      <c r="C294" s="4">
        <v>236.63</v>
      </c>
      <c r="D294" s="4">
        <v>239</v>
      </c>
      <c r="E294" s="4">
        <v>232.28</v>
      </c>
      <c r="F294" s="5">
        <v>83.653949999999995</v>
      </c>
      <c r="G294" s="5">
        <v>237.4266886526695</v>
      </c>
      <c r="H294" s="5">
        <v>247.95530281556151</v>
      </c>
      <c r="I294" s="5">
        <v>248.97648164763831</v>
      </c>
      <c r="J294" s="8">
        <f t="shared" si="4"/>
        <v>3.7077617565850041E-2</v>
      </c>
      <c r="K294" s="8" t="str">
        <f>IFERROR(VLOOKUP(A294, 'Trades table'!$B$2:$F$19, 3, 0), K293)</f>
        <v>short</v>
      </c>
      <c r="L294" s="3">
        <f>IFERROR(VLOOKUP(A294, 'Trades table'!$C$2:$F$19, 4, 0), IF(K294="long", L293*(1+J294), L293*(1-J294)))</f>
        <v>1414181.5288773126</v>
      </c>
    </row>
    <row r="295" spans="1:12" x14ac:dyDescent="0.45">
      <c r="A295" s="10">
        <v>43894</v>
      </c>
      <c r="B295" s="4">
        <v>234.13</v>
      </c>
      <c r="C295" s="4">
        <v>235.27</v>
      </c>
      <c r="D295" s="4">
        <v>236.7</v>
      </c>
      <c r="E295" s="4">
        <v>232.62</v>
      </c>
      <c r="F295" s="5">
        <v>54.27467</v>
      </c>
      <c r="G295" s="5">
        <v>236.70779243511299</v>
      </c>
      <c r="H295" s="5">
        <v>247.01565075514961</v>
      </c>
      <c r="I295" s="5">
        <v>248.39322710944089</v>
      </c>
      <c r="J295" s="8">
        <f t="shared" si="4"/>
        <v>-5.7473693107382706E-3</v>
      </c>
      <c r="K295" s="8" t="str">
        <f>IFERROR(VLOOKUP(A295, 'Trades table'!$B$2:$F$19, 3, 0), K294)</f>
        <v>short</v>
      </c>
      <c r="L295" s="3">
        <f>IFERROR(VLOOKUP(A295, 'Trades table'!$C$2:$F$19, 4, 0), IF(K295="long", L294*(1+J295), L294*(1-J295)))</f>
        <v>1422309.3523961951</v>
      </c>
    </row>
    <row r="296" spans="1:12" x14ac:dyDescent="0.45">
      <c r="A296" s="10">
        <v>43895</v>
      </c>
      <c r="B296" s="4">
        <v>237</v>
      </c>
      <c r="C296" s="4">
        <v>232.33</v>
      </c>
      <c r="D296" s="4">
        <v>238.72</v>
      </c>
      <c r="E296" s="4">
        <v>230.64</v>
      </c>
      <c r="F296" s="5">
        <v>57.083759999999998</v>
      </c>
      <c r="G296" s="5">
        <v>235.2485282900754</v>
      </c>
      <c r="H296" s="5">
        <v>245.92782477328669</v>
      </c>
      <c r="I296" s="5">
        <v>247.7096855303158</v>
      </c>
      <c r="J296" s="8">
        <f t="shared" si="4"/>
        <v>-1.2496280868789067E-2</v>
      </c>
      <c r="K296" s="8" t="str">
        <f>IFERROR(VLOOKUP(A296, 'Trades table'!$B$2:$F$19, 3, 0), K295)</f>
        <v>short</v>
      </c>
      <c r="L296" s="3">
        <f>IFERROR(VLOOKUP(A296, 'Trades table'!$C$2:$F$19, 4, 0), IF(K296="long", L295*(1+J296), L295*(1-J296)))</f>
        <v>1440082.9295460435</v>
      </c>
    </row>
    <row r="297" spans="1:12" x14ac:dyDescent="0.45">
      <c r="A297" s="10">
        <v>43896</v>
      </c>
      <c r="B297" s="4">
        <v>228</v>
      </c>
      <c r="C297" s="4">
        <v>219.99</v>
      </c>
      <c r="D297" s="4">
        <v>229.2</v>
      </c>
      <c r="E297" s="4">
        <v>216.67</v>
      </c>
      <c r="F297" s="5">
        <v>104.4469</v>
      </c>
      <c r="G297" s="5">
        <v>230.16235219338361</v>
      </c>
      <c r="H297" s="5">
        <v>244.0065044197099</v>
      </c>
      <c r="I297" s="5">
        <v>246.53012444391939</v>
      </c>
      <c r="J297" s="8">
        <f t="shared" si="4"/>
        <v>-5.311410493694313E-2</v>
      </c>
      <c r="K297" s="8" t="str">
        <f>IFERROR(VLOOKUP(A297, 'Trades table'!$B$2:$F$19, 3, 0), K296)</f>
        <v>short</v>
      </c>
      <c r="L297" s="3">
        <f>IFERROR(VLOOKUP(A297, 'Trades table'!$C$2:$F$19, 4, 0), IF(K297="long", L296*(1+J297), L296*(1-J297)))</f>
        <v>1516571.6453838523</v>
      </c>
    </row>
    <row r="298" spans="1:12" x14ac:dyDescent="0.45">
      <c r="A298" s="10">
        <v>43900</v>
      </c>
      <c r="B298" s="4">
        <v>197.99</v>
      </c>
      <c r="C298" s="4">
        <v>201.2</v>
      </c>
      <c r="D298" s="4">
        <v>212.74</v>
      </c>
      <c r="E298" s="4">
        <v>184.86</v>
      </c>
      <c r="F298" s="5">
        <v>244.54179999999999</v>
      </c>
      <c r="G298" s="5">
        <v>220.50823479558909</v>
      </c>
      <c r="H298" s="5">
        <v>240.83565224047209</v>
      </c>
      <c r="I298" s="5">
        <v>244.60118297822069</v>
      </c>
      <c r="J298" s="8">
        <f t="shared" si="4"/>
        <v>-8.5412973316969065E-2</v>
      </c>
      <c r="K298" s="8" t="str">
        <f>IFERROR(VLOOKUP(A298, 'Trades table'!$B$2:$F$19, 3, 0), K297)</f>
        <v>short</v>
      </c>
      <c r="L298" s="3">
        <f>IFERROR(VLOOKUP(A298, 'Trades table'!$C$2:$F$19, 4, 0), IF(K298="long", L297*(1+J298), L297*(1-J298)))</f>
        <v>1646106.5388642952</v>
      </c>
    </row>
    <row r="299" spans="1:12" x14ac:dyDescent="0.45">
      <c r="A299" s="10">
        <v>43901</v>
      </c>
      <c r="B299" s="4">
        <v>202</v>
      </c>
      <c r="C299" s="4">
        <v>194.53</v>
      </c>
      <c r="D299" s="4">
        <v>204.33</v>
      </c>
      <c r="E299" s="4">
        <v>192.05</v>
      </c>
      <c r="F299" s="5">
        <v>138.30403000000001</v>
      </c>
      <c r="G299" s="5">
        <v>211.8488231970594</v>
      </c>
      <c r="H299" s="5">
        <v>237.40560392636311</v>
      </c>
      <c r="I299" s="5">
        <v>242.4704943408496</v>
      </c>
      <c r="J299" s="8">
        <f t="shared" si="4"/>
        <v>-3.3151093439363732E-2</v>
      </c>
      <c r="K299" s="8" t="str">
        <f>IFERROR(VLOOKUP(A299, 'Trades table'!$B$2:$F$19, 3, 0), K298)</f>
        <v>short</v>
      </c>
      <c r="L299" s="3">
        <f>IFERROR(VLOOKUP(A299, 'Trades table'!$C$2:$F$19, 4, 0), IF(K299="long", L298*(1+J299), L298*(1-J299)))</f>
        <v>1700676.7705453332</v>
      </c>
    </row>
    <row r="300" spans="1:12" x14ac:dyDescent="0.45">
      <c r="A300" s="10">
        <v>43902</v>
      </c>
      <c r="B300" s="4">
        <v>185.15</v>
      </c>
      <c r="C300" s="4">
        <v>175.91</v>
      </c>
      <c r="D300" s="4">
        <v>187.87</v>
      </c>
      <c r="E300" s="4">
        <v>173.14</v>
      </c>
      <c r="F300" s="5">
        <v>197.97288</v>
      </c>
      <c r="G300" s="5">
        <v>199.86921546470629</v>
      </c>
      <c r="H300" s="5">
        <v>232.85037400589169</v>
      </c>
      <c r="I300" s="5">
        <v>239.6381328795369</v>
      </c>
      <c r="J300" s="8">
        <f t="shared" si="4"/>
        <v>-9.5717884130982367E-2</v>
      </c>
      <c r="K300" s="8" t="str">
        <f>IFERROR(VLOOKUP(A300, 'Trades table'!$B$2:$F$19, 3, 0), K299)</f>
        <v>short</v>
      </c>
      <c r="L300" s="3">
        <f>IFERROR(VLOOKUP(A300, 'Trades table'!$C$2:$F$19, 4, 0), IF(K300="long", L299*(1+J300), L299*(1-J300)))</f>
        <v>1863461.9526126445</v>
      </c>
    </row>
    <row r="301" spans="1:12" x14ac:dyDescent="0.45">
      <c r="A301" s="10">
        <v>43903</v>
      </c>
      <c r="B301" s="4">
        <v>175</v>
      </c>
      <c r="C301" s="4">
        <v>198.6</v>
      </c>
      <c r="D301" s="4">
        <v>199.52</v>
      </c>
      <c r="E301" s="4">
        <v>174.3</v>
      </c>
      <c r="F301" s="5">
        <v>263.03827999999999</v>
      </c>
      <c r="G301" s="5">
        <v>199.4461436431375</v>
      </c>
      <c r="H301" s="5">
        <v>230.31330926471449</v>
      </c>
      <c r="I301" s="5">
        <v>237.89182935274809</v>
      </c>
      <c r="J301" s="8">
        <f t="shared" si="4"/>
        <v>0.12898641350690698</v>
      </c>
      <c r="K301" s="8" t="str">
        <f>IFERROR(VLOOKUP(A301, 'Trades table'!$B$2:$F$19, 3, 0), K300)</f>
        <v>short</v>
      </c>
      <c r="L301" s="3">
        <f>IFERROR(VLOOKUP(A301, 'Trades table'!$C$2:$F$19, 4, 0), IF(K301="long", L300*(1+J301), L300*(1-J301)))</f>
        <v>1623100.6786385616</v>
      </c>
    </row>
    <row r="302" spans="1:12" x14ac:dyDescent="0.45">
      <c r="A302" s="10">
        <v>43906</v>
      </c>
      <c r="B302" s="4">
        <v>194</v>
      </c>
      <c r="C302" s="4">
        <v>195.85</v>
      </c>
      <c r="D302" s="4">
        <v>196.7</v>
      </c>
      <c r="E302" s="4">
        <v>186</v>
      </c>
      <c r="F302" s="5">
        <v>174.27359999999999</v>
      </c>
      <c r="G302" s="5">
        <v>198.24742909542499</v>
      </c>
      <c r="H302" s="5">
        <v>227.76047154140241</v>
      </c>
      <c r="I302" s="5">
        <v>236.10281533773761</v>
      </c>
      <c r="J302" s="8">
        <f t="shared" si="4"/>
        <v>-1.3846928499496425E-2</v>
      </c>
      <c r="K302" s="8" t="str">
        <f>IFERROR(VLOOKUP(A302, 'Trades table'!$B$2:$F$19, 3, 0), K301)</f>
        <v>short</v>
      </c>
      <c r="L302" s="3">
        <f>IFERROR(VLOOKUP(A302, 'Trades table'!$C$2:$F$19, 4, 0), IF(K302="long", L301*(1+J302), L301*(1-J302)))</f>
        <v>1645575.6376831539</v>
      </c>
    </row>
    <row r="303" spans="1:12" x14ac:dyDescent="0.45">
      <c r="A303" s="10">
        <v>43907</v>
      </c>
      <c r="B303" s="4">
        <v>195</v>
      </c>
      <c r="C303" s="4">
        <v>184.01</v>
      </c>
      <c r="D303" s="4">
        <v>204.78</v>
      </c>
      <c r="E303" s="4">
        <v>183.8</v>
      </c>
      <c r="F303" s="5">
        <v>184.14839000000001</v>
      </c>
      <c r="G303" s="5">
        <v>193.50161939694999</v>
      </c>
      <c r="H303" s="5">
        <v>224.51969587166889</v>
      </c>
      <c r="I303" s="5">
        <v>233.88609979145079</v>
      </c>
      <c r="J303" s="8">
        <f t="shared" si="4"/>
        <v>-6.0454429410263022E-2</v>
      </c>
      <c r="K303" s="8" t="str">
        <f>IFERROR(VLOOKUP(A303, 'Trades table'!$B$2:$F$19, 3, 0), K302)</f>
        <v>short</v>
      </c>
      <c r="L303" s="3">
        <f>IFERROR(VLOOKUP(A303, 'Trades table'!$C$2:$F$19, 4, 0), IF(K303="long", L302*(1+J303), L302*(1-J303)))</f>
        <v>1745057.9739107185</v>
      </c>
    </row>
    <row r="304" spans="1:12" x14ac:dyDescent="0.45">
      <c r="A304" s="10">
        <v>43908</v>
      </c>
      <c r="B304" s="4">
        <v>179</v>
      </c>
      <c r="C304" s="4">
        <v>174.27</v>
      </c>
      <c r="D304" s="4">
        <v>182.2</v>
      </c>
      <c r="E304" s="4">
        <v>172.15</v>
      </c>
      <c r="F304" s="5">
        <v>155.00818000000001</v>
      </c>
      <c r="G304" s="5">
        <v>187.09107959796671</v>
      </c>
      <c r="H304" s="5">
        <v>220.7974961774712</v>
      </c>
      <c r="I304" s="5">
        <v>231.34924448117641</v>
      </c>
      <c r="J304" s="8">
        <f t="shared" si="4"/>
        <v>-5.2931905874680663E-2</v>
      </c>
      <c r="K304" s="8" t="str">
        <f>IFERROR(VLOOKUP(A304, 'Trades table'!$B$2:$F$19, 3, 0), K303)</f>
        <v>short</v>
      </c>
      <c r="L304" s="3">
        <f>IFERROR(VLOOKUP(A304, 'Trades table'!$C$2:$F$19, 4, 0), IF(K304="long", L303*(1+J304), L303*(1-J304)))</f>
        <v>1837427.2183316215</v>
      </c>
    </row>
    <row r="305" spans="1:12" x14ac:dyDescent="0.45">
      <c r="A305" s="10">
        <v>43909</v>
      </c>
      <c r="B305" s="4">
        <v>178.5</v>
      </c>
      <c r="C305" s="4">
        <v>189.51</v>
      </c>
      <c r="D305" s="4">
        <v>190.15</v>
      </c>
      <c r="E305" s="4">
        <v>173.06</v>
      </c>
      <c r="F305" s="5">
        <v>187.42769999999999</v>
      </c>
      <c r="G305" s="5">
        <v>187.8973863986445</v>
      </c>
      <c r="H305" s="5">
        <v>218.47990386802891</v>
      </c>
      <c r="I305" s="5">
        <v>229.56885109899869</v>
      </c>
      <c r="J305" s="8">
        <f t="shared" si="4"/>
        <v>8.7450507832673274E-2</v>
      </c>
      <c r="K305" s="8" t="str">
        <f>IFERROR(VLOOKUP(A305, 'Trades table'!$B$2:$F$19, 3, 0), K304)</f>
        <v>short</v>
      </c>
      <c r="L305" s="3">
        <f>IFERROR(VLOOKUP(A305, 'Trades table'!$C$2:$F$19, 4, 0), IF(K305="long", L304*(1+J305), L304*(1-J305)))</f>
        <v>1676743.2749829451</v>
      </c>
    </row>
    <row r="306" spans="1:12" x14ac:dyDescent="0.45">
      <c r="A306" s="10">
        <v>43910</v>
      </c>
      <c r="B306" s="4">
        <v>198.62</v>
      </c>
      <c r="C306" s="4">
        <v>195.69</v>
      </c>
      <c r="D306" s="4">
        <v>201.86</v>
      </c>
      <c r="E306" s="4">
        <v>192.05</v>
      </c>
      <c r="F306" s="5">
        <v>170.58296999999999</v>
      </c>
      <c r="G306" s="5">
        <v>190.49492426576299</v>
      </c>
      <c r="H306" s="5">
        <v>216.79176284076749</v>
      </c>
      <c r="I306" s="5">
        <v>228.12719786074339</v>
      </c>
      <c r="J306" s="8">
        <f t="shared" si="4"/>
        <v>3.2610416336868786E-2</v>
      </c>
      <c r="K306" s="8" t="str">
        <f>IFERROR(VLOOKUP(A306, 'Trades table'!$B$2:$F$19, 3, 0), K305)</f>
        <v>short</v>
      </c>
      <c r="L306" s="3">
        <f>IFERROR(VLOOKUP(A306, 'Trades table'!$C$2:$F$19, 4, 0), IF(K306="long", L305*(1+J306), L305*(1-J306)))</f>
        <v>1622063.9786957065</v>
      </c>
    </row>
    <row r="307" spans="1:12" x14ac:dyDescent="0.45">
      <c r="A307" s="10">
        <v>43913</v>
      </c>
      <c r="B307" s="4">
        <v>188</v>
      </c>
      <c r="C307" s="4">
        <v>183.37</v>
      </c>
      <c r="D307" s="4">
        <v>190.99</v>
      </c>
      <c r="E307" s="4">
        <v>182.1</v>
      </c>
      <c r="F307" s="5">
        <v>157.89144999999999</v>
      </c>
      <c r="G307" s="5">
        <v>188.11994951050869</v>
      </c>
      <c r="H307" s="5">
        <v>214.31607670441429</v>
      </c>
      <c r="I307" s="5">
        <v>226.22263624964799</v>
      </c>
      <c r="J307" s="8">
        <f t="shared" si="4"/>
        <v>-6.2956717256885897E-2</v>
      </c>
      <c r="K307" s="8" t="str">
        <f>IFERROR(VLOOKUP(A307, 'Trades table'!$B$2:$F$19, 3, 0), K306)</f>
        <v>short</v>
      </c>
      <c r="L307" s="3">
        <f>IFERROR(VLOOKUP(A307, 'Trades table'!$C$2:$F$19, 4, 0), IF(K307="long", L306*(1+J307), L306*(1-J307)))</f>
        <v>1724183.8019750314</v>
      </c>
    </row>
    <row r="308" spans="1:12" x14ac:dyDescent="0.45">
      <c r="A308" s="10">
        <v>43914</v>
      </c>
      <c r="B308" s="4">
        <v>193.3</v>
      </c>
      <c r="C308" s="4">
        <v>192.64</v>
      </c>
      <c r="D308" s="4">
        <v>195</v>
      </c>
      <c r="E308" s="4">
        <v>189.1</v>
      </c>
      <c r="F308" s="5">
        <v>104.88199</v>
      </c>
      <c r="G308" s="5">
        <v>189.62663300700581</v>
      </c>
      <c r="H308" s="5">
        <v>212.71044139297621</v>
      </c>
      <c r="I308" s="5">
        <v>224.79358789859921</v>
      </c>
      <c r="J308" s="8">
        <f t="shared" si="4"/>
        <v>5.0553525658504572E-2</v>
      </c>
      <c r="K308" s="8" t="str">
        <f>IFERROR(VLOOKUP(A308, 'Trades table'!$B$2:$F$19, 3, 0), K307)</f>
        <v>short</v>
      </c>
      <c r="L308" s="3">
        <f>IFERROR(VLOOKUP(A308, 'Trades table'!$C$2:$F$19, 4, 0), IF(K308="long", L307*(1+J308), L307*(1-J308)))</f>
        <v>1637020.2319019088</v>
      </c>
    </row>
    <row r="309" spans="1:12" x14ac:dyDescent="0.45">
      <c r="A309" s="10">
        <v>43915</v>
      </c>
      <c r="B309" s="4">
        <v>196.38</v>
      </c>
      <c r="C309" s="4">
        <v>188.08</v>
      </c>
      <c r="D309" s="4">
        <v>201</v>
      </c>
      <c r="E309" s="4">
        <v>182.32</v>
      </c>
      <c r="F309" s="5">
        <v>187.97835000000001</v>
      </c>
      <c r="G309" s="5">
        <v>189.1110886713372</v>
      </c>
      <c r="H309" s="5">
        <v>210.8859642527558</v>
      </c>
      <c r="I309" s="5">
        <v>223.23130756248861</v>
      </c>
      <c r="J309" s="8">
        <f t="shared" si="4"/>
        <v>-2.3671096345514786E-2</v>
      </c>
      <c r="K309" s="8" t="str">
        <f>IFERROR(VLOOKUP(A309, 'Trades table'!$B$2:$F$19, 3, 0), K308)</f>
        <v>short</v>
      </c>
      <c r="L309" s="3">
        <f>IFERROR(VLOOKUP(A309, 'Trades table'!$C$2:$F$19, 4, 0), IF(K309="long", L308*(1+J309), L308*(1-J309)))</f>
        <v>1675770.2955308161</v>
      </c>
    </row>
    <row r="310" spans="1:12" x14ac:dyDescent="0.45">
      <c r="A310" s="10">
        <v>43916</v>
      </c>
      <c r="B310" s="4">
        <v>187.69</v>
      </c>
      <c r="C310" s="4">
        <v>188.07</v>
      </c>
      <c r="D310" s="4">
        <v>191.2</v>
      </c>
      <c r="E310" s="4">
        <v>182.8</v>
      </c>
      <c r="F310" s="5">
        <v>111.60236999999999</v>
      </c>
      <c r="G310" s="5">
        <v>188.76405911422481</v>
      </c>
      <c r="H310" s="5">
        <v>209.19589282662571</v>
      </c>
      <c r="I310" s="5">
        <v>221.73508170876559</v>
      </c>
      <c r="J310" s="8">
        <f t="shared" si="4"/>
        <v>-5.3168864313168918E-5</v>
      </c>
      <c r="K310" s="8" t="str">
        <f>IFERROR(VLOOKUP(A310, 'Trades table'!$B$2:$F$19, 3, 0), K309)</f>
        <v>short</v>
      </c>
      <c r="L310" s="3">
        <f>IFERROR(VLOOKUP(A310, 'Trades table'!$C$2:$F$19, 4, 0), IF(K310="long", L309*(1+J310), L309*(1-J310)))</f>
        <v>1675859.394334279</v>
      </c>
    </row>
    <row r="311" spans="1:12" x14ac:dyDescent="0.45">
      <c r="A311" s="10">
        <v>43917</v>
      </c>
      <c r="B311" s="4">
        <v>188.05</v>
      </c>
      <c r="C311" s="4">
        <v>180.38</v>
      </c>
      <c r="D311" s="4">
        <v>188.97</v>
      </c>
      <c r="E311" s="4">
        <v>180.17</v>
      </c>
      <c r="F311" s="5">
        <v>114.27775</v>
      </c>
      <c r="G311" s="5">
        <v>185.96937274281649</v>
      </c>
      <c r="H311" s="5">
        <v>207.0613822468757</v>
      </c>
      <c r="I311" s="5">
        <v>219.9752909977544</v>
      </c>
      <c r="J311" s="8">
        <f t="shared" si="4"/>
        <v>-4.0889030680065885E-2</v>
      </c>
      <c r="K311" s="8" t="str">
        <f>IFERROR(VLOOKUP(A311, 'Trades table'!$B$2:$F$19, 3, 0), K310)</f>
        <v>short</v>
      </c>
      <c r="L311" s="3">
        <f>IFERROR(VLOOKUP(A311, 'Trades table'!$C$2:$F$19, 4, 0), IF(K311="long", L310*(1+J311), L310*(1-J311)))</f>
        <v>1744383.6605246901</v>
      </c>
    </row>
    <row r="312" spans="1:12" x14ac:dyDescent="0.45">
      <c r="A312" s="10">
        <v>43920</v>
      </c>
      <c r="B312" s="4">
        <v>177</v>
      </c>
      <c r="C312" s="4">
        <v>183</v>
      </c>
      <c r="D312" s="4">
        <v>183.2</v>
      </c>
      <c r="E312" s="4">
        <v>174.9</v>
      </c>
      <c r="F312" s="5">
        <v>94.334680000000006</v>
      </c>
      <c r="G312" s="5">
        <v>184.97958182854441</v>
      </c>
      <c r="H312" s="5">
        <v>205.279057635996</v>
      </c>
      <c r="I312" s="5">
        <v>218.4018743595521</v>
      </c>
      <c r="J312" s="8">
        <f t="shared" si="4"/>
        <v>1.4524891894888592E-2</v>
      </c>
      <c r="K312" s="8" t="str">
        <f>IFERROR(VLOOKUP(A312, 'Trades table'!$B$2:$F$19, 3, 0), K311)</f>
        <v>short</v>
      </c>
      <c r="L312" s="3">
        <f>IFERROR(VLOOKUP(A312, 'Trades table'!$C$2:$F$19, 4, 0), IF(K312="long", L311*(1+J312), L311*(1-J312)))</f>
        <v>1719046.6764323588</v>
      </c>
    </row>
    <row r="313" spans="1:12" x14ac:dyDescent="0.45">
      <c r="A313" s="10">
        <v>43921</v>
      </c>
      <c r="B313" s="4">
        <v>186</v>
      </c>
      <c r="C313" s="4">
        <v>187.21</v>
      </c>
      <c r="D313" s="4">
        <v>188.77</v>
      </c>
      <c r="E313" s="4">
        <v>184.25</v>
      </c>
      <c r="F313" s="5">
        <v>114.02692</v>
      </c>
      <c r="G313" s="5">
        <v>185.72305455236301</v>
      </c>
      <c r="H313" s="5">
        <v>203.9406089222185</v>
      </c>
      <c r="I313" s="5">
        <v>217.07456055701789</v>
      </c>
      <c r="J313" s="8">
        <f t="shared" si="4"/>
        <v>2.3005464480874371E-2</v>
      </c>
      <c r="K313" s="8" t="str">
        <f>IFERROR(VLOOKUP(A313, 'Trades table'!$B$2:$F$19, 3, 0), K312)</f>
        <v>short</v>
      </c>
      <c r="L313" s="3">
        <f>IFERROR(VLOOKUP(A313, 'Trades table'!$C$2:$F$19, 4, 0), IF(K313="long", L312*(1+J313), L312*(1-J313)))</f>
        <v>1679499.209176729</v>
      </c>
    </row>
    <row r="314" spans="1:12" x14ac:dyDescent="0.45">
      <c r="A314" s="10">
        <v>43922</v>
      </c>
      <c r="B314" s="4">
        <v>183.2</v>
      </c>
      <c r="C314" s="4">
        <v>184.78</v>
      </c>
      <c r="D314" s="4">
        <v>185.47</v>
      </c>
      <c r="E314" s="4">
        <v>182</v>
      </c>
      <c r="F314" s="5">
        <v>76.826819999999998</v>
      </c>
      <c r="G314" s="5">
        <v>185.40870303490871</v>
      </c>
      <c r="H314" s="5">
        <v>202.52130455760971</v>
      </c>
      <c r="I314" s="5">
        <v>215.7003239375704</v>
      </c>
      <c r="J314" s="8">
        <f t="shared" si="4"/>
        <v>-1.2980075850649087E-2</v>
      </c>
      <c r="K314" s="8" t="str">
        <f>IFERROR(VLOOKUP(A314, 'Trades table'!$B$2:$F$19, 3, 0), K313)</f>
        <v>short</v>
      </c>
      <c r="L314" s="3">
        <f>IFERROR(VLOOKUP(A314, 'Trades table'!$C$2:$F$19, 4, 0), IF(K314="long", L313*(1+J314), L313*(1-J314)))</f>
        <v>1701299.2363029481</v>
      </c>
    </row>
    <row r="315" spans="1:12" x14ac:dyDescent="0.45">
      <c r="A315" s="10">
        <v>43923</v>
      </c>
      <c r="B315" s="4">
        <v>188.3</v>
      </c>
      <c r="C315" s="4">
        <v>186.95</v>
      </c>
      <c r="D315" s="4">
        <v>189.9</v>
      </c>
      <c r="E315" s="4">
        <v>182</v>
      </c>
      <c r="F315" s="5">
        <v>125.63636</v>
      </c>
      <c r="G315" s="5">
        <v>185.92246868993911</v>
      </c>
      <c r="H315" s="5">
        <v>201.36787459037939</v>
      </c>
      <c r="I315" s="5">
        <v>214.47690589767379</v>
      </c>
      <c r="J315" s="8">
        <f t="shared" si="4"/>
        <v>1.1743695205108651E-2</v>
      </c>
      <c r="K315" s="8" t="str">
        <f>IFERROR(VLOOKUP(A315, 'Trades table'!$B$2:$F$19, 3, 0), K314)</f>
        <v>short</v>
      </c>
      <c r="L315" s="3">
        <f>IFERROR(VLOOKUP(A315, 'Trades table'!$C$2:$F$19, 4, 0), IF(K315="long", L314*(1+J315), L314*(1-J315)))</f>
        <v>1681319.6966191221</v>
      </c>
    </row>
    <row r="316" spans="1:12" x14ac:dyDescent="0.45">
      <c r="A316" s="10">
        <v>43924</v>
      </c>
      <c r="B316" s="4">
        <v>186.6</v>
      </c>
      <c r="C316" s="4">
        <v>185.64</v>
      </c>
      <c r="D316" s="4">
        <v>187.49</v>
      </c>
      <c r="E316" s="4">
        <v>184.28</v>
      </c>
      <c r="F316" s="5">
        <v>92.860290000000006</v>
      </c>
      <c r="G316" s="5">
        <v>185.82831245995939</v>
      </c>
      <c r="H316" s="5">
        <v>200.20284684294381</v>
      </c>
      <c r="I316" s="5">
        <v>213.24980351904941</v>
      </c>
      <c r="J316" s="8">
        <f t="shared" si="4"/>
        <v>-7.00722118213426E-3</v>
      </c>
      <c r="K316" s="8" t="str">
        <f>IFERROR(VLOOKUP(A316, 'Trades table'!$B$2:$F$19, 3, 0), K315)</f>
        <v>short</v>
      </c>
      <c r="L316" s="3">
        <f>IFERROR(VLOOKUP(A316, 'Trades table'!$C$2:$F$19, 4, 0), IF(K316="long", L315*(1+J316), L315*(1-J316)))</f>
        <v>1693101.0756112109</v>
      </c>
    </row>
    <row r="317" spans="1:12" x14ac:dyDescent="0.45">
      <c r="A317" s="10">
        <v>43927</v>
      </c>
      <c r="B317" s="4">
        <v>187.52</v>
      </c>
      <c r="C317" s="4">
        <v>190.7</v>
      </c>
      <c r="D317" s="4">
        <v>192.02</v>
      </c>
      <c r="E317" s="4">
        <v>186.42</v>
      </c>
      <c r="F317" s="5">
        <v>77.864919999999998</v>
      </c>
      <c r="G317" s="5">
        <v>187.45220830663959</v>
      </c>
      <c r="H317" s="5">
        <v>199.498932261985</v>
      </c>
      <c r="I317" s="5">
        <v>212.2902374118558</v>
      </c>
      <c r="J317" s="8">
        <f t="shared" si="4"/>
        <v>2.72570566688215E-2</v>
      </c>
      <c r="K317" s="8" t="str">
        <f>IFERROR(VLOOKUP(A317, 'Trades table'!$B$2:$F$19, 3, 0), K316)</f>
        <v>short</v>
      </c>
      <c r="L317" s="3">
        <f>IFERROR(VLOOKUP(A317, 'Trades table'!$C$2:$F$19, 4, 0), IF(K317="long", L316*(1+J317), L316*(1-J317)))</f>
        <v>1646952.1236472335</v>
      </c>
    </row>
    <row r="318" spans="1:12" x14ac:dyDescent="0.45">
      <c r="A318" s="10">
        <v>43928</v>
      </c>
      <c r="B318" s="4">
        <v>193.02</v>
      </c>
      <c r="C318" s="4">
        <v>197.63</v>
      </c>
      <c r="D318" s="4">
        <v>200.54</v>
      </c>
      <c r="E318" s="4">
        <v>193.02</v>
      </c>
      <c r="F318" s="5">
        <v>136.42167000000001</v>
      </c>
      <c r="G318" s="5">
        <v>190.84480553775981</v>
      </c>
      <c r="H318" s="5">
        <v>199.3604928351713</v>
      </c>
      <c r="I318" s="5">
        <v>211.66639752198961</v>
      </c>
      <c r="J318" s="8">
        <f t="shared" si="4"/>
        <v>3.633980073413734E-2</v>
      </c>
      <c r="K318" s="8" t="str">
        <f>IFERROR(VLOOKUP(A318, 'Trades table'!$B$2:$F$19, 3, 0), K317)</f>
        <v>short</v>
      </c>
      <c r="L318" s="3">
        <f>IFERROR(VLOOKUP(A318, 'Trades table'!$C$2:$F$19, 4, 0), IF(K318="long", L317*(1+J318), L317*(1-J318)))</f>
        <v>1587102.2116552286</v>
      </c>
    </row>
    <row r="319" spans="1:12" x14ac:dyDescent="0.45">
      <c r="A319" s="10">
        <v>43929</v>
      </c>
      <c r="B319" s="4">
        <v>196.02</v>
      </c>
      <c r="C319" s="4">
        <v>200.29</v>
      </c>
      <c r="D319" s="4">
        <v>200.29</v>
      </c>
      <c r="E319" s="4">
        <v>195.12</v>
      </c>
      <c r="F319" s="5">
        <v>89.980980000000002</v>
      </c>
      <c r="G319" s="5">
        <v>193.9932036918398</v>
      </c>
      <c r="H319" s="5">
        <v>199.42934521775121</v>
      </c>
      <c r="I319" s="5">
        <v>211.1822954997773</v>
      </c>
      <c r="J319" s="8">
        <f t="shared" si="4"/>
        <v>1.3459495015938794E-2</v>
      </c>
      <c r="K319" s="8" t="str">
        <f>IFERROR(VLOOKUP(A319, 'Trades table'!$B$2:$F$19, 3, 0), K318)</f>
        <v>short</v>
      </c>
      <c r="L319" s="3">
        <f>IFERROR(VLOOKUP(A319, 'Trades table'!$C$2:$F$19, 4, 0), IF(K319="long", L318*(1+J319), L318*(1-J319)))</f>
        <v>1565740.6173476696</v>
      </c>
    </row>
    <row r="320" spans="1:12" x14ac:dyDescent="0.45">
      <c r="A320" s="10">
        <v>43930</v>
      </c>
      <c r="B320" s="4">
        <v>202.4</v>
      </c>
      <c r="C320" s="4">
        <v>203.61</v>
      </c>
      <c r="D320" s="4">
        <v>205.44</v>
      </c>
      <c r="E320" s="4">
        <v>199.3</v>
      </c>
      <c r="F320" s="5">
        <v>109.98163</v>
      </c>
      <c r="G320" s="5">
        <v>197.19880246122659</v>
      </c>
      <c r="H320" s="5">
        <v>199.7390233497697</v>
      </c>
      <c r="I320" s="5">
        <v>210.86007015936119</v>
      </c>
      <c r="J320" s="8">
        <f t="shared" si="4"/>
        <v>1.6575964850966241E-2</v>
      </c>
      <c r="K320" s="8" t="str">
        <f>IFERROR(VLOOKUP(A320, 'Trades table'!$B$2:$F$19, 3, 0), K319)</f>
        <v>short</v>
      </c>
      <c r="L320" s="3">
        <f>IFERROR(VLOOKUP(A320, 'Trades table'!$C$2:$F$19, 4, 0), IF(K320="long", L319*(1+J320), L319*(1-J320)))</f>
        <v>1539786.9559087844</v>
      </c>
    </row>
    <row r="321" spans="1:12" x14ac:dyDescent="0.45">
      <c r="A321" s="10">
        <v>43931</v>
      </c>
      <c r="B321" s="4">
        <v>201.85</v>
      </c>
      <c r="C321" s="4">
        <v>201.99</v>
      </c>
      <c r="D321" s="4">
        <v>202.75</v>
      </c>
      <c r="E321" s="4">
        <v>200.7</v>
      </c>
      <c r="F321" s="5">
        <v>28.75825</v>
      </c>
      <c r="G321" s="5">
        <v>198.7958683074844</v>
      </c>
      <c r="H321" s="5">
        <v>199.9057623608978</v>
      </c>
      <c r="I321" s="5">
        <v>210.48262036534589</v>
      </c>
      <c r="J321" s="8">
        <f t="shared" si="4"/>
        <v>-7.9563872108442402E-3</v>
      </c>
      <c r="K321" s="8" t="str">
        <f>IFERROR(VLOOKUP(A321, 'Trades table'!$B$2:$F$19, 3, 0), K320)</f>
        <v>short</v>
      </c>
      <c r="L321" s="3">
        <f>IFERROR(VLOOKUP(A321, 'Trades table'!$C$2:$F$19, 4, 0), IF(K321="long", L320*(1+J321), L320*(1-J321)))</f>
        <v>1552038.0971522019</v>
      </c>
    </row>
    <row r="322" spans="1:12" x14ac:dyDescent="0.45">
      <c r="A322" s="10">
        <v>43934</v>
      </c>
      <c r="B322" s="4">
        <v>202</v>
      </c>
      <c r="C322" s="4">
        <v>198.26</v>
      </c>
      <c r="D322" s="4">
        <v>202.16</v>
      </c>
      <c r="E322" s="4">
        <v>197.32</v>
      </c>
      <c r="F322" s="5">
        <v>41.284390000000002</v>
      </c>
      <c r="G322" s="5">
        <v>198.61724553832289</v>
      </c>
      <c r="H322" s="5">
        <v>199.78385403786831</v>
      </c>
      <c r="I322" s="5">
        <v>209.96250886043759</v>
      </c>
      <c r="J322" s="8">
        <f t="shared" si="4"/>
        <v>-1.8466260705975679E-2</v>
      </c>
      <c r="K322" s="8" t="str">
        <f>IFERROR(VLOOKUP(A322, 'Trades table'!$B$2:$F$19, 3, 0), K321)</f>
        <v>short</v>
      </c>
      <c r="L322" s="3">
        <f>IFERROR(VLOOKUP(A322, 'Trades table'!$C$2:$F$19, 4, 0), IF(K322="long", L321*(1+J322), L321*(1-J322)))</f>
        <v>1580698.4372798207</v>
      </c>
    </row>
    <row r="323" spans="1:12" x14ac:dyDescent="0.45">
      <c r="A323" s="10">
        <v>43935</v>
      </c>
      <c r="B323" s="4">
        <v>199.99</v>
      </c>
      <c r="C323" s="4">
        <v>197.37</v>
      </c>
      <c r="D323" s="4">
        <v>202.85</v>
      </c>
      <c r="E323" s="4">
        <v>196.1</v>
      </c>
      <c r="F323" s="5">
        <v>80.220070000000007</v>
      </c>
      <c r="G323" s="5">
        <v>198.2014970255486</v>
      </c>
      <c r="H323" s="5">
        <v>199.6050500350633</v>
      </c>
      <c r="I323" s="5">
        <v>209.4266574195679</v>
      </c>
      <c r="J323" s="8">
        <f t="shared" si="4"/>
        <v>-4.489054776555923E-3</v>
      </c>
      <c r="K323" s="8" t="str">
        <f>IFERROR(VLOOKUP(A323, 'Trades table'!$B$2:$F$19, 3, 0), K322)</f>
        <v>short</v>
      </c>
      <c r="L323" s="3">
        <f>IFERROR(VLOOKUP(A323, 'Trades table'!$C$2:$F$19, 4, 0), IF(K323="long", L322*(1+J323), L322*(1-J323)))</f>
        <v>1587794.2791499861</v>
      </c>
    </row>
    <row r="324" spans="1:12" x14ac:dyDescent="0.45">
      <c r="A324" s="10">
        <v>43936</v>
      </c>
      <c r="B324" s="4">
        <v>196</v>
      </c>
      <c r="C324" s="4">
        <v>186.07</v>
      </c>
      <c r="D324" s="4">
        <v>196.25</v>
      </c>
      <c r="E324" s="4">
        <v>186.06</v>
      </c>
      <c r="F324" s="5">
        <v>98.164460000000005</v>
      </c>
      <c r="G324" s="5">
        <v>194.1576646836991</v>
      </c>
      <c r="H324" s="5">
        <v>198.60245373616971</v>
      </c>
      <c r="I324" s="5">
        <v>208.4327571038416</v>
      </c>
      <c r="J324" s="8">
        <f t="shared" ref="J324:J387" si="5">C324/C323-1</f>
        <v>-5.7252875310330853E-2</v>
      </c>
      <c r="K324" s="8" t="str">
        <f>IFERROR(VLOOKUP(A324, 'Trades table'!$B$2:$F$19, 3, 0), K323)</f>
        <v>short</v>
      </c>
      <c r="L324" s="3">
        <f>IFERROR(VLOOKUP(A324, 'Trades table'!$C$2:$F$19, 4, 0), IF(K324="long", L323*(1+J324), L323*(1-J324)))</f>
        <v>1678700.0670326171</v>
      </c>
    </row>
    <row r="325" spans="1:12" x14ac:dyDescent="0.45">
      <c r="A325" s="10">
        <v>43937</v>
      </c>
      <c r="B325" s="4">
        <v>187.22</v>
      </c>
      <c r="C325" s="4">
        <v>188.5</v>
      </c>
      <c r="D325" s="4">
        <v>191.67</v>
      </c>
      <c r="E325" s="4">
        <v>183.53</v>
      </c>
      <c r="F325" s="5">
        <v>109.17487</v>
      </c>
      <c r="G325" s="5">
        <v>192.27177645579951</v>
      </c>
      <c r="H325" s="5">
        <v>197.85412382978669</v>
      </c>
      <c r="I325" s="5">
        <v>207.58455467389089</v>
      </c>
      <c r="J325" s="8">
        <f t="shared" si="5"/>
        <v>1.3059601225345441E-2</v>
      </c>
      <c r="K325" s="8" t="str">
        <f>IFERROR(VLOOKUP(A325, 'Trades table'!$B$2:$F$19, 3, 0), K324)</f>
        <v>short</v>
      </c>
      <c r="L325" s="3">
        <f>IFERROR(VLOOKUP(A325, 'Trades table'!$C$2:$F$19, 4, 0), IF(K325="long", L324*(1+J325), L324*(1-J325)))</f>
        <v>1656776.9135802104</v>
      </c>
    </row>
    <row r="326" spans="1:12" x14ac:dyDescent="0.45">
      <c r="A326" s="10">
        <v>43938</v>
      </c>
      <c r="B326" s="4">
        <v>192.5</v>
      </c>
      <c r="C326" s="4">
        <v>191.8</v>
      </c>
      <c r="D326" s="4">
        <v>192.7</v>
      </c>
      <c r="E326" s="4">
        <v>188.28</v>
      </c>
      <c r="F326" s="5">
        <v>71.727940000000004</v>
      </c>
      <c r="G326" s="5">
        <v>192.1145176371997</v>
      </c>
      <c r="H326" s="5">
        <v>197.4056702127655</v>
      </c>
      <c r="I326" s="5">
        <v>206.91287149627851</v>
      </c>
      <c r="J326" s="8">
        <f t="shared" si="5"/>
        <v>1.7506631299734732E-2</v>
      </c>
      <c r="K326" s="8" t="str">
        <f>IFERROR(VLOOKUP(A326, 'Trades table'!$B$2:$F$19, 3, 0), K325)</f>
        <v>short</v>
      </c>
      <c r="L326" s="3">
        <f>IFERROR(VLOOKUP(A326, 'Trades table'!$C$2:$F$19, 4, 0), IF(K326="long", L325*(1+J326), L325*(1-J326)))</f>
        <v>1627772.3310082492</v>
      </c>
    </row>
    <row r="327" spans="1:12" x14ac:dyDescent="0.45">
      <c r="A327" s="10">
        <v>43941</v>
      </c>
      <c r="B327" s="4">
        <v>190.6</v>
      </c>
      <c r="C327" s="4">
        <v>189.32</v>
      </c>
      <c r="D327" s="4">
        <v>192.23</v>
      </c>
      <c r="E327" s="4">
        <v>187.31</v>
      </c>
      <c r="F327" s="5">
        <v>62.240079999999999</v>
      </c>
      <c r="G327" s="5">
        <v>191.18301175813309</v>
      </c>
      <c r="H327" s="5">
        <v>196.80673167848661</v>
      </c>
      <c r="I327" s="5">
        <v>206.16423866664971</v>
      </c>
      <c r="J327" s="8">
        <f t="shared" si="5"/>
        <v>-1.2930135557872924E-2</v>
      </c>
      <c r="K327" s="8" t="str">
        <f>IFERROR(VLOOKUP(A327, 'Trades table'!$B$2:$F$19, 3, 0), K326)</f>
        <v>short</v>
      </c>
      <c r="L327" s="3">
        <f>IFERROR(VLOOKUP(A327, 'Trades table'!$C$2:$F$19, 4, 0), IF(K327="long", L326*(1+J327), L326*(1-J327)))</f>
        <v>1648819.6479055404</v>
      </c>
    </row>
    <row r="328" spans="1:12" x14ac:dyDescent="0.45">
      <c r="A328" s="10">
        <v>43942</v>
      </c>
      <c r="B328" s="4">
        <v>185.54</v>
      </c>
      <c r="C328" s="4">
        <v>186.05</v>
      </c>
      <c r="D328" s="4">
        <v>187.5</v>
      </c>
      <c r="E328" s="4">
        <v>183.65</v>
      </c>
      <c r="F328" s="5">
        <v>94.307289999999995</v>
      </c>
      <c r="G328" s="5">
        <v>189.47200783875539</v>
      </c>
      <c r="H328" s="5">
        <v>196.00993673933939</v>
      </c>
      <c r="I328" s="5">
        <v>205.30831361700501</v>
      </c>
      <c r="J328" s="8">
        <f t="shared" si="5"/>
        <v>-1.7272343122755052E-2</v>
      </c>
      <c r="K328" s="8" t="str">
        <f>IFERROR(VLOOKUP(A328, 'Trades table'!$B$2:$F$19, 3, 0), K327)</f>
        <v>short</v>
      </c>
      <c r="L328" s="3">
        <f>IFERROR(VLOOKUP(A328, 'Trades table'!$C$2:$F$19, 4, 0), IF(K328="long", L327*(1+J328), L327*(1-J328)))</f>
        <v>1677298.6266117052</v>
      </c>
    </row>
    <row r="329" spans="1:12" x14ac:dyDescent="0.45">
      <c r="A329" s="10">
        <v>43943</v>
      </c>
      <c r="B329" s="4">
        <v>185.01</v>
      </c>
      <c r="C329" s="4">
        <v>190.2</v>
      </c>
      <c r="D329" s="4">
        <v>191.94</v>
      </c>
      <c r="E329" s="4">
        <v>184.5</v>
      </c>
      <c r="F329" s="5">
        <v>75.361890000000002</v>
      </c>
      <c r="G329" s="5">
        <v>189.71467189250359</v>
      </c>
      <c r="H329" s="5">
        <v>195.5795710549439</v>
      </c>
      <c r="I329" s="5">
        <v>204.6654066545793</v>
      </c>
      <c r="J329" s="8">
        <f t="shared" si="5"/>
        <v>2.2305831765654371E-2</v>
      </c>
      <c r="K329" s="8" t="str">
        <f>IFERROR(VLOOKUP(A329, 'Trades table'!$B$2:$F$19, 3, 0), K328)</f>
        <v>short</v>
      </c>
      <c r="L329" s="3">
        <f>IFERROR(VLOOKUP(A329, 'Trades table'!$C$2:$F$19, 4, 0), IF(K329="long", L328*(1+J329), L328*(1-J329)))</f>
        <v>1639885.0856257414</v>
      </c>
    </row>
    <row r="330" spans="1:12" x14ac:dyDescent="0.45">
      <c r="A330" s="10">
        <v>43944</v>
      </c>
      <c r="B330" s="4">
        <v>191.99</v>
      </c>
      <c r="C330" s="4">
        <v>190.94</v>
      </c>
      <c r="D330" s="4">
        <v>192.5</v>
      </c>
      <c r="E330" s="4">
        <v>188.68</v>
      </c>
      <c r="F330" s="5">
        <v>62.759650000000001</v>
      </c>
      <c r="G330" s="5">
        <v>190.12311459500239</v>
      </c>
      <c r="H330" s="5">
        <v>195.23589912494799</v>
      </c>
      <c r="I330" s="5">
        <v>204.08134679693759</v>
      </c>
      <c r="J330" s="8">
        <f t="shared" si="5"/>
        <v>3.8906414300736714E-3</v>
      </c>
      <c r="K330" s="8" t="str">
        <f>IFERROR(VLOOKUP(A330, 'Trades table'!$B$2:$F$19, 3, 0), K329)</f>
        <v>short</v>
      </c>
      <c r="L330" s="3">
        <f>IFERROR(VLOOKUP(A330, 'Trades table'!$C$2:$F$19, 4, 0), IF(K330="long", L329*(1+J330), L329*(1-J330)))</f>
        <v>1633504.880771046</v>
      </c>
    </row>
    <row r="331" spans="1:12" x14ac:dyDescent="0.45">
      <c r="A331" s="10">
        <v>43945</v>
      </c>
      <c r="B331" s="4">
        <v>189.73</v>
      </c>
      <c r="C331" s="4">
        <v>188.91</v>
      </c>
      <c r="D331" s="4">
        <v>191.65</v>
      </c>
      <c r="E331" s="4">
        <v>187.7</v>
      </c>
      <c r="F331" s="5">
        <v>55.313850000000002</v>
      </c>
      <c r="G331" s="5">
        <v>189.71874306333501</v>
      </c>
      <c r="H331" s="5">
        <v>194.76731400458149</v>
      </c>
      <c r="I331" s="5">
        <v>203.43575757153599</v>
      </c>
      <c r="J331" s="8">
        <f t="shared" si="5"/>
        <v>-1.063161202471985E-2</v>
      </c>
      <c r="K331" s="8" t="str">
        <f>IFERROR(VLOOKUP(A331, 'Trades table'!$B$2:$F$19, 3, 0), K330)</f>
        <v>short</v>
      </c>
      <c r="L331" s="3">
        <f>IFERROR(VLOOKUP(A331, 'Trades table'!$C$2:$F$19, 4, 0), IF(K331="long", L330*(1+J331), L330*(1-J331)))</f>
        <v>1650871.6709038902</v>
      </c>
    </row>
    <row r="332" spans="1:12" x14ac:dyDescent="0.45">
      <c r="A332" s="10">
        <v>43948</v>
      </c>
      <c r="B332" s="4">
        <v>189.98</v>
      </c>
      <c r="C332" s="4">
        <v>188.9</v>
      </c>
      <c r="D332" s="4">
        <v>190.5</v>
      </c>
      <c r="E332" s="4">
        <v>188.43</v>
      </c>
      <c r="F332" s="5">
        <v>43.71172</v>
      </c>
      <c r="G332" s="5">
        <v>189.44582870888999</v>
      </c>
      <c r="H332" s="5">
        <v>194.33269815239029</v>
      </c>
      <c r="I332" s="5">
        <v>202.8172146961515</v>
      </c>
      <c r="J332" s="8">
        <f t="shared" si="5"/>
        <v>-5.2935260176800725E-5</v>
      </c>
      <c r="K332" s="8" t="str">
        <f>IFERROR(VLOOKUP(A332, 'Trades table'!$B$2:$F$19, 3, 0), K331)</f>
        <v>short</v>
      </c>
      <c r="L332" s="3">
        <f>IFERROR(VLOOKUP(A332, 'Trades table'!$C$2:$F$19, 4, 0), IF(K332="long", L331*(1+J332), L331*(1-J332)))</f>
        <v>1650959.0602253079</v>
      </c>
    </row>
    <row r="333" spans="1:12" x14ac:dyDescent="0.45">
      <c r="A333" s="10">
        <v>43949</v>
      </c>
      <c r="B333" s="4">
        <v>188.5</v>
      </c>
      <c r="C333" s="4">
        <v>192.8</v>
      </c>
      <c r="D333" s="4">
        <v>194.22</v>
      </c>
      <c r="E333" s="4">
        <v>188.17</v>
      </c>
      <c r="F333" s="5">
        <v>78.584779999999995</v>
      </c>
      <c r="G333" s="5">
        <v>190.5638858059267</v>
      </c>
      <c r="H333" s="5">
        <v>194.21916495591691</v>
      </c>
      <c r="I333" s="5">
        <v>202.39095024099609</v>
      </c>
      <c r="J333" s="8">
        <f t="shared" si="5"/>
        <v>2.0645844362096266E-2</v>
      </c>
      <c r="K333" s="8" t="str">
        <f>IFERROR(VLOOKUP(A333, 'Trades table'!$B$2:$F$19, 3, 0), K332)</f>
        <v>short</v>
      </c>
      <c r="L333" s="3">
        <f>IFERROR(VLOOKUP(A333, 'Trades table'!$C$2:$F$19, 4, 0), IF(K333="long", L332*(1+J333), L332*(1-J333)))</f>
        <v>1616873.6164197035</v>
      </c>
    </row>
    <row r="334" spans="1:12" x14ac:dyDescent="0.45">
      <c r="A334" s="10">
        <v>43950</v>
      </c>
      <c r="B334" s="4">
        <v>194.46</v>
      </c>
      <c r="C334" s="4">
        <v>195.8</v>
      </c>
      <c r="D334" s="4">
        <v>195.8</v>
      </c>
      <c r="E334" s="4">
        <v>192.86</v>
      </c>
      <c r="F334" s="5">
        <v>69.842140000000001</v>
      </c>
      <c r="G334" s="5">
        <v>192.30925720395109</v>
      </c>
      <c r="H334" s="5">
        <v>194.33626384807121</v>
      </c>
      <c r="I334" s="5">
        <v>202.11048427329419</v>
      </c>
      <c r="J334" s="8">
        <f t="shared" si="5"/>
        <v>1.5560165975103679E-2</v>
      </c>
      <c r="K334" s="8" t="str">
        <f>IFERROR(VLOOKUP(A334, 'Trades table'!$B$2:$F$19, 3, 0), K333)</f>
        <v>short</v>
      </c>
      <c r="L334" s="3">
        <f>IFERROR(VLOOKUP(A334, 'Trades table'!$C$2:$F$19, 4, 0), IF(K334="long", L333*(1+J334), L333*(1-J334)))</f>
        <v>1591714.7945874468</v>
      </c>
    </row>
    <row r="335" spans="1:12" x14ac:dyDescent="0.45">
      <c r="A335" s="10">
        <v>43951</v>
      </c>
      <c r="B335" s="4">
        <v>196.51</v>
      </c>
      <c r="C335" s="4">
        <v>197.25</v>
      </c>
      <c r="D335" s="4">
        <v>199.7</v>
      </c>
      <c r="E335" s="4">
        <v>195.46</v>
      </c>
      <c r="F335" s="5">
        <v>87.198650000000001</v>
      </c>
      <c r="G335" s="5">
        <v>193.95617146930081</v>
      </c>
      <c r="H335" s="5">
        <v>194.55209615562151</v>
      </c>
      <c r="I335" s="5">
        <v>201.90365515528171</v>
      </c>
      <c r="J335" s="8">
        <f t="shared" si="5"/>
        <v>7.4055158324821679E-3</v>
      </c>
      <c r="K335" s="8" t="str">
        <f>IFERROR(VLOOKUP(A335, 'Trades table'!$B$2:$F$19, 3, 0), K334)</f>
        <v>short</v>
      </c>
      <c r="L335" s="3">
        <f>IFERROR(VLOOKUP(A335, 'Trades table'!$C$2:$F$19, 4, 0), IF(K335="long", L334*(1+J335), L334*(1-J335)))</f>
        <v>1579927.3254753335</v>
      </c>
    </row>
    <row r="336" spans="1:12" x14ac:dyDescent="0.45">
      <c r="A336" s="10">
        <v>43955</v>
      </c>
      <c r="B336" s="4">
        <v>195.68</v>
      </c>
      <c r="C336" s="4">
        <v>193.69</v>
      </c>
      <c r="D336" s="4">
        <v>195.68</v>
      </c>
      <c r="E336" s="4">
        <v>193.26</v>
      </c>
      <c r="F336" s="5">
        <v>56.398200000000003</v>
      </c>
      <c r="G336" s="5">
        <v>193.8674476462005</v>
      </c>
      <c r="H336" s="5">
        <v>194.48823718113101</v>
      </c>
      <c r="I336" s="5">
        <v>201.55413791463141</v>
      </c>
      <c r="J336" s="8">
        <f t="shared" si="5"/>
        <v>-1.8048162230671738E-2</v>
      </c>
      <c r="K336" s="8" t="str">
        <f>IFERROR(VLOOKUP(A336, 'Trades table'!$B$2:$F$19, 3, 0), K335)</f>
        <v>short</v>
      </c>
      <c r="L336" s="3">
        <f>IFERROR(VLOOKUP(A336, 'Trades table'!$C$2:$F$19, 4, 0), IF(K336="long", L335*(1+J336), L335*(1-J336)))</f>
        <v>1608442.1101581838</v>
      </c>
    </row>
    <row r="337" spans="1:12" x14ac:dyDescent="0.45">
      <c r="A337" s="10">
        <v>43956</v>
      </c>
      <c r="B337" s="4">
        <v>195.51</v>
      </c>
      <c r="C337" s="4">
        <v>194.75</v>
      </c>
      <c r="D337" s="4">
        <v>196.46</v>
      </c>
      <c r="E337" s="4">
        <v>194</v>
      </c>
      <c r="F337" s="5">
        <v>35.439259999999997</v>
      </c>
      <c r="G337" s="5">
        <v>194.16163176413369</v>
      </c>
      <c r="H337" s="5">
        <v>194.5076270195658</v>
      </c>
      <c r="I337" s="5">
        <v>201.26460013103011</v>
      </c>
      <c r="J337" s="8">
        <f t="shared" si="5"/>
        <v>5.4726625019361208E-3</v>
      </c>
      <c r="K337" s="8" t="str">
        <f>IFERROR(VLOOKUP(A337, 'Trades table'!$B$2:$F$19, 3, 0), K336)</f>
        <v>short</v>
      </c>
      <c r="L337" s="3">
        <f>IFERROR(VLOOKUP(A337, 'Trades table'!$C$2:$F$19, 4, 0), IF(K337="long", L336*(1+J337), L336*(1-J337)))</f>
        <v>1599639.6493353862</v>
      </c>
    </row>
    <row r="338" spans="1:12" x14ac:dyDescent="0.45">
      <c r="A338" s="10">
        <v>43957</v>
      </c>
      <c r="B338" s="4">
        <v>195</v>
      </c>
      <c r="C338" s="4">
        <v>195.7</v>
      </c>
      <c r="D338" s="4">
        <v>197.23</v>
      </c>
      <c r="E338" s="4">
        <v>194.3</v>
      </c>
      <c r="F338" s="5">
        <v>49.561410000000002</v>
      </c>
      <c r="G338" s="5">
        <v>194.67442117608911</v>
      </c>
      <c r="H338" s="5">
        <v>194.59595094404239</v>
      </c>
      <c r="I338" s="5">
        <v>201.0278086360926</v>
      </c>
      <c r="J338" s="8">
        <f t="shared" si="5"/>
        <v>4.8780487804878092E-3</v>
      </c>
      <c r="K338" s="8" t="str">
        <f>IFERROR(VLOOKUP(A338, 'Trades table'!$B$2:$F$19, 3, 0), K337)</f>
        <v>long</v>
      </c>
      <c r="L338" s="3">
        <f>IFERROR(VLOOKUP(A338, 'Trades table'!$C$2:$F$19, 4, 0), IF(K338="long", L337*(1+J338), L337*(1-J338)))</f>
        <v>1640041.41</v>
      </c>
    </row>
    <row r="339" spans="1:12" x14ac:dyDescent="0.45">
      <c r="A339" s="10">
        <v>43958</v>
      </c>
      <c r="B339" s="4">
        <v>196</v>
      </c>
      <c r="C339" s="4">
        <v>195.51</v>
      </c>
      <c r="D339" s="4">
        <v>198.15</v>
      </c>
      <c r="E339" s="4">
        <v>195.06</v>
      </c>
      <c r="F339" s="5">
        <v>57.728990000000003</v>
      </c>
      <c r="G339" s="5">
        <v>194.9529474507261</v>
      </c>
      <c r="H339" s="5">
        <v>194.6636582815207</v>
      </c>
      <c r="I339" s="5">
        <v>200.79300826859929</v>
      </c>
      <c r="J339" s="8">
        <f t="shared" si="5"/>
        <v>-9.7087378640769995E-4</v>
      </c>
      <c r="K339" s="8" t="str">
        <f>IFERROR(VLOOKUP(A339, 'Trades table'!$B$2:$F$19, 3, 0), K338)</f>
        <v>long</v>
      </c>
      <c r="L339" s="3">
        <f>IFERROR(VLOOKUP(A339, 'Trades table'!$C$2:$F$19, 4, 0), IF(K339="long", L338*(1+J339), L338*(1-J339)))</f>
        <v>1638449.1367864078</v>
      </c>
    </row>
    <row r="340" spans="1:12" x14ac:dyDescent="0.45">
      <c r="A340" s="10">
        <v>43959</v>
      </c>
      <c r="B340" s="4">
        <v>196</v>
      </c>
      <c r="C340" s="4">
        <v>196.02</v>
      </c>
      <c r="D340" s="4">
        <v>196.25</v>
      </c>
      <c r="E340" s="4">
        <v>194.6</v>
      </c>
      <c r="F340" s="5">
        <v>33.83634</v>
      </c>
      <c r="G340" s="5">
        <v>195.30863163381741</v>
      </c>
      <c r="H340" s="5">
        <v>194.76412803844511</v>
      </c>
      <c r="I340" s="5">
        <v>200.5899015337653</v>
      </c>
      <c r="J340" s="8">
        <f t="shared" si="5"/>
        <v>2.6085622218814386E-3</v>
      </c>
      <c r="K340" s="8" t="str">
        <f>IFERROR(VLOOKUP(A340, 'Trades table'!$B$2:$F$19, 3, 0), K339)</f>
        <v>long</v>
      </c>
      <c r="L340" s="3">
        <f>IFERROR(VLOOKUP(A340, 'Trades table'!$C$2:$F$19, 4, 0), IF(K340="long", L339*(1+J340), L339*(1-J340)))</f>
        <v>1642723.1333071031</v>
      </c>
    </row>
    <row r="341" spans="1:12" x14ac:dyDescent="0.45">
      <c r="A341" s="10">
        <v>43963</v>
      </c>
      <c r="B341" s="4">
        <v>193.3</v>
      </c>
      <c r="C341" s="4">
        <v>191.4</v>
      </c>
      <c r="D341" s="4">
        <v>198</v>
      </c>
      <c r="E341" s="4">
        <v>191.2</v>
      </c>
      <c r="F341" s="5">
        <v>67.656880000000001</v>
      </c>
      <c r="G341" s="5">
        <v>194.00575442254501</v>
      </c>
      <c r="H341" s="5">
        <v>194.51493336893071</v>
      </c>
      <c r="I341" s="5">
        <v>200.19884189403069</v>
      </c>
      <c r="J341" s="8">
        <f t="shared" si="5"/>
        <v>-2.3569023569023573E-2</v>
      </c>
      <c r="K341" s="8" t="str">
        <f>IFERROR(VLOOKUP(A341, 'Trades table'!$B$2:$F$19, 3, 0), K340)</f>
        <v>long</v>
      </c>
      <c r="L341" s="3">
        <f>IFERROR(VLOOKUP(A341, 'Trades table'!$C$2:$F$19, 4, 0), IF(K341="long", L340*(1+J341), L340*(1-J341)))</f>
        <v>1604005.7530608077</v>
      </c>
    </row>
    <row r="342" spans="1:12" x14ac:dyDescent="0.45">
      <c r="A342" s="10">
        <v>43964</v>
      </c>
      <c r="B342" s="4">
        <v>190.05</v>
      </c>
      <c r="C342" s="4">
        <v>187.31</v>
      </c>
      <c r="D342" s="4">
        <v>190.6</v>
      </c>
      <c r="E342" s="4">
        <v>186.66</v>
      </c>
      <c r="F342" s="5">
        <v>63.46611</v>
      </c>
      <c r="G342" s="5">
        <v>191.77383628169659</v>
      </c>
      <c r="H342" s="5">
        <v>193.98123460086171</v>
      </c>
      <c r="I342" s="5">
        <v>199.6503805368379</v>
      </c>
      <c r="J342" s="8">
        <f t="shared" si="5"/>
        <v>-2.1368861024033459E-2</v>
      </c>
      <c r="K342" s="8" t="str">
        <f>IFERROR(VLOOKUP(A342, 'Trades table'!$B$2:$F$19, 3, 0), K341)</f>
        <v>long</v>
      </c>
      <c r="L342" s="3">
        <f>IFERROR(VLOOKUP(A342, 'Trades table'!$C$2:$F$19, 4, 0), IF(K342="long", L341*(1+J342), L341*(1-J342)))</f>
        <v>1569729.9770419011</v>
      </c>
    </row>
    <row r="343" spans="1:12" x14ac:dyDescent="0.45">
      <c r="A343" s="10">
        <v>43965</v>
      </c>
      <c r="B343" s="4">
        <v>186.5</v>
      </c>
      <c r="C343" s="4">
        <v>183.81</v>
      </c>
      <c r="D343" s="4">
        <v>188.2</v>
      </c>
      <c r="E343" s="4">
        <v>183.5</v>
      </c>
      <c r="F343" s="5">
        <v>76.682119999999998</v>
      </c>
      <c r="G343" s="5">
        <v>189.11922418779781</v>
      </c>
      <c r="H343" s="5">
        <v>193.22780981561269</v>
      </c>
      <c r="I343" s="5">
        <v>198.97632179058951</v>
      </c>
      <c r="J343" s="8">
        <f t="shared" si="5"/>
        <v>-1.868560140942821E-2</v>
      </c>
      <c r="K343" s="8" t="str">
        <f>IFERROR(VLOOKUP(A343, 'Trades table'!$B$2:$F$19, 3, 0), K342)</f>
        <v>long</v>
      </c>
      <c r="L343" s="3">
        <f>IFERROR(VLOOKUP(A343, 'Trades table'!$C$2:$F$19, 4, 0), IF(K343="long", L342*(1+J343), L342*(1-J343)))</f>
        <v>1540398.6283704652</v>
      </c>
    </row>
    <row r="344" spans="1:12" x14ac:dyDescent="0.45">
      <c r="A344" s="10">
        <v>43966</v>
      </c>
      <c r="B344" s="4">
        <v>186.13</v>
      </c>
      <c r="C344" s="4">
        <v>183.85</v>
      </c>
      <c r="D344" s="4">
        <v>186.78</v>
      </c>
      <c r="E344" s="4">
        <v>183.33</v>
      </c>
      <c r="F344" s="5">
        <v>63.148139999999998</v>
      </c>
      <c r="G344" s="5">
        <v>187.36281612519849</v>
      </c>
      <c r="H344" s="5">
        <v>192.53315723667839</v>
      </c>
      <c r="I344" s="5">
        <v>198.3326485229048</v>
      </c>
      <c r="J344" s="8">
        <f t="shared" si="5"/>
        <v>2.1761601653880192E-4</v>
      </c>
      <c r="K344" s="8" t="str">
        <f>IFERROR(VLOOKUP(A344, 'Trades table'!$B$2:$F$19, 3, 0), K343)</f>
        <v>long</v>
      </c>
      <c r="L344" s="3">
        <f>IFERROR(VLOOKUP(A344, 'Trades table'!$C$2:$F$19, 4, 0), IF(K344="long", L343*(1+J344), L343*(1-J344)))</f>
        <v>1540733.8437838531</v>
      </c>
    </row>
    <row r="345" spans="1:12" x14ac:dyDescent="0.45">
      <c r="A345" s="10">
        <v>43969</v>
      </c>
      <c r="B345" s="4">
        <v>186.33</v>
      </c>
      <c r="C345" s="4">
        <v>188.93</v>
      </c>
      <c r="D345" s="4">
        <v>190</v>
      </c>
      <c r="E345" s="4">
        <v>185.4</v>
      </c>
      <c r="F345" s="5">
        <v>77.54589</v>
      </c>
      <c r="G345" s="5">
        <v>187.88521075013239</v>
      </c>
      <c r="H345" s="5">
        <v>192.26625670062819</v>
      </c>
      <c r="I345" s="5">
        <v>197.9325358198025</v>
      </c>
      <c r="J345" s="8">
        <f t="shared" si="5"/>
        <v>2.7631221104161163E-2</v>
      </c>
      <c r="K345" s="8" t="str">
        <f>IFERROR(VLOOKUP(A345, 'Trades table'!$B$2:$F$19, 3, 0), K344)</f>
        <v>long</v>
      </c>
      <c r="L345" s="3">
        <f>IFERROR(VLOOKUP(A345, 'Trades table'!$C$2:$F$19, 4, 0), IF(K345="long", L344*(1+J345), L344*(1-J345)))</f>
        <v>1583306.2012841089</v>
      </c>
    </row>
    <row r="346" spans="1:12" x14ac:dyDescent="0.45">
      <c r="A346" s="10">
        <v>43970</v>
      </c>
      <c r="B346" s="4">
        <v>190.37</v>
      </c>
      <c r="C346" s="4">
        <v>189</v>
      </c>
      <c r="D346" s="4">
        <v>192.55</v>
      </c>
      <c r="E346" s="4">
        <v>186.8</v>
      </c>
      <c r="F346" s="5">
        <v>105.32402</v>
      </c>
      <c r="G346" s="5">
        <v>188.2568071667549</v>
      </c>
      <c r="H346" s="5">
        <v>192.02431175984091</v>
      </c>
      <c r="I346" s="5">
        <v>197.55242791257689</v>
      </c>
      <c r="J346" s="8">
        <f t="shared" si="5"/>
        <v>3.7050759540568912E-4</v>
      </c>
      <c r="K346" s="8" t="str">
        <f>IFERROR(VLOOKUP(A346, 'Trades table'!$B$2:$F$19, 3, 0), K345)</f>
        <v>long</v>
      </c>
      <c r="L346" s="3">
        <f>IFERROR(VLOOKUP(A346, 'Trades table'!$C$2:$F$19, 4, 0), IF(K346="long", L345*(1+J346), L345*(1-J346)))</f>
        <v>1583892.8282575377</v>
      </c>
    </row>
    <row r="347" spans="1:12" x14ac:dyDescent="0.45">
      <c r="A347" s="10">
        <v>43971</v>
      </c>
      <c r="B347" s="4">
        <v>188.49</v>
      </c>
      <c r="C347" s="4">
        <v>193.98</v>
      </c>
      <c r="D347" s="4">
        <v>193.98</v>
      </c>
      <c r="E347" s="4">
        <v>186.6</v>
      </c>
      <c r="F347" s="5">
        <v>93.343040000000002</v>
      </c>
      <c r="G347" s="5">
        <v>190.16453811117</v>
      </c>
      <c r="H347" s="5">
        <v>192.16917755540831</v>
      </c>
      <c r="I347" s="5">
        <v>197.4004097035311</v>
      </c>
      <c r="J347" s="8">
        <f t="shared" si="5"/>
        <v>2.6349206349206344E-2</v>
      </c>
      <c r="K347" s="8" t="str">
        <f>IFERROR(VLOOKUP(A347, 'Trades table'!$B$2:$F$19, 3, 0), K346)</f>
        <v>long</v>
      </c>
      <c r="L347" s="3">
        <f>IFERROR(VLOOKUP(A347, 'Trades table'!$C$2:$F$19, 4, 0), IF(K347="long", L346*(1+J347), L346*(1-J347)))</f>
        <v>1625627.1472243236</v>
      </c>
    </row>
    <row r="348" spans="1:12" x14ac:dyDescent="0.45">
      <c r="A348" s="10">
        <v>43972</v>
      </c>
      <c r="B348" s="4">
        <v>194</v>
      </c>
      <c r="C348" s="4">
        <v>192.4</v>
      </c>
      <c r="D348" s="4">
        <v>196.31</v>
      </c>
      <c r="E348" s="4">
        <v>191.5</v>
      </c>
      <c r="F348" s="5">
        <v>79.54195</v>
      </c>
      <c r="G348" s="5">
        <v>190.90969207411331</v>
      </c>
      <c r="H348" s="5">
        <v>192.1862755142669</v>
      </c>
      <c r="I348" s="5">
        <v>197.18762631189151</v>
      </c>
      <c r="J348" s="8">
        <f t="shared" si="5"/>
        <v>-8.1451696051138001E-3</v>
      </c>
      <c r="K348" s="8" t="str">
        <f>IFERROR(VLOOKUP(A348, 'Trades table'!$B$2:$F$19, 3, 0), K347)</f>
        <v>long</v>
      </c>
      <c r="L348" s="3">
        <f>IFERROR(VLOOKUP(A348, 'Trades table'!$C$2:$F$19, 4, 0), IF(K348="long", L347*(1+J348), L347*(1-J348)))</f>
        <v>1612386.1383955041</v>
      </c>
    </row>
    <row r="349" spans="1:12" x14ac:dyDescent="0.45">
      <c r="A349" s="10">
        <v>43973</v>
      </c>
      <c r="B349" s="4">
        <v>190.97</v>
      </c>
      <c r="C349" s="4">
        <v>188.9</v>
      </c>
      <c r="D349" s="4">
        <v>191.25</v>
      </c>
      <c r="E349" s="4">
        <v>188.6</v>
      </c>
      <c r="F349" s="5">
        <v>57.013570000000001</v>
      </c>
      <c r="G349" s="5">
        <v>190.23979471607561</v>
      </c>
      <c r="H349" s="5">
        <v>191.9428476983953</v>
      </c>
      <c r="I349" s="5">
        <v>196.83496136244929</v>
      </c>
      <c r="J349" s="8">
        <f t="shared" si="5"/>
        <v>-1.8191268191268151E-2</v>
      </c>
      <c r="K349" s="8" t="str">
        <f>IFERROR(VLOOKUP(A349, 'Trades table'!$B$2:$F$19, 3, 0), K348)</f>
        <v>long</v>
      </c>
      <c r="L349" s="3">
        <f>IFERROR(VLOOKUP(A349, 'Trades table'!$C$2:$F$19, 4, 0), IF(K349="long", L348*(1+J349), L348*(1-J349)))</f>
        <v>1583054.7897240683</v>
      </c>
    </row>
    <row r="350" spans="1:12" x14ac:dyDescent="0.45">
      <c r="A350" s="10">
        <v>43976</v>
      </c>
      <c r="B350" s="4">
        <v>189.62</v>
      </c>
      <c r="C350" s="4">
        <v>191</v>
      </c>
      <c r="D350" s="4">
        <v>191.31</v>
      </c>
      <c r="E350" s="4">
        <v>188.8</v>
      </c>
      <c r="F350" s="5">
        <v>23.140090000000001</v>
      </c>
      <c r="G350" s="5">
        <v>190.49319647738369</v>
      </c>
      <c r="H350" s="5">
        <v>191.8730071281438</v>
      </c>
      <c r="I350" s="5">
        <v>196.58666513425999</v>
      </c>
      <c r="J350" s="8">
        <f t="shared" si="5"/>
        <v>1.1116993118051921E-2</v>
      </c>
      <c r="K350" s="8" t="str">
        <f>IFERROR(VLOOKUP(A350, 'Trades table'!$B$2:$F$19, 3, 0), K349)</f>
        <v>long</v>
      </c>
      <c r="L350" s="3">
        <f>IFERROR(VLOOKUP(A350, 'Trades table'!$C$2:$F$19, 4, 0), IF(K350="long", L349*(1+J350), L349*(1-J350)))</f>
        <v>1600653.5989269298</v>
      </c>
    </row>
    <row r="351" spans="1:12" x14ac:dyDescent="0.45">
      <c r="A351" s="10">
        <v>43977</v>
      </c>
      <c r="B351" s="4">
        <v>193</v>
      </c>
      <c r="C351" s="4">
        <v>194</v>
      </c>
      <c r="D351" s="4">
        <v>196.1</v>
      </c>
      <c r="E351" s="4">
        <v>192.11</v>
      </c>
      <c r="F351" s="5">
        <v>79.312200000000004</v>
      </c>
      <c r="G351" s="5">
        <v>191.6621309849225</v>
      </c>
      <c r="H351" s="5">
        <v>192.0305621556887</v>
      </c>
      <c r="I351" s="5">
        <v>196.47659427748289</v>
      </c>
      <c r="J351" s="8">
        <f t="shared" si="5"/>
        <v>1.5706806282722585E-2</v>
      </c>
      <c r="K351" s="8" t="str">
        <f>IFERROR(VLOOKUP(A351, 'Trades table'!$B$2:$F$19, 3, 0), K350)</f>
        <v>long</v>
      </c>
      <c r="L351" s="3">
        <f>IFERROR(VLOOKUP(A351, 'Trades table'!$C$2:$F$19, 4, 0), IF(K351="long", L350*(1+J351), L350*(1-J351)))</f>
        <v>1625794.7549310178</v>
      </c>
    </row>
    <row r="352" spans="1:12" x14ac:dyDescent="0.45">
      <c r="A352" s="10">
        <v>43978</v>
      </c>
      <c r="B352" s="4">
        <v>194</v>
      </c>
      <c r="C352" s="4">
        <v>198.51</v>
      </c>
      <c r="D352" s="4">
        <v>198.97</v>
      </c>
      <c r="E352" s="4">
        <v>193.32</v>
      </c>
      <c r="F352" s="5">
        <v>116.07420999999999</v>
      </c>
      <c r="G352" s="5">
        <v>193.94475398994831</v>
      </c>
      <c r="H352" s="5">
        <v>192.5105205145266</v>
      </c>
      <c r="I352" s="5">
        <v>196.5631221805688</v>
      </c>
      <c r="J352" s="8">
        <f t="shared" si="5"/>
        <v>2.3247422680412244E-2</v>
      </c>
      <c r="K352" s="8" t="str">
        <f>IFERROR(VLOOKUP(A352, 'Trades table'!$B$2:$F$19, 3, 0), K351)</f>
        <v>long</v>
      </c>
      <c r="L352" s="3">
        <f>IFERROR(VLOOKUP(A352, 'Trades table'!$C$2:$F$19, 4, 0), IF(K352="long", L351*(1+J352), L351*(1-J352)))</f>
        <v>1663589.21</v>
      </c>
    </row>
    <row r="353" spans="1:12" x14ac:dyDescent="0.45">
      <c r="A353" s="10">
        <v>43979</v>
      </c>
      <c r="B353" s="4">
        <v>199.31</v>
      </c>
      <c r="C353" s="4">
        <v>205</v>
      </c>
      <c r="D353" s="4">
        <v>205</v>
      </c>
      <c r="E353" s="4">
        <v>198.4</v>
      </c>
      <c r="F353" s="5">
        <v>117.17967</v>
      </c>
      <c r="G353" s="5">
        <v>197.62983599329891</v>
      </c>
      <c r="H353" s="5">
        <v>193.4356671430802</v>
      </c>
      <c r="I353" s="5">
        <v>196.92213825799141</v>
      </c>
      <c r="J353" s="8">
        <f t="shared" si="5"/>
        <v>3.2693567074706609E-2</v>
      </c>
      <c r="K353" s="8" t="str">
        <f>IFERROR(VLOOKUP(A353, 'Trades table'!$B$2:$F$19, 3, 0), K352)</f>
        <v>long</v>
      </c>
      <c r="L353" s="3">
        <f>IFERROR(VLOOKUP(A353, 'Trades table'!$C$2:$F$19, 4, 0), IF(K353="long", L352*(1+J353), L352*(1-J353)))</f>
        <v>1717977.8754218931</v>
      </c>
    </row>
    <row r="354" spans="1:12" x14ac:dyDescent="0.45">
      <c r="A354" s="10">
        <v>43980</v>
      </c>
      <c r="B354" s="4">
        <v>204.11</v>
      </c>
      <c r="C354" s="4">
        <v>200.5</v>
      </c>
      <c r="D354" s="4">
        <v>204.4</v>
      </c>
      <c r="E354" s="4">
        <v>199.17</v>
      </c>
      <c r="F354" s="5">
        <v>106.65313999999999</v>
      </c>
      <c r="G354" s="5">
        <v>198.58655732886601</v>
      </c>
      <c r="H354" s="5">
        <v>193.95895105840759</v>
      </c>
      <c r="I354" s="5">
        <v>197.07438769382159</v>
      </c>
      <c r="J354" s="8">
        <f t="shared" si="5"/>
        <v>-2.1951219512195141E-2</v>
      </c>
      <c r="K354" s="8" t="str">
        <f>IFERROR(VLOOKUP(A354, 'Trades table'!$B$2:$F$19, 3, 0), K353)</f>
        <v>long</v>
      </c>
      <c r="L354" s="3">
        <f>IFERROR(VLOOKUP(A354, 'Trades table'!$C$2:$F$19, 4, 0), IF(K354="long", L353*(1+J354), L353*(1-J354)))</f>
        <v>1680266.1659614125</v>
      </c>
    </row>
    <row r="355" spans="1:12" x14ac:dyDescent="0.45">
      <c r="A355" s="10">
        <v>43983</v>
      </c>
      <c r="B355" s="4">
        <v>203.1</v>
      </c>
      <c r="C355" s="4">
        <v>203.66</v>
      </c>
      <c r="D355" s="4">
        <v>205.93</v>
      </c>
      <c r="E355" s="4">
        <v>201.81</v>
      </c>
      <c r="F355" s="5">
        <v>65.650670000000005</v>
      </c>
      <c r="G355" s="5">
        <v>200.27770488591071</v>
      </c>
      <c r="H355" s="5">
        <v>194.6775472763033</v>
      </c>
      <c r="I355" s="5">
        <v>197.3546265153611</v>
      </c>
      <c r="J355" s="8">
        <f t="shared" si="5"/>
        <v>1.5760598503740564E-2</v>
      </c>
      <c r="K355" s="8" t="str">
        <f>IFERROR(VLOOKUP(A355, 'Trades table'!$B$2:$F$19, 3, 0), K354)</f>
        <v>long</v>
      </c>
      <c r="L355" s="3">
        <f>IFERROR(VLOOKUP(A355, 'Trades table'!$C$2:$F$19, 4, 0), IF(K355="long", L354*(1+J355), L354*(1-J355)))</f>
        <v>1706748.1663825498</v>
      </c>
    </row>
    <row r="356" spans="1:12" x14ac:dyDescent="0.45">
      <c r="A356" s="10">
        <v>43984</v>
      </c>
      <c r="B356" s="4">
        <v>204.67</v>
      </c>
      <c r="C356" s="4">
        <v>212</v>
      </c>
      <c r="D356" s="4">
        <v>212</v>
      </c>
      <c r="E356" s="4">
        <v>204</v>
      </c>
      <c r="F356" s="5">
        <v>116.86830999999999</v>
      </c>
      <c r="G356" s="5">
        <v>204.1851365906071</v>
      </c>
      <c r="H356" s="5">
        <v>195.96069192250309</v>
      </c>
      <c r="I356" s="5">
        <v>197.97783389768611</v>
      </c>
      <c r="J356" s="8">
        <f t="shared" si="5"/>
        <v>4.095060394775607E-2</v>
      </c>
      <c r="K356" s="8" t="str">
        <f>IFERROR(VLOOKUP(A356, 'Trades table'!$B$2:$F$19, 3, 0), K355)</f>
        <v>long</v>
      </c>
      <c r="L356" s="3">
        <f>IFERROR(VLOOKUP(A356, 'Trades table'!$C$2:$F$19, 4, 0), IF(K356="long", L355*(1+J356), L355*(1-J356)))</f>
        <v>1776640.5345826405</v>
      </c>
    </row>
    <row r="357" spans="1:12" x14ac:dyDescent="0.45">
      <c r="A357" s="10">
        <v>43985</v>
      </c>
      <c r="B357" s="4">
        <v>214</v>
      </c>
      <c r="C357" s="4">
        <v>221.5</v>
      </c>
      <c r="D357" s="4">
        <v>221.92</v>
      </c>
      <c r="E357" s="4">
        <v>213.51</v>
      </c>
      <c r="F357" s="5">
        <v>145.04373000000001</v>
      </c>
      <c r="G357" s="5">
        <v>209.95675772707139</v>
      </c>
      <c r="H357" s="5">
        <v>197.85249252083619</v>
      </c>
      <c r="I357" s="5">
        <v>198.9787771360825</v>
      </c>
      <c r="J357" s="8">
        <f t="shared" si="5"/>
        <v>4.4811320754716943E-2</v>
      </c>
      <c r="K357" s="8" t="str">
        <f>IFERROR(VLOOKUP(A357, 'Trades table'!$B$2:$F$19, 3, 0), K356)</f>
        <v>long</v>
      </c>
      <c r="L357" s="3">
        <f>IFERROR(VLOOKUP(A357, 'Trades table'!$C$2:$F$19, 4, 0), IF(K357="long", L356*(1+J357), L356*(1-J357)))</f>
        <v>1856254.143443655</v>
      </c>
    </row>
    <row r="358" spans="1:12" x14ac:dyDescent="0.45">
      <c r="A358" s="10">
        <v>43986</v>
      </c>
      <c r="B358" s="4">
        <v>220.67</v>
      </c>
      <c r="C358" s="4">
        <v>213.1</v>
      </c>
      <c r="D358" s="4">
        <v>221</v>
      </c>
      <c r="E358" s="4">
        <v>212.55</v>
      </c>
      <c r="F358" s="5">
        <v>122.49402000000001</v>
      </c>
      <c r="G358" s="5">
        <v>211.00450515138101</v>
      </c>
      <c r="H358" s="5">
        <v>198.98193751929281</v>
      </c>
      <c r="I358" s="5">
        <v>199.5796802366747</v>
      </c>
      <c r="J358" s="8">
        <f t="shared" si="5"/>
        <v>-3.7923250564334099E-2</v>
      </c>
      <c r="K358" s="8" t="str">
        <f>IFERROR(VLOOKUP(A358, 'Trades table'!$B$2:$F$19, 3, 0), K357)</f>
        <v>long</v>
      </c>
      <c r="L358" s="3">
        <f>IFERROR(VLOOKUP(A358, 'Trades table'!$C$2:$F$19, 4, 0), IF(K358="long", L357*(1+J358), L357*(1-J358)))</f>
        <v>1785858.9524507578</v>
      </c>
    </row>
    <row r="359" spans="1:12" x14ac:dyDescent="0.45">
      <c r="A359" s="10">
        <v>43987</v>
      </c>
      <c r="B359" s="4">
        <v>215.13</v>
      </c>
      <c r="C359" s="4">
        <v>219.1</v>
      </c>
      <c r="D359" s="4">
        <v>219.93</v>
      </c>
      <c r="E359" s="4">
        <v>213.6</v>
      </c>
      <c r="F359" s="5">
        <v>88.658860000000004</v>
      </c>
      <c r="G359" s="5">
        <v>213.70300343425399</v>
      </c>
      <c r="H359" s="5">
        <v>200.4721643697155</v>
      </c>
      <c r="I359" s="5">
        <v>200.41033214149709</v>
      </c>
      <c r="J359" s="8">
        <f t="shared" si="5"/>
        <v>2.8155795401220152E-2</v>
      </c>
      <c r="K359" s="8" t="str">
        <f>IFERROR(VLOOKUP(A359, 'Trades table'!$B$2:$F$19, 3, 0), K358)</f>
        <v>long</v>
      </c>
      <c r="L359" s="3">
        <f>IFERROR(VLOOKUP(A359, 'Trades table'!$C$2:$F$19, 4, 0), IF(K359="long", L358*(1+J359), L358*(1-J359)))</f>
        <v>1836141.2317313987</v>
      </c>
    </row>
    <row r="360" spans="1:12" x14ac:dyDescent="0.45">
      <c r="A360" s="10">
        <v>43990</v>
      </c>
      <c r="B360" s="4">
        <v>219.8</v>
      </c>
      <c r="C360" s="4">
        <v>220.3</v>
      </c>
      <c r="D360" s="4">
        <v>223.15</v>
      </c>
      <c r="E360" s="4">
        <v>217.45</v>
      </c>
      <c r="F360" s="5">
        <v>88.826700000000002</v>
      </c>
      <c r="G360" s="5">
        <v>215.90200228950269</v>
      </c>
      <c r="H360" s="5">
        <v>201.94089293492181</v>
      </c>
      <c r="I360" s="5">
        <v>201.25670098653981</v>
      </c>
      <c r="J360" s="8">
        <f t="shared" si="5"/>
        <v>5.4769511638521617E-3</v>
      </c>
      <c r="K360" s="8" t="str">
        <f>IFERROR(VLOOKUP(A360, 'Trades table'!$B$2:$F$19, 3, 0), K359)</f>
        <v>long</v>
      </c>
      <c r="L360" s="3">
        <f>IFERROR(VLOOKUP(A360, 'Trades table'!$C$2:$F$19, 4, 0), IF(K360="long", L359*(1+J360), L359*(1-J360)))</f>
        <v>1846197.6875875269</v>
      </c>
    </row>
    <row r="361" spans="1:12" x14ac:dyDescent="0.45">
      <c r="A361" s="10">
        <v>43991</v>
      </c>
      <c r="B361" s="4">
        <v>221.13</v>
      </c>
      <c r="C361" s="4">
        <v>217.23</v>
      </c>
      <c r="D361" s="4">
        <v>221.88</v>
      </c>
      <c r="E361" s="4">
        <v>215.44</v>
      </c>
      <c r="F361" s="5">
        <v>69.166250000000005</v>
      </c>
      <c r="G361" s="5">
        <v>216.34466819300181</v>
      </c>
      <c r="H361" s="5">
        <v>203.07341938418679</v>
      </c>
      <c r="I361" s="5">
        <v>201.9364158381764</v>
      </c>
      <c r="J361" s="8">
        <f t="shared" si="5"/>
        <v>-1.3935542442124471E-2</v>
      </c>
      <c r="K361" s="8" t="str">
        <f>IFERROR(VLOOKUP(A361, 'Trades table'!$B$2:$F$19, 3, 0), K360)</f>
        <v>long</v>
      </c>
      <c r="L361" s="3">
        <f>IFERROR(VLOOKUP(A361, 'Trades table'!$C$2:$F$19, 4, 0), IF(K361="long", L360*(1+J361), L360*(1-J361)))</f>
        <v>1820469.9213555988</v>
      </c>
    </row>
    <row r="362" spans="1:12" x14ac:dyDescent="0.45">
      <c r="A362" s="10">
        <v>43992</v>
      </c>
      <c r="B362" s="4">
        <v>217</v>
      </c>
      <c r="C362" s="4">
        <v>212.53</v>
      </c>
      <c r="D362" s="4">
        <v>217.58</v>
      </c>
      <c r="E362" s="4">
        <v>211.82</v>
      </c>
      <c r="F362" s="5">
        <v>91.89546</v>
      </c>
      <c r="G362" s="5">
        <v>215.0731121286679</v>
      </c>
      <c r="H362" s="5">
        <v>203.77390683721001</v>
      </c>
      <c r="I362" s="5">
        <v>202.38720665357309</v>
      </c>
      <c r="J362" s="8">
        <f t="shared" si="5"/>
        <v>-2.1636053952032386E-2</v>
      </c>
      <c r="K362" s="8" t="str">
        <f>IFERROR(VLOOKUP(A362, 'Trades table'!$B$2:$F$19, 3, 0), K361)</f>
        <v>long</v>
      </c>
      <c r="L362" s="3">
        <f>IFERROR(VLOOKUP(A362, 'Trades table'!$C$2:$F$19, 4, 0), IF(K362="long", L361*(1+J362), L361*(1-J362)))</f>
        <v>1781082.1359190969</v>
      </c>
    </row>
    <row r="363" spans="1:12" x14ac:dyDescent="0.45">
      <c r="A363" s="10">
        <v>43993</v>
      </c>
      <c r="B363" s="4">
        <v>208.91</v>
      </c>
      <c r="C363" s="4">
        <v>208.35</v>
      </c>
      <c r="D363" s="4">
        <v>209.24</v>
      </c>
      <c r="E363" s="4">
        <v>206.01</v>
      </c>
      <c r="F363" s="5">
        <v>70.033060000000006</v>
      </c>
      <c r="G363" s="5">
        <v>212.83207475244529</v>
      </c>
      <c r="H363" s="5">
        <v>204.1128767011204</v>
      </c>
      <c r="I363" s="5">
        <v>202.6409425406552</v>
      </c>
      <c r="J363" s="8">
        <f t="shared" si="5"/>
        <v>-1.9667811603067853E-2</v>
      </c>
      <c r="K363" s="8" t="str">
        <f>IFERROR(VLOOKUP(A363, 'Trades table'!$B$2:$F$19, 3, 0), K362)</f>
        <v>long</v>
      </c>
      <c r="L363" s="3">
        <f>IFERROR(VLOOKUP(A363, 'Trades table'!$C$2:$F$19, 4, 0), IF(K363="long", L362*(1+J363), L362*(1-J363)))</f>
        <v>1746052.1480202505</v>
      </c>
    </row>
    <row r="364" spans="1:12" x14ac:dyDescent="0.45">
      <c r="A364" s="10">
        <v>43997</v>
      </c>
      <c r="B364" s="4">
        <v>205.07</v>
      </c>
      <c r="C364" s="4">
        <v>207.32</v>
      </c>
      <c r="D364" s="4">
        <v>207.85</v>
      </c>
      <c r="E364" s="4">
        <v>202.3</v>
      </c>
      <c r="F364" s="5">
        <v>75.996510000000001</v>
      </c>
      <c r="G364" s="5">
        <v>210.99471650163019</v>
      </c>
      <c r="H364" s="5">
        <v>204.35044138992629</v>
      </c>
      <c r="I364" s="5">
        <v>202.84005136871241</v>
      </c>
      <c r="J364" s="8">
        <f t="shared" si="5"/>
        <v>-4.9436045116391103E-3</v>
      </c>
      <c r="K364" s="8" t="str">
        <f>IFERROR(VLOOKUP(A364, 'Trades table'!$B$2:$F$19, 3, 0), K363)</f>
        <v>long</v>
      </c>
      <c r="L364" s="3">
        <f>IFERROR(VLOOKUP(A364, 'Trades table'!$C$2:$F$19, 4, 0), IF(K364="long", L363*(1+J364), L363*(1-J364)))</f>
        <v>1737420.3567437404</v>
      </c>
    </row>
    <row r="365" spans="1:12" x14ac:dyDescent="0.45">
      <c r="A365" s="10">
        <v>43998</v>
      </c>
      <c r="B365" s="4">
        <v>210.28</v>
      </c>
      <c r="C365" s="4">
        <v>207.76</v>
      </c>
      <c r="D365" s="4">
        <v>212.19</v>
      </c>
      <c r="E365" s="4">
        <v>207.52</v>
      </c>
      <c r="F365" s="5">
        <v>66.559110000000004</v>
      </c>
      <c r="G365" s="5">
        <v>209.9164776677535</v>
      </c>
      <c r="H365" s="5">
        <v>204.60300128696881</v>
      </c>
      <c r="I365" s="5">
        <v>203.0494108849374</v>
      </c>
      <c r="J365" s="8">
        <f t="shared" si="5"/>
        <v>2.1223229789697484E-3</v>
      </c>
      <c r="K365" s="8" t="str">
        <f>IFERROR(VLOOKUP(A365, 'Trades table'!$B$2:$F$19, 3, 0), K364)</f>
        <v>long</v>
      </c>
      <c r="L365" s="3">
        <f>IFERROR(VLOOKUP(A365, 'Trades table'!$C$2:$F$19, 4, 0), IF(K365="long", L364*(1+J365), L364*(1-J365)))</f>
        <v>1741107.7238909875</v>
      </c>
    </row>
    <row r="366" spans="1:12" x14ac:dyDescent="0.45">
      <c r="A366" s="10">
        <v>43999</v>
      </c>
      <c r="B366" s="4">
        <v>208.52</v>
      </c>
      <c r="C366" s="4">
        <v>208.14</v>
      </c>
      <c r="D366" s="4">
        <v>210.35</v>
      </c>
      <c r="E366" s="4">
        <v>206.94</v>
      </c>
      <c r="F366" s="5">
        <v>56.578870000000002</v>
      </c>
      <c r="G366" s="5">
        <v>209.32431844516901</v>
      </c>
      <c r="H366" s="5">
        <v>204.86500119163779</v>
      </c>
      <c r="I366" s="5">
        <v>203.26603169834431</v>
      </c>
      <c r="J366" s="8">
        <f t="shared" si="5"/>
        <v>1.8290335001924785E-3</v>
      </c>
      <c r="K366" s="8" t="str">
        <f>IFERROR(VLOOKUP(A366, 'Trades table'!$B$2:$F$19, 3, 0), K365)</f>
        <v>long</v>
      </c>
      <c r="L366" s="3">
        <f>IFERROR(VLOOKUP(A366, 'Trades table'!$C$2:$F$19, 4, 0), IF(K366="long", L365*(1+J366), L365*(1-J366)))</f>
        <v>1744292.2682454279</v>
      </c>
    </row>
    <row r="367" spans="1:12" x14ac:dyDescent="0.45">
      <c r="A367" s="10">
        <v>44000</v>
      </c>
      <c r="B367" s="4">
        <v>207.8</v>
      </c>
      <c r="C367" s="4">
        <v>203.77</v>
      </c>
      <c r="D367" s="4">
        <v>208.1</v>
      </c>
      <c r="E367" s="4">
        <v>202.72</v>
      </c>
      <c r="F367" s="5">
        <v>72.275760000000005</v>
      </c>
      <c r="G367" s="5">
        <v>207.47287896344599</v>
      </c>
      <c r="H367" s="5">
        <v>204.7838899922572</v>
      </c>
      <c r="I367" s="5">
        <v>203.28747715798929</v>
      </c>
      <c r="J367" s="8">
        <f t="shared" si="5"/>
        <v>-2.0995483808974647E-2</v>
      </c>
      <c r="K367" s="8" t="str">
        <f>IFERROR(VLOOKUP(A367, 'Trades table'!$B$2:$F$19, 3, 0), K366)</f>
        <v>long</v>
      </c>
      <c r="L367" s="3">
        <f>IFERROR(VLOOKUP(A367, 'Trades table'!$C$2:$F$19, 4, 0), IF(K367="long", L366*(1+J367), L366*(1-J367)))</f>
        <v>1707670.0081693614</v>
      </c>
    </row>
    <row r="368" spans="1:12" x14ac:dyDescent="0.45">
      <c r="A368" s="10">
        <v>44001</v>
      </c>
      <c r="B368" s="4">
        <v>205.44</v>
      </c>
      <c r="C368" s="4">
        <v>207</v>
      </c>
      <c r="D368" s="4">
        <v>209.2</v>
      </c>
      <c r="E368" s="4">
        <v>204.55</v>
      </c>
      <c r="F368" s="5">
        <v>75.045509999999993</v>
      </c>
      <c r="G368" s="5">
        <v>207.31525264229739</v>
      </c>
      <c r="H368" s="5">
        <v>204.94804628912701</v>
      </c>
      <c r="I368" s="5">
        <v>203.44545685339401</v>
      </c>
      <c r="J368" s="8">
        <f t="shared" si="5"/>
        <v>1.5851204789713913E-2</v>
      </c>
      <c r="K368" s="8" t="str">
        <f>IFERROR(VLOOKUP(A368, 'Trades table'!$B$2:$F$19, 3, 0), K367)</f>
        <v>long</v>
      </c>
      <c r="L368" s="3">
        <f>IFERROR(VLOOKUP(A368, 'Trades table'!$C$2:$F$19, 4, 0), IF(K368="long", L367*(1+J368), L367*(1-J368)))</f>
        <v>1734738.6351821064</v>
      </c>
    </row>
    <row r="369" spans="1:12" x14ac:dyDescent="0.45">
      <c r="A369" s="10">
        <v>44004</v>
      </c>
      <c r="B369" s="4">
        <v>206.7</v>
      </c>
      <c r="C369" s="4">
        <v>206.4</v>
      </c>
      <c r="D369" s="4">
        <v>207.95</v>
      </c>
      <c r="E369" s="4">
        <v>204.28</v>
      </c>
      <c r="F369" s="5">
        <v>58.664110000000001</v>
      </c>
      <c r="G369" s="5">
        <v>207.01016842819831</v>
      </c>
      <c r="H369" s="5">
        <v>205.05559841585841</v>
      </c>
      <c r="I369" s="5">
        <v>203.57118209367511</v>
      </c>
      <c r="J369" s="8">
        <f t="shared" si="5"/>
        <v>-2.8985507246376274E-3</v>
      </c>
      <c r="K369" s="8" t="str">
        <f>IFERROR(VLOOKUP(A369, 'Trades table'!$B$2:$F$19, 3, 0), K368)</f>
        <v>long</v>
      </c>
      <c r="L369" s="3">
        <f>IFERROR(VLOOKUP(A369, 'Trades table'!$C$2:$F$19, 4, 0), IF(K369="long", L368*(1+J369), L368*(1-J369)))</f>
        <v>1729710.4072540423</v>
      </c>
    </row>
    <row r="370" spans="1:12" x14ac:dyDescent="0.45">
      <c r="A370" s="10">
        <v>44005</v>
      </c>
      <c r="B370" s="4">
        <v>207.7</v>
      </c>
      <c r="C370" s="4">
        <v>207.3</v>
      </c>
      <c r="D370" s="4">
        <v>209.74</v>
      </c>
      <c r="E370" s="4">
        <v>206.43</v>
      </c>
      <c r="F370" s="5">
        <v>53.487940000000002</v>
      </c>
      <c r="G370" s="5">
        <v>207.1067789521322</v>
      </c>
      <c r="H370" s="5">
        <v>205.22185038505401</v>
      </c>
      <c r="I370" s="5">
        <v>203.7298551960719</v>
      </c>
      <c r="J370" s="8">
        <f t="shared" si="5"/>
        <v>4.3604651162791885E-3</v>
      </c>
      <c r="K370" s="8" t="str">
        <f>IFERROR(VLOOKUP(A370, 'Trades table'!$B$2:$F$19, 3, 0), K369)</f>
        <v>long</v>
      </c>
      <c r="L370" s="3">
        <f>IFERROR(VLOOKUP(A370, 'Trades table'!$C$2:$F$19, 4, 0), IF(K370="long", L369*(1+J370), L369*(1-J370)))</f>
        <v>1737252.7491461386</v>
      </c>
    </row>
    <row r="371" spans="1:12" x14ac:dyDescent="0.45">
      <c r="A371" s="10">
        <v>44007</v>
      </c>
      <c r="B371" s="4">
        <v>201</v>
      </c>
      <c r="C371" s="4">
        <v>206.92</v>
      </c>
      <c r="D371" s="4">
        <v>207</v>
      </c>
      <c r="E371" s="4">
        <v>200.75</v>
      </c>
      <c r="F371" s="5">
        <v>71.495220000000003</v>
      </c>
      <c r="G371" s="5">
        <v>207.0445193014215</v>
      </c>
      <c r="H371" s="5">
        <v>205.3476392454204</v>
      </c>
      <c r="I371" s="5">
        <v>203.86560603879229</v>
      </c>
      <c r="J371" s="8">
        <f t="shared" si="5"/>
        <v>-1.83309213699967E-3</v>
      </c>
      <c r="K371" s="8" t="str">
        <f>IFERROR(VLOOKUP(A371, 'Trades table'!$B$2:$F$19, 3, 0), K370)</f>
        <v>long</v>
      </c>
      <c r="L371" s="3">
        <f>IFERROR(VLOOKUP(A371, 'Trades table'!$C$2:$F$19, 4, 0), IF(K371="long", L370*(1+J371), L370*(1-J371)))</f>
        <v>1734068.2047916977</v>
      </c>
    </row>
    <row r="372" spans="1:12" x14ac:dyDescent="0.45">
      <c r="A372" s="10">
        <v>44008</v>
      </c>
      <c r="B372" s="4">
        <v>206.97</v>
      </c>
      <c r="C372" s="4">
        <v>203.15</v>
      </c>
      <c r="D372" s="4">
        <v>207.5</v>
      </c>
      <c r="E372" s="4">
        <v>201.76</v>
      </c>
      <c r="F372" s="5">
        <v>46.690640000000002</v>
      </c>
      <c r="G372" s="5">
        <v>205.7463462009477</v>
      </c>
      <c r="H372" s="5">
        <v>205.18485115316699</v>
      </c>
      <c r="I372" s="5">
        <v>203.83515471799259</v>
      </c>
      <c r="J372" s="8">
        <f t="shared" si="5"/>
        <v>-1.8219601778465044E-2</v>
      </c>
      <c r="K372" s="8" t="str">
        <f>IFERROR(VLOOKUP(A372, 'Trades table'!$B$2:$F$19, 3, 0), K371)</f>
        <v>long</v>
      </c>
      <c r="L372" s="3">
        <f>IFERROR(VLOOKUP(A372, 'Trades table'!$C$2:$F$19, 4, 0), IF(K372="long", L371*(1+J372), L371*(1-J372)))</f>
        <v>1702474.1726436953</v>
      </c>
    </row>
    <row r="373" spans="1:12" x14ac:dyDescent="0.45">
      <c r="A373" s="10">
        <v>44011</v>
      </c>
      <c r="B373" s="4">
        <v>201</v>
      </c>
      <c r="C373" s="4">
        <v>205.8</v>
      </c>
      <c r="D373" s="4">
        <v>205.86</v>
      </c>
      <c r="E373" s="4">
        <v>200.97</v>
      </c>
      <c r="F373" s="5">
        <v>43.082680000000003</v>
      </c>
      <c r="G373" s="5">
        <v>205.76423080063179</v>
      </c>
      <c r="H373" s="5">
        <v>205.23041773441389</v>
      </c>
      <c r="I373" s="5">
        <v>203.91876515552491</v>
      </c>
      <c r="J373" s="8">
        <f t="shared" si="5"/>
        <v>1.3044548363278397E-2</v>
      </c>
      <c r="K373" s="8" t="str">
        <f>IFERROR(VLOOKUP(A373, 'Trades table'!$B$2:$F$19, 3, 0), K372)</f>
        <v>long</v>
      </c>
      <c r="L373" s="3">
        <f>IFERROR(VLOOKUP(A373, 'Trades table'!$C$2:$F$19, 4, 0), IF(K373="long", L372*(1+J373), L372*(1-J373)))</f>
        <v>1724682.1793259783</v>
      </c>
    </row>
    <row r="374" spans="1:12" x14ac:dyDescent="0.45">
      <c r="A374" s="10">
        <v>44012</v>
      </c>
      <c r="B374" s="4">
        <v>205.7</v>
      </c>
      <c r="C374" s="4">
        <v>203.22</v>
      </c>
      <c r="D374" s="4">
        <v>206</v>
      </c>
      <c r="E374" s="4">
        <v>202.36</v>
      </c>
      <c r="F374" s="5">
        <v>43.754959999999997</v>
      </c>
      <c r="G374" s="5">
        <v>204.9161538670879</v>
      </c>
      <c r="H374" s="5">
        <v>205.0814979022351</v>
      </c>
      <c r="I374" s="5">
        <v>203.88903046805581</v>
      </c>
      <c r="J374" s="8">
        <f t="shared" si="5"/>
        <v>-1.253644314868807E-2</v>
      </c>
      <c r="K374" s="8" t="str">
        <f>IFERROR(VLOOKUP(A374, 'Trades table'!$B$2:$F$19, 3, 0), K373)</f>
        <v>long</v>
      </c>
      <c r="L374" s="3">
        <f>IFERROR(VLOOKUP(A374, 'Trades table'!$C$2:$F$19, 4, 0), IF(K374="long", L373*(1+J374), L373*(1-J374)))</f>
        <v>1703060.7992353027</v>
      </c>
    </row>
    <row r="375" spans="1:12" x14ac:dyDescent="0.45">
      <c r="A375" s="10">
        <v>44014</v>
      </c>
      <c r="B375" s="4">
        <v>205</v>
      </c>
      <c r="C375" s="4">
        <v>209.6</v>
      </c>
      <c r="D375" s="4">
        <v>210.15</v>
      </c>
      <c r="E375" s="4">
        <v>204.28</v>
      </c>
      <c r="F375" s="5">
        <v>76.382050000000007</v>
      </c>
      <c r="G375" s="5">
        <v>206.47743591139189</v>
      </c>
      <c r="H375" s="5">
        <v>205.41620176132881</v>
      </c>
      <c r="I375" s="5">
        <v>204.1320504481385</v>
      </c>
      <c r="J375" s="8">
        <f t="shared" si="5"/>
        <v>3.1394547780730253E-2</v>
      </c>
      <c r="K375" s="8" t="str">
        <f>IFERROR(VLOOKUP(A375, 'Trades table'!$B$2:$F$19, 3, 0), K374)</f>
        <v>long</v>
      </c>
      <c r="L375" s="3">
        <f>IFERROR(VLOOKUP(A375, 'Trades table'!$C$2:$F$19, 4, 0), IF(K375="long", L374*(1+J375), L374*(1-J375)))</f>
        <v>1756523.41</v>
      </c>
    </row>
    <row r="376" spans="1:12" x14ac:dyDescent="0.45">
      <c r="A376" s="10">
        <v>44015</v>
      </c>
      <c r="B376" s="4">
        <v>210</v>
      </c>
      <c r="C376" s="4">
        <v>210.95</v>
      </c>
      <c r="D376" s="4">
        <v>211.97</v>
      </c>
      <c r="E376" s="4">
        <v>209</v>
      </c>
      <c r="F376" s="5">
        <v>50.644210000000001</v>
      </c>
      <c r="G376" s="5">
        <v>207.96829060759461</v>
      </c>
      <c r="H376" s="5">
        <v>205.82611274197109</v>
      </c>
      <c r="I376" s="5">
        <v>204.42217596098371</v>
      </c>
      <c r="J376" s="8">
        <f t="shared" si="5"/>
        <v>6.440839694656475E-3</v>
      </c>
      <c r="K376" s="8" t="str">
        <f>IFERROR(VLOOKUP(A376, 'Trades table'!$B$2:$F$19, 3, 0), K375)</f>
        <v>long</v>
      </c>
      <c r="L376" s="3">
        <f>IFERROR(VLOOKUP(A376, 'Trades table'!$C$2:$F$19, 4, 0), IF(K376="long", L375*(1+J376), L375*(1-J376)))</f>
        <v>1767836.8957037213</v>
      </c>
    </row>
    <row r="377" spans="1:12" x14ac:dyDescent="0.45">
      <c r="A377" s="10">
        <v>44018</v>
      </c>
      <c r="B377" s="4">
        <v>212.97</v>
      </c>
      <c r="C377" s="4">
        <v>214.61</v>
      </c>
      <c r="D377" s="4">
        <v>216.79</v>
      </c>
      <c r="E377" s="4">
        <v>212.94</v>
      </c>
      <c r="F377" s="5">
        <v>55.455109999999998</v>
      </c>
      <c r="G377" s="5">
        <v>210.18219373839639</v>
      </c>
      <c r="H377" s="5">
        <v>206.47677105738069</v>
      </c>
      <c r="I377" s="5">
        <v>204.8557003881759</v>
      </c>
      <c r="J377" s="8">
        <f t="shared" si="5"/>
        <v>1.7350082958047075E-2</v>
      </c>
      <c r="K377" s="8" t="str">
        <f>IFERROR(VLOOKUP(A377, 'Trades table'!$B$2:$F$19, 3, 0), K376)</f>
        <v>long</v>
      </c>
      <c r="L377" s="3">
        <f>IFERROR(VLOOKUP(A377, 'Trades table'!$C$2:$F$19, 4, 0), IF(K377="long", L376*(1+J377), L376*(1-J377)))</f>
        <v>1798509.0125004773</v>
      </c>
    </row>
    <row r="378" spans="1:12" x14ac:dyDescent="0.45">
      <c r="A378" s="10">
        <v>44019</v>
      </c>
      <c r="B378" s="4">
        <v>213</v>
      </c>
      <c r="C378" s="4">
        <v>210.53</v>
      </c>
      <c r="D378" s="4">
        <v>214.23</v>
      </c>
      <c r="E378" s="4">
        <v>210.51</v>
      </c>
      <c r="F378" s="5">
        <v>44.728560000000002</v>
      </c>
      <c r="G378" s="5">
        <v>210.298129158931</v>
      </c>
      <c r="H378" s="5">
        <v>206.77701023831551</v>
      </c>
      <c r="I378" s="5">
        <v>205.09715994612591</v>
      </c>
      <c r="J378" s="8">
        <f t="shared" si="5"/>
        <v>-1.9011229672429075E-2</v>
      </c>
      <c r="K378" s="8" t="str">
        <f>IFERROR(VLOOKUP(A378, 'Trades table'!$B$2:$F$19, 3, 0), K377)</f>
        <v>long</v>
      </c>
      <c r="L378" s="3">
        <f>IFERROR(VLOOKUP(A378, 'Trades table'!$C$2:$F$19, 4, 0), IF(K378="long", L377*(1+J378), L377*(1-J378)))</f>
        <v>1764317.1445958971</v>
      </c>
    </row>
    <row r="379" spans="1:12" x14ac:dyDescent="0.45">
      <c r="A379" s="10">
        <v>44020</v>
      </c>
      <c r="B379" s="4">
        <v>210.8</v>
      </c>
      <c r="C379" s="4">
        <v>210.97</v>
      </c>
      <c r="D379" s="4">
        <v>212.29</v>
      </c>
      <c r="E379" s="4">
        <v>209.3</v>
      </c>
      <c r="F379" s="5">
        <v>42.068480000000001</v>
      </c>
      <c r="G379" s="5">
        <v>210.522086105954</v>
      </c>
      <c r="H379" s="5">
        <v>207.0876020725143</v>
      </c>
      <c r="I379" s="5">
        <v>205.34706803352481</v>
      </c>
      <c r="J379" s="8">
        <f t="shared" si="5"/>
        <v>2.0899634256399402E-3</v>
      </c>
      <c r="K379" s="8" t="str">
        <f>IFERROR(VLOOKUP(A379, 'Trades table'!$B$2:$F$19, 3, 0), K378)</f>
        <v>long</v>
      </c>
      <c r="L379" s="3">
        <f>IFERROR(VLOOKUP(A379, 'Trades table'!$C$2:$F$19, 4, 0), IF(K379="long", L378*(1+J379), L378*(1-J379)))</f>
        <v>1768004.502899332</v>
      </c>
    </row>
    <row r="380" spans="1:12" x14ac:dyDescent="0.45">
      <c r="A380" s="10">
        <v>44021</v>
      </c>
      <c r="B380" s="4">
        <v>210.7</v>
      </c>
      <c r="C380" s="4">
        <v>209.11</v>
      </c>
      <c r="D380" s="4">
        <v>211.7</v>
      </c>
      <c r="E380" s="4">
        <v>208.1</v>
      </c>
      <c r="F380" s="5">
        <v>45.189</v>
      </c>
      <c r="G380" s="5">
        <v>210.05139073730271</v>
      </c>
      <c r="H380" s="5">
        <v>207.2374093264022</v>
      </c>
      <c r="I380" s="5">
        <v>205.50719279805571</v>
      </c>
      <c r="J380" s="8">
        <f t="shared" si="5"/>
        <v>-8.8164193961226545E-3</v>
      </c>
      <c r="K380" s="8" t="str">
        <f>IFERROR(VLOOKUP(A380, 'Trades table'!$B$2:$F$19, 3, 0), K379)</f>
        <v>long</v>
      </c>
      <c r="L380" s="3">
        <f>IFERROR(VLOOKUP(A380, 'Trades table'!$C$2:$F$19, 4, 0), IF(K380="long", L379*(1+J380), L379*(1-J380)))</f>
        <v>1752417.0337075382</v>
      </c>
    </row>
    <row r="381" spans="1:12" x14ac:dyDescent="0.45">
      <c r="A381" s="10">
        <v>44022</v>
      </c>
      <c r="B381" s="4">
        <v>207.51</v>
      </c>
      <c r="C381" s="4">
        <v>212.28</v>
      </c>
      <c r="D381" s="4">
        <v>212.6</v>
      </c>
      <c r="E381" s="4">
        <v>206.57</v>
      </c>
      <c r="F381" s="5">
        <v>50.706519999999998</v>
      </c>
      <c r="G381" s="5">
        <v>210.79426049153511</v>
      </c>
      <c r="H381" s="5">
        <v>207.6109345614835</v>
      </c>
      <c r="I381" s="5">
        <v>205.79539735984051</v>
      </c>
      <c r="J381" s="8">
        <f t="shared" si="5"/>
        <v>1.5159485438285936E-2</v>
      </c>
      <c r="K381" s="8" t="str">
        <f>IFERROR(VLOOKUP(A381, 'Trades table'!$B$2:$F$19, 3, 0), K380)</f>
        <v>long</v>
      </c>
      <c r="L381" s="3">
        <f>IFERROR(VLOOKUP(A381, 'Trades table'!$C$2:$F$19, 4, 0), IF(K381="long", L380*(1+J381), L380*(1-J381)))</f>
        <v>1778982.7742118319</v>
      </c>
    </row>
    <row r="382" spans="1:12" x14ac:dyDescent="0.45">
      <c r="A382" s="10">
        <v>44025</v>
      </c>
      <c r="B382" s="4">
        <v>213.87</v>
      </c>
      <c r="C382" s="4">
        <v>208.39</v>
      </c>
      <c r="D382" s="4">
        <v>214.2</v>
      </c>
      <c r="E382" s="4">
        <v>208.11</v>
      </c>
      <c r="F382" s="5">
        <v>51.331609999999998</v>
      </c>
      <c r="G382" s="5">
        <v>209.99284032769009</v>
      </c>
      <c r="H382" s="5">
        <v>207.66864311248469</v>
      </c>
      <c r="I382" s="5">
        <v>205.90580598282611</v>
      </c>
      <c r="J382" s="8">
        <f t="shared" si="5"/>
        <v>-1.8324853966459442E-2</v>
      </c>
      <c r="K382" s="8" t="str">
        <f>IFERROR(VLOOKUP(A382, 'Trades table'!$B$2:$F$19, 3, 0), K381)</f>
        <v>long</v>
      </c>
      <c r="L382" s="3">
        <f>IFERROR(VLOOKUP(A382, 'Trades table'!$C$2:$F$19, 4, 0), IF(K382="long", L381*(1+J382), L381*(1-J382)))</f>
        <v>1746383.1746655533</v>
      </c>
    </row>
    <row r="383" spans="1:12" x14ac:dyDescent="0.45">
      <c r="A383" s="10">
        <v>44026</v>
      </c>
      <c r="B383" s="4">
        <v>208.38</v>
      </c>
      <c r="C383" s="4">
        <v>209.5</v>
      </c>
      <c r="D383" s="4">
        <v>209.58</v>
      </c>
      <c r="E383" s="4">
        <v>205.7</v>
      </c>
      <c r="F383" s="5">
        <v>66.035020000000003</v>
      </c>
      <c r="G383" s="5">
        <v>209.8285602184601</v>
      </c>
      <c r="H383" s="5">
        <v>207.80429917822659</v>
      </c>
      <c r="I383" s="5">
        <v>206.05875040908879</v>
      </c>
      <c r="J383" s="8">
        <f t="shared" si="5"/>
        <v>5.3265511780795638E-3</v>
      </c>
      <c r="K383" s="8" t="str">
        <f>IFERROR(VLOOKUP(A383, 'Trades table'!$B$2:$F$19, 3, 0), K382)</f>
        <v>long</v>
      </c>
      <c r="L383" s="3">
        <f>IFERROR(VLOOKUP(A383, 'Trades table'!$C$2:$F$19, 4, 0), IF(K383="long", L382*(1+J383), L382*(1-J383)))</f>
        <v>1755685.3740219465</v>
      </c>
    </row>
    <row r="384" spans="1:12" x14ac:dyDescent="0.45">
      <c r="A384" s="10">
        <v>44027</v>
      </c>
      <c r="B384" s="4">
        <v>210.29</v>
      </c>
      <c r="C384" s="4">
        <v>211.09</v>
      </c>
      <c r="D384" s="4">
        <v>211.8</v>
      </c>
      <c r="E384" s="4">
        <v>207.65</v>
      </c>
      <c r="F384" s="5">
        <v>49.52901</v>
      </c>
      <c r="G384" s="5">
        <v>210.24904014564009</v>
      </c>
      <c r="H384" s="5">
        <v>208.04768442428389</v>
      </c>
      <c r="I384" s="5">
        <v>206.27284613636161</v>
      </c>
      <c r="J384" s="8">
        <f t="shared" si="5"/>
        <v>7.5894988066826929E-3</v>
      </c>
      <c r="K384" s="8" t="str">
        <f>IFERROR(VLOOKUP(A384, 'Trades table'!$B$2:$F$19, 3, 0), K383)</f>
        <v>long</v>
      </c>
      <c r="L384" s="3">
        <f>IFERROR(VLOOKUP(A384, 'Trades table'!$C$2:$F$19, 4, 0), IF(K384="long", L383*(1+J384), L383*(1-J384)))</f>
        <v>1769010.1460729963</v>
      </c>
    </row>
    <row r="385" spans="1:12" x14ac:dyDescent="0.45">
      <c r="A385" s="10">
        <v>44028</v>
      </c>
      <c r="B385" s="4">
        <v>209.66</v>
      </c>
      <c r="C385" s="4">
        <v>211.35</v>
      </c>
      <c r="D385" s="4">
        <v>212.6</v>
      </c>
      <c r="E385" s="4">
        <v>208.63</v>
      </c>
      <c r="F385" s="5">
        <v>39.030369999999998</v>
      </c>
      <c r="G385" s="5">
        <v>210.61602676376009</v>
      </c>
      <c r="H385" s="5">
        <v>208.2923003928554</v>
      </c>
      <c r="I385" s="5">
        <v>206.488895236942</v>
      </c>
      <c r="J385" s="8">
        <f t="shared" si="5"/>
        <v>1.231702117580058E-3</v>
      </c>
      <c r="K385" s="8" t="str">
        <f>IFERROR(VLOOKUP(A385, 'Trades table'!$B$2:$F$19, 3, 0), K384)</f>
        <v>long</v>
      </c>
      <c r="L385" s="3">
        <f>IFERROR(VLOOKUP(A385, 'Trades table'!$C$2:$F$19, 4, 0), IF(K385="long", L384*(1+J385), L384*(1-J385)))</f>
        <v>1771189.0396159349</v>
      </c>
    </row>
    <row r="386" spans="1:12" x14ac:dyDescent="0.45">
      <c r="A386" s="10">
        <v>44029</v>
      </c>
      <c r="B386" s="4">
        <v>211.69</v>
      </c>
      <c r="C386" s="4">
        <v>210.81</v>
      </c>
      <c r="D386" s="4">
        <v>212.18</v>
      </c>
      <c r="E386" s="4">
        <v>209.86</v>
      </c>
      <c r="F386" s="5">
        <v>36.140219999999999</v>
      </c>
      <c r="G386" s="5">
        <v>210.6806845091734</v>
      </c>
      <c r="H386" s="5">
        <v>208.4787966600513</v>
      </c>
      <c r="I386" s="5">
        <v>206.67277203537</v>
      </c>
      <c r="J386" s="8">
        <f t="shared" si="5"/>
        <v>-2.5550035486160416E-3</v>
      </c>
      <c r="K386" s="8" t="str">
        <f>IFERROR(VLOOKUP(A386, 'Trades table'!$B$2:$F$19, 3, 0), K385)</f>
        <v>long</v>
      </c>
      <c r="L386" s="3">
        <f>IFERROR(VLOOKUP(A386, 'Trades table'!$C$2:$F$19, 4, 0), IF(K386="long", L385*(1+J386), L385*(1-J386)))</f>
        <v>1766663.6453344463</v>
      </c>
    </row>
    <row r="387" spans="1:12" x14ac:dyDescent="0.45">
      <c r="A387" s="10">
        <v>44032</v>
      </c>
      <c r="B387" s="4">
        <v>210.27</v>
      </c>
      <c r="C387" s="4">
        <v>213.89</v>
      </c>
      <c r="D387" s="4">
        <v>214.48</v>
      </c>
      <c r="E387" s="4">
        <v>209.08</v>
      </c>
      <c r="F387" s="5">
        <v>44.507599999999996</v>
      </c>
      <c r="G387" s="5">
        <v>211.7504563394489</v>
      </c>
      <c r="H387" s="5">
        <v>208.8796265370845</v>
      </c>
      <c r="I387" s="5">
        <v>206.97988811897119</v>
      </c>
      <c r="J387" s="8">
        <f t="shared" si="5"/>
        <v>1.461031260376644E-2</v>
      </c>
      <c r="K387" s="8" t="str">
        <f>IFERROR(VLOOKUP(A387, 'Trades table'!$B$2:$F$19, 3, 0), K386)</f>
        <v>long</v>
      </c>
      <c r="L387" s="3">
        <f>IFERROR(VLOOKUP(A387, 'Trades table'!$C$2:$F$19, 4, 0), IF(K387="long", L386*(1+J387), L386*(1-J387)))</f>
        <v>1792475.1534584921</v>
      </c>
    </row>
    <row r="388" spans="1:12" x14ac:dyDescent="0.45">
      <c r="A388" s="10">
        <v>44033</v>
      </c>
      <c r="B388" s="4">
        <v>215</v>
      </c>
      <c r="C388" s="4">
        <v>215.73</v>
      </c>
      <c r="D388" s="4">
        <v>219.1</v>
      </c>
      <c r="E388" s="4">
        <v>214.38</v>
      </c>
      <c r="F388" s="5">
        <v>75.649159999999995</v>
      </c>
      <c r="G388" s="5">
        <v>213.07697089296599</v>
      </c>
      <c r="H388" s="5">
        <v>209.38706160841161</v>
      </c>
      <c r="I388" s="5">
        <v>207.35223330539799</v>
      </c>
      <c r="J388" s="8">
        <f t="shared" ref="J388:J451" si="6">C388/C387-1</f>
        <v>8.6025527140118907E-3</v>
      </c>
      <c r="K388" s="8" t="str">
        <f>IFERROR(VLOOKUP(A388, 'Trades table'!$B$2:$F$19, 3, 0), K387)</f>
        <v>long</v>
      </c>
      <c r="L388" s="3">
        <f>IFERROR(VLOOKUP(A388, 'Trades table'!$C$2:$F$19, 4, 0), IF(K388="long", L387*(1+J388), L387*(1-J388)))</f>
        <v>1807895.0154546753</v>
      </c>
    </row>
    <row r="389" spans="1:12" x14ac:dyDescent="0.45">
      <c r="A389" s="10">
        <v>44034</v>
      </c>
      <c r="B389" s="4">
        <v>215.98</v>
      </c>
      <c r="C389" s="4">
        <v>216.71</v>
      </c>
      <c r="D389" s="4">
        <v>217.65</v>
      </c>
      <c r="E389" s="4">
        <v>213.56</v>
      </c>
      <c r="F389" s="5">
        <v>48.441000000000003</v>
      </c>
      <c r="G389" s="5">
        <v>214.2879805953107</v>
      </c>
      <c r="H389" s="5">
        <v>209.92950148927</v>
      </c>
      <c r="I389" s="5">
        <v>207.7504361434662</v>
      </c>
      <c r="J389" s="8">
        <f t="shared" si="6"/>
        <v>4.5427154313262275E-3</v>
      </c>
      <c r="K389" s="8" t="str">
        <f>IFERROR(VLOOKUP(A389, 'Trades table'!$B$2:$F$19, 3, 0), K388)</f>
        <v>long</v>
      </c>
      <c r="L389" s="3">
        <f>IFERROR(VLOOKUP(A389, 'Trades table'!$C$2:$F$19, 4, 0), IF(K389="long", L388*(1+J389), L388*(1-J389)))</f>
        <v>1816107.7680395991</v>
      </c>
    </row>
    <row r="390" spans="1:12" x14ac:dyDescent="0.45">
      <c r="A390" s="10">
        <v>44035</v>
      </c>
      <c r="B390" s="4">
        <v>217.5</v>
      </c>
      <c r="C390" s="4">
        <v>215.41</v>
      </c>
      <c r="D390" s="4">
        <v>219.28</v>
      </c>
      <c r="E390" s="4">
        <v>215</v>
      </c>
      <c r="F390" s="5">
        <v>43.424819999999997</v>
      </c>
      <c r="G390" s="5">
        <v>214.66198706354041</v>
      </c>
      <c r="H390" s="5">
        <v>210.33546434191669</v>
      </c>
      <c r="I390" s="5">
        <v>208.07637503097831</v>
      </c>
      <c r="J390" s="8">
        <f t="shared" si="6"/>
        <v>-5.998800239952029E-3</v>
      </c>
      <c r="K390" s="8" t="str">
        <f>IFERROR(VLOOKUP(A390, 'Trades table'!$B$2:$F$19, 3, 0), K389)</f>
        <v>long</v>
      </c>
      <c r="L390" s="3">
        <f>IFERROR(VLOOKUP(A390, 'Trades table'!$C$2:$F$19, 4, 0), IF(K390="long", L389*(1+J390), L389*(1-J390)))</f>
        <v>1805213.3003249043</v>
      </c>
    </row>
    <row r="391" spans="1:12" x14ac:dyDescent="0.45">
      <c r="A391" s="10">
        <v>44036</v>
      </c>
      <c r="B391" s="4">
        <v>214.8</v>
      </c>
      <c r="C391" s="4">
        <v>215.97</v>
      </c>
      <c r="D391" s="4">
        <v>217.41</v>
      </c>
      <c r="E391" s="4">
        <v>197.73</v>
      </c>
      <c r="F391" s="5">
        <v>53.567219999999999</v>
      </c>
      <c r="G391" s="5">
        <v>215.09799137569371</v>
      </c>
      <c r="H391" s="5">
        <v>210.75283735362649</v>
      </c>
      <c r="I391" s="5">
        <v>208.41227396583031</v>
      </c>
      <c r="J391" s="8">
        <f t="shared" si="6"/>
        <v>2.5996936075391996E-3</v>
      </c>
      <c r="K391" s="8" t="str">
        <f>IFERROR(VLOOKUP(A391, 'Trades table'!$B$2:$F$19, 3, 0), K390)</f>
        <v>long</v>
      </c>
      <c r="L391" s="3">
        <f>IFERROR(VLOOKUP(A391, 'Trades table'!$C$2:$F$19, 4, 0), IF(K391="long", L390*(1+J391), L390*(1-J391)))</f>
        <v>1809906.3018020038</v>
      </c>
    </row>
    <row r="392" spans="1:12" x14ac:dyDescent="0.45">
      <c r="A392" s="10">
        <v>44039</v>
      </c>
      <c r="B392" s="4">
        <v>216.7</v>
      </c>
      <c r="C392" s="4">
        <v>216.9</v>
      </c>
      <c r="D392" s="4">
        <v>218.38</v>
      </c>
      <c r="E392" s="4">
        <v>215.15</v>
      </c>
      <c r="F392" s="5">
        <v>38.321750000000002</v>
      </c>
      <c r="G392" s="5">
        <v>215.6986609171291</v>
      </c>
      <c r="H392" s="5">
        <v>211.2081827348394</v>
      </c>
      <c r="I392" s="5">
        <v>208.7734537970716</v>
      </c>
      <c r="J392" s="8">
        <f t="shared" si="6"/>
        <v>4.3061536324489058E-3</v>
      </c>
      <c r="K392" s="8" t="str">
        <f>IFERROR(VLOOKUP(A392, 'Trades table'!$B$2:$F$19, 3, 0), K391)</f>
        <v>long</v>
      </c>
      <c r="L392" s="3">
        <f>IFERROR(VLOOKUP(A392, 'Trades table'!$C$2:$F$19, 4, 0), IF(K392="long", L391*(1+J392), L391*(1-J392)))</f>
        <v>1817700.0363979007</v>
      </c>
    </row>
    <row r="393" spans="1:12" x14ac:dyDescent="0.45">
      <c r="A393" s="10">
        <v>44040</v>
      </c>
      <c r="B393" s="4">
        <v>216.81</v>
      </c>
      <c r="C393" s="4">
        <v>215.53</v>
      </c>
      <c r="D393" s="4">
        <v>217.42</v>
      </c>
      <c r="E393" s="4">
        <v>215.25</v>
      </c>
      <c r="F393" s="5">
        <v>24.610340000000001</v>
      </c>
      <c r="G393" s="5">
        <v>215.6424406114194</v>
      </c>
      <c r="H393" s="5">
        <v>211.52831734707351</v>
      </c>
      <c r="I393" s="5">
        <v>209.06096640145151</v>
      </c>
      <c r="J393" s="8">
        <f t="shared" si="6"/>
        <v>-6.316274781005049E-3</v>
      </c>
      <c r="K393" s="8" t="str">
        <f>IFERROR(VLOOKUP(A393, 'Trades table'!$B$2:$F$19, 3, 0), K392)</f>
        <v>long</v>
      </c>
      <c r="L393" s="3">
        <f>IFERROR(VLOOKUP(A393, 'Trades table'!$C$2:$F$19, 4, 0), IF(K393="long", L392*(1+J393), L392*(1-J393)))</f>
        <v>1806218.9434985686</v>
      </c>
    </row>
    <row r="394" spans="1:12" x14ac:dyDescent="0.45">
      <c r="A394" s="10">
        <v>44041</v>
      </c>
      <c r="B394" s="4">
        <v>215.89</v>
      </c>
      <c r="C394" s="4">
        <v>219.18</v>
      </c>
      <c r="D394" s="4">
        <v>219.18</v>
      </c>
      <c r="E394" s="4">
        <v>215.63</v>
      </c>
      <c r="F394" s="5">
        <v>41.346229999999998</v>
      </c>
      <c r="G394" s="5">
        <v>216.8216270742796</v>
      </c>
      <c r="H394" s="5">
        <v>212.0951086546977</v>
      </c>
      <c r="I394" s="5">
        <v>209.49156357585781</v>
      </c>
      <c r="J394" s="8">
        <f t="shared" si="6"/>
        <v>1.693499744815119E-2</v>
      </c>
      <c r="K394" s="8" t="str">
        <f>IFERROR(VLOOKUP(A394, 'Trades table'!$B$2:$F$19, 3, 0), K393)</f>
        <v>long</v>
      </c>
      <c r="L394" s="3">
        <f>IFERROR(VLOOKUP(A394, 'Trades table'!$C$2:$F$19, 4, 0), IF(K394="long", L393*(1+J394), L393*(1-J394)))</f>
        <v>1836807.2566975192</v>
      </c>
    </row>
    <row r="395" spans="1:12" x14ac:dyDescent="0.45">
      <c r="A395" s="10">
        <v>44042</v>
      </c>
      <c r="B395" s="4">
        <v>218.71</v>
      </c>
      <c r="C395" s="4">
        <v>218.15</v>
      </c>
      <c r="D395" s="4">
        <v>218.88</v>
      </c>
      <c r="E395" s="4">
        <v>215.34</v>
      </c>
      <c r="F395" s="5">
        <v>51.264969999999998</v>
      </c>
      <c r="G395" s="5">
        <v>217.2644180495198</v>
      </c>
      <c r="H395" s="5">
        <v>212.5436191247201</v>
      </c>
      <c r="I395" s="5">
        <v>209.8600076790128</v>
      </c>
      <c r="J395" s="8">
        <f t="shared" si="6"/>
        <v>-4.699333880828549E-3</v>
      </c>
      <c r="K395" s="8" t="str">
        <f>IFERROR(VLOOKUP(A395, 'Trades table'!$B$2:$F$19, 3, 0), K394)</f>
        <v>long</v>
      </c>
      <c r="L395" s="3">
        <f>IFERROR(VLOOKUP(A395, 'Trades table'!$C$2:$F$19, 4, 0), IF(K395="long", L394*(1+J395), L394*(1-J395)))</f>
        <v>1828175.4861235688</v>
      </c>
    </row>
    <row r="396" spans="1:12" x14ac:dyDescent="0.45">
      <c r="A396" s="10">
        <v>44043</v>
      </c>
      <c r="B396" s="4">
        <v>218.19</v>
      </c>
      <c r="C396" s="4">
        <v>221.57</v>
      </c>
      <c r="D396" s="4">
        <v>221.98</v>
      </c>
      <c r="E396" s="4">
        <v>217.43</v>
      </c>
      <c r="F396" s="5">
        <v>59.709710000000001</v>
      </c>
      <c r="G396" s="5">
        <v>218.69961203301321</v>
      </c>
      <c r="H396" s="5">
        <v>213.21223993029639</v>
      </c>
      <c r="I396" s="5">
        <v>210.35830522458679</v>
      </c>
      <c r="J396" s="8">
        <f t="shared" si="6"/>
        <v>1.567728627091447E-2</v>
      </c>
      <c r="K396" s="8" t="str">
        <f>IFERROR(VLOOKUP(A396, 'Trades table'!$B$2:$F$19, 3, 0), K395)</f>
        <v>long</v>
      </c>
      <c r="L396" s="3">
        <f>IFERROR(VLOOKUP(A396, 'Trades table'!$C$2:$F$19, 4, 0), IF(K396="long", L395*(1+J396), L395*(1-J396)))</f>
        <v>1856836.3165729963</v>
      </c>
    </row>
    <row r="397" spans="1:12" x14ac:dyDescent="0.45">
      <c r="A397" s="10">
        <v>44046</v>
      </c>
      <c r="B397" s="4">
        <v>222.27</v>
      </c>
      <c r="C397" s="4">
        <v>226.72</v>
      </c>
      <c r="D397" s="4">
        <v>228.36</v>
      </c>
      <c r="E397" s="4">
        <v>221.3</v>
      </c>
      <c r="F397" s="5">
        <v>64.556650000000005</v>
      </c>
      <c r="G397" s="5">
        <v>221.3730746886755</v>
      </c>
      <c r="H397" s="5">
        <v>214.21281475027439</v>
      </c>
      <c r="I397" s="5">
        <v>211.0545475554554</v>
      </c>
      <c r="J397" s="8">
        <f t="shared" si="6"/>
        <v>2.3243218847316838E-2</v>
      </c>
      <c r="K397" s="8" t="str">
        <f>IFERROR(VLOOKUP(A397, 'Trades table'!$B$2:$F$19, 3, 0), K396)</f>
        <v>long</v>
      </c>
      <c r="L397" s="3">
        <f>IFERROR(VLOOKUP(A397, 'Trades table'!$C$2:$F$19, 4, 0), IF(K397="long", L396*(1+J397), L396*(1-J397)))</f>
        <v>1899995.1694427482</v>
      </c>
    </row>
    <row r="398" spans="1:12" x14ac:dyDescent="0.45">
      <c r="A398" s="10">
        <v>44047</v>
      </c>
      <c r="B398" s="4">
        <v>227.39</v>
      </c>
      <c r="C398" s="4">
        <v>227.16</v>
      </c>
      <c r="D398" s="4">
        <v>228.85</v>
      </c>
      <c r="E398" s="4">
        <v>225.63</v>
      </c>
      <c r="F398" s="5">
        <v>42.017490000000002</v>
      </c>
      <c r="G398" s="5">
        <v>223.3020497924503</v>
      </c>
      <c r="H398" s="5">
        <v>215.17186550951331</v>
      </c>
      <c r="I398" s="5">
        <v>211.73988595735091</v>
      </c>
      <c r="J398" s="8">
        <f t="shared" si="6"/>
        <v>1.940719830628046E-3</v>
      </c>
      <c r="K398" s="8" t="str">
        <f>IFERROR(VLOOKUP(A398, 'Trades table'!$B$2:$F$19, 3, 0), K397)</f>
        <v>long</v>
      </c>
      <c r="L398" s="3">
        <f>IFERROR(VLOOKUP(A398, 'Trades table'!$C$2:$F$19, 4, 0), IF(K398="long", L397*(1+J398), L397*(1-J398)))</f>
        <v>1903682.5277461833</v>
      </c>
    </row>
    <row r="399" spans="1:12" x14ac:dyDescent="0.45">
      <c r="A399" s="10">
        <v>44048</v>
      </c>
      <c r="B399" s="4">
        <v>228.15</v>
      </c>
      <c r="C399" s="4">
        <v>226.4</v>
      </c>
      <c r="D399" s="4">
        <v>229.17</v>
      </c>
      <c r="E399" s="4">
        <v>224.31</v>
      </c>
      <c r="F399" s="5">
        <v>54.642899999999997</v>
      </c>
      <c r="G399" s="5">
        <v>224.3346998616336</v>
      </c>
      <c r="H399" s="5">
        <v>216.00357917547529</v>
      </c>
      <c r="I399" s="5">
        <v>212.3637205974637</v>
      </c>
      <c r="J399" s="8">
        <f t="shared" si="6"/>
        <v>-3.3456594470857581E-3</v>
      </c>
      <c r="K399" s="8" t="str">
        <f>IFERROR(VLOOKUP(A399, 'Trades table'!$B$2:$F$19, 3, 0), K398)</f>
        <v>long</v>
      </c>
      <c r="L399" s="3">
        <f>IFERROR(VLOOKUP(A399, 'Trades table'!$C$2:$F$19, 4, 0), IF(K399="long", L398*(1+J399), L398*(1-J399)))</f>
        <v>1897313.4543129771</v>
      </c>
    </row>
    <row r="400" spans="1:12" x14ac:dyDescent="0.45">
      <c r="A400" s="10">
        <v>44049</v>
      </c>
      <c r="B400" s="4">
        <v>226.75</v>
      </c>
      <c r="C400" s="4">
        <v>226</v>
      </c>
      <c r="D400" s="4">
        <v>227.43</v>
      </c>
      <c r="E400" s="4">
        <v>224.35</v>
      </c>
      <c r="F400" s="5">
        <v>30.164090000000002</v>
      </c>
      <c r="G400" s="5">
        <v>224.8897999077557</v>
      </c>
      <c r="H400" s="5">
        <v>216.74405479210671</v>
      </c>
      <c r="I400" s="5">
        <v>212.94398780608219</v>
      </c>
      <c r="J400" s="8">
        <f t="shared" si="6"/>
        <v>-1.7667844522968323E-3</v>
      </c>
      <c r="K400" s="8" t="str">
        <f>IFERROR(VLOOKUP(A400, 'Trades table'!$B$2:$F$19, 3, 0), K399)</f>
        <v>long</v>
      </c>
      <c r="L400" s="3">
        <f>IFERROR(VLOOKUP(A400, 'Trades table'!$C$2:$F$19, 4, 0), IF(K400="long", L399*(1+J400), L399*(1-J400)))</f>
        <v>1893961.3104007633</v>
      </c>
    </row>
    <row r="401" spans="1:12" x14ac:dyDescent="0.45">
      <c r="A401" s="10">
        <v>44050</v>
      </c>
      <c r="B401" s="4">
        <v>225</v>
      </c>
      <c r="C401" s="4">
        <v>227.28</v>
      </c>
      <c r="D401" s="4">
        <v>227.6</v>
      </c>
      <c r="E401" s="4">
        <v>224.46</v>
      </c>
      <c r="F401" s="5">
        <v>35.640160000000002</v>
      </c>
      <c r="G401" s="5">
        <v>225.68653327183719</v>
      </c>
      <c r="H401" s="5">
        <v>217.52449517787659</v>
      </c>
      <c r="I401" s="5">
        <v>213.5540308781639</v>
      </c>
      <c r="J401" s="8">
        <f t="shared" si="6"/>
        <v>5.6637168141593364E-3</v>
      </c>
      <c r="K401" s="8" t="str">
        <f>IFERROR(VLOOKUP(A401, 'Trades table'!$B$2:$F$19, 3, 0), K400)</f>
        <v>long</v>
      </c>
      <c r="L401" s="3">
        <f>IFERROR(VLOOKUP(A401, 'Trades table'!$C$2:$F$19, 4, 0), IF(K401="long", L400*(1+J401), L400*(1-J401)))</f>
        <v>1904688.1709198474</v>
      </c>
    </row>
    <row r="402" spans="1:12" x14ac:dyDescent="0.45">
      <c r="A402" s="10">
        <v>44053</v>
      </c>
      <c r="B402" s="4">
        <v>227.96</v>
      </c>
      <c r="C402" s="4">
        <v>225.99</v>
      </c>
      <c r="D402" s="4">
        <v>228.7</v>
      </c>
      <c r="E402" s="4">
        <v>224.51</v>
      </c>
      <c r="F402" s="5">
        <v>43.502879999999998</v>
      </c>
      <c r="G402" s="5">
        <v>225.78768884789139</v>
      </c>
      <c r="H402" s="5">
        <v>218.15156960914501</v>
      </c>
      <c r="I402" s="5">
        <v>214.08322105356109</v>
      </c>
      <c r="J402" s="8">
        <f t="shared" si="6"/>
        <v>-5.675818373812036E-3</v>
      </c>
      <c r="K402" s="8" t="str">
        <f>IFERROR(VLOOKUP(A402, 'Trades table'!$B$2:$F$19, 3, 0), K401)</f>
        <v>long</v>
      </c>
      <c r="L402" s="3">
        <f>IFERROR(VLOOKUP(A402, 'Trades table'!$C$2:$F$19, 4, 0), IF(K402="long", L401*(1+J402), L401*(1-J402)))</f>
        <v>1893877.5068029582</v>
      </c>
    </row>
    <row r="403" spans="1:12" x14ac:dyDescent="0.45">
      <c r="A403" s="10">
        <v>44054</v>
      </c>
      <c r="B403" s="4">
        <v>226.43</v>
      </c>
      <c r="C403" s="4">
        <v>232.65</v>
      </c>
      <c r="D403" s="4">
        <v>234.73</v>
      </c>
      <c r="E403" s="4">
        <v>226.21</v>
      </c>
      <c r="F403" s="5">
        <v>81.875169999999997</v>
      </c>
      <c r="G403" s="5">
        <v>228.07512589859431</v>
      </c>
      <c r="H403" s="5">
        <v>219.22552741587501</v>
      </c>
      <c r="I403" s="5">
        <v>214.87329675340959</v>
      </c>
      <c r="J403" s="8">
        <f t="shared" si="6"/>
        <v>2.9470330545599444E-2</v>
      </c>
      <c r="K403" s="8" t="str">
        <f>IFERROR(VLOOKUP(A403, 'Trades table'!$B$2:$F$19, 3, 0), K402)</f>
        <v>long</v>
      </c>
      <c r="L403" s="3">
        <f>IFERROR(VLOOKUP(A403, 'Trades table'!$C$2:$F$19, 4, 0), IF(K403="long", L402*(1+J403), L402*(1-J403)))</f>
        <v>1949690.7029413171</v>
      </c>
    </row>
    <row r="404" spans="1:12" x14ac:dyDescent="0.45">
      <c r="A404" s="10">
        <v>44055</v>
      </c>
      <c r="B404" s="4">
        <v>233.12</v>
      </c>
      <c r="C404" s="4">
        <v>242.4</v>
      </c>
      <c r="D404" s="4">
        <v>242.5</v>
      </c>
      <c r="E404" s="4">
        <v>233.03</v>
      </c>
      <c r="F404" s="5">
        <v>101.00227</v>
      </c>
      <c r="G404" s="5">
        <v>232.85008393239619</v>
      </c>
      <c r="H404" s="5">
        <v>220.94215501469901</v>
      </c>
      <c r="I404" s="5">
        <v>216.04464582773261</v>
      </c>
      <c r="J404" s="8">
        <f t="shared" si="6"/>
        <v>4.1908446163765323E-2</v>
      </c>
      <c r="K404" s="8" t="str">
        <f>IFERROR(VLOOKUP(A404, 'Trades table'!$B$2:$F$19, 3, 0), K403)</f>
        <v>long</v>
      </c>
      <c r="L404" s="3">
        <f>IFERROR(VLOOKUP(A404, 'Trades table'!$C$2:$F$19, 4, 0), IF(K404="long", L403*(1+J404), L403*(1-J404)))</f>
        <v>2031399.2108015271</v>
      </c>
    </row>
    <row r="405" spans="1:12" x14ac:dyDescent="0.45">
      <c r="A405" s="10">
        <v>44056</v>
      </c>
      <c r="B405" s="4">
        <v>242.2</v>
      </c>
      <c r="C405" s="4">
        <v>241.39</v>
      </c>
      <c r="D405" s="4">
        <v>244.04</v>
      </c>
      <c r="E405" s="4">
        <v>238.57</v>
      </c>
      <c r="F405" s="5">
        <v>85.720330000000004</v>
      </c>
      <c r="G405" s="5">
        <v>235.6967226215975</v>
      </c>
      <c r="H405" s="5">
        <v>222.45681019879541</v>
      </c>
      <c r="I405" s="5">
        <v>217.12317153719081</v>
      </c>
      <c r="J405" s="8">
        <f t="shared" si="6"/>
        <v>-4.1666666666667629E-3</v>
      </c>
      <c r="K405" s="8" t="str">
        <f>IFERROR(VLOOKUP(A405, 'Trades table'!$B$2:$F$19, 3, 0), K404)</f>
        <v>long</v>
      </c>
      <c r="L405" s="3">
        <f>IFERROR(VLOOKUP(A405, 'Trades table'!$C$2:$F$19, 4, 0), IF(K405="long", L404*(1+J405), L404*(1-J405)))</f>
        <v>2022935.0474231872</v>
      </c>
    </row>
    <row r="406" spans="1:12" x14ac:dyDescent="0.45">
      <c r="A406" s="10">
        <v>44057</v>
      </c>
      <c r="B406" s="4">
        <v>242</v>
      </c>
      <c r="C406" s="4">
        <v>239.99</v>
      </c>
      <c r="D406" s="4">
        <v>242.22</v>
      </c>
      <c r="E406" s="4">
        <v>238.47</v>
      </c>
      <c r="F406" s="5">
        <v>44.284550000000003</v>
      </c>
      <c r="G406" s="5">
        <v>237.12781508106499</v>
      </c>
      <c r="H406" s="5">
        <v>223.75556499888461</v>
      </c>
      <c r="I406" s="5">
        <v>218.0962280675231</v>
      </c>
      <c r="J406" s="8">
        <f t="shared" si="6"/>
        <v>-5.7997431542315958E-3</v>
      </c>
      <c r="K406" s="8" t="str">
        <f>IFERROR(VLOOKUP(A406, 'Trades table'!$B$2:$F$19, 3, 0), K405)</f>
        <v>long</v>
      </c>
      <c r="L406" s="3">
        <f>IFERROR(VLOOKUP(A406, 'Trades table'!$C$2:$F$19, 4, 0), IF(K406="long", L405*(1+J406), L405*(1-J406)))</f>
        <v>2011202.5437304394</v>
      </c>
    </row>
    <row r="407" spans="1:12" x14ac:dyDescent="0.45">
      <c r="A407" s="10">
        <v>44060</v>
      </c>
      <c r="B407" s="4">
        <v>240.8</v>
      </c>
      <c r="C407" s="4">
        <v>237.8</v>
      </c>
      <c r="D407" s="4">
        <v>242.35</v>
      </c>
      <c r="E407" s="4">
        <v>234.5</v>
      </c>
      <c r="F407" s="5">
        <v>77.120410000000007</v>
      </c>
      <c r="G407" s="5">
        <v>237.35187672071001</v>
      </c>
      <c r="H407" s="5">
        <v>224.79589351748581</v>
      </c>
      <c r="I407" s="5">
        <v>218.93468644762851</v>
      </c>
      <c r="J407" s="8">
        <f t="shared" si="6"/>
        <v>-9.1253802241759718E-3</v>
      </c>
      <c r="K407" s="8" t="str">
        <f>IFERROR(VLOOKUP(A407, 'Trades table'!$B$2:$F$19, 3, 0), K406)</f>
        <v>long</v>
      </c>
      <c r="L407" s="3">
        <f>IFERROR(VLOOKUP(A407, 'Trades table'!$C$2:$F$19, 4, 0), IF(K407="long", L406*(1+J407), L406*(1-J407)))</f>
        <v>1992849.5558110692</v>
      </c>
    </row>
    <row r="408" spans="1:12" x14ac:dyDescent="0.45">
      <c r="A408" s="10">
        <v>44061</v>
      </c>
      <c r="B408" s="4">
        <v>236.88</v>
      </c>
      <c r="C408" s="4">
        <v>236.3</v>
      </c>
      <c r="D408" s="4">
        <v>239.83</v>
      </c>
      <c r="E408" s="4">
        <v>235.69</v>
      </c>
      <c r="F408" s="5">
        <v>36.762880000000003</v>
      </c>
      <c r="G408" s="5">
        <v>237.0012511471401</v>
      </c>
      <c r="H408" s="5">
        <v>225.64804955322759</v>
      </c>
      <c r="I408" s="5">
        <v>219.6736359604954</v>
      </c>
      <c r="J408" s="8">
        <f t="shared" si="6"/>
        <v>-6.307821698906646E-3</v>
      </c>
      <c r="K408" s="8" t="str">
        <f>IFERROR(VLOOKUP(A408, 'Trades table'!$B$2:$F$19, 3, 0), K407)</f>
        <v>long</v>
      </c>
      <c r="L408" s="3">
        <f>IFERROR(VLOOKUP(A408, 'Trades table'!$C$2:$F$19, 4, 0), IF(K408="long", L407*(1+J408), L407*(1-J408)))</f>
        <v>1980279.0161402677</v>
      </c>
    </row>
    <row r="409" spans="1:12" x14ac:dyDescent="0.45">
      <c r="A409" s="10">
        <v>44062</v>
      </c>
      <c r="B409" s="4">
        <v>235.85</v>
      </c>
      <c r="C409" s="4">
        <v>239.4</v>
      </c>
      <c r="D409" s="4">
        <v>240.75</v>
      </c>
      <c r="E409" s="4">
        <v>235.19</v>
      </c>
      <c r="F409" s="5">
        <v>38.234650000000002</v>
      </c>
      <c r="G409" s="5">
        <v>237.80083409809339</v>
      </c>
      <c r="H409" s="5">
        <v>226.6667125492848</v>
      </c>
      <c r="I409" s="5">
        <v>220.51305570685739</v>
      </c>
      <c r="J409" s="8">
        <f t="shared" si="6"/>
        <v>1.3118916631400745E-2</v>
      </c>
      <c r="K409" s="8" t="str">
        <f>IFERROR(VLOOKUP(A409, 'Trades table'!$B$2:$F$19, 3, 0), K408)</f>
        <v>long</v>
      </c>
      <c r="L409" s="3">
        <f>IFERROR(VLOOKUP(A409, 'Trades table'!$C$2:$F$19, 4, 0), IF(K409="long", L408*(1+J409), L408*(1-J409)))</f>
        <v>2006258.1314599242</v>
      </c>
    </row>
    <row r="410" spans="1:12" x14ac:dyDescent="0.45">
      <c r="A410" s="10">
        <v>44063</v>
      </c>
      <c r="B410" s="4">
        <v>238.44</v>
      </c>
      <c r="C410" s="4">
        <v>232.48</v>
      </c>
      <c r="D410" s="4">
        <v>238.51</v>
      </c>
      <c r="E410" s="4">
        <v>230.33</v>
      </c>
      <c r="F410" s="5">
        <v>116.94114999999999</v>
      </c>
      <c r="G410" s="5">
        <v>236.02722273206231</v>
      </c>
      <c r="H410" s="5">
        <v>227.09732643452301</v>
      </c>
      <c r="I410" s="5">
        <v>221.02228737890599</v>
      </c>
      <c r="J410" s="8">
        <f t="shared" si="6"/>
        <v>-2.890559732664999E-2</v>
      </c>
      <c r="K410" s="8" t="str">
        <f>IFERROR(VLOOKUP(A410, 'Trades table'!$B$2:$F$19, 3, 0), K409)</f>
        <v>long</v>
      </c>
      <c r="L410" s="3">
        <f>IFERROR(VLOOKUP(A410, 'Trades table'!$C$2:$F$19, 4, 0), IF(K410="long", L409*(1+J410), L409*(1-J410)))</f>
        <v>1948266.0417786264</v>
      </c>
    </row>
    <row r="411" spans="1:12" x14ac:dyDescent="0.45">
      <c r="A411" s="10">
        <v>44064</v>
      </c>
      <c r="B411" s="4">
        <v>233.3</v>
      </c>
      <c r="C411" s="4">
        <v>231.22</v>
      </c>
      <c r="D411" s="4">
        <v>236.5</v>
      </c>
      <c r="E411" s="4">
        <v>227.35</v>
      </c>
      <c r="F411" s="5">
        <v>138.91306</v>
      </c>
      <c r="G411" s="5">
        <v>234.4248151547082</v>
      </c>
      <c r="H411" s="5">
        <v>227.4027096615954</v>
      </c>
      <c r="I411" s="5">
        <v>221.45623259682489</v>
      </c>
      <c r="J411" s="8">
        <f t="shared" si="6"/>
        <v>-5.4198210598760399E-3</v>
      </c>
      <c r="K411" s="8" t="str">
        <f>IFERROR(VLOOKUP(A411, 'Trades table'!$B$2:$F$19, 3, 0), K410)</f>
        <v>long</v>
      </c>
      <c r="L411" s="3">
        <f>IFERROR(VLOOKUP(A411, 'Trades table'!$C$2:$F$19, 4, 0), IF(K411="long", L410*(1+J411), L410*(1-J411)))</f>
        <v>1937706.7884551533</v>
      </c>
    </row>
    <row r="412" spans="1:12" x14ac:dyDescent="0.45">
      <c r="A412" s="10">
        <v>44067</v>
      </c>
      <c r="B412" s="4">
        <v>232.5</v>
      </c>
      <c r="C412" s="4">
        <v>231.81</v>
      </c>
      <c r="D412" s="4">
        <v>233.7</v>
      </c>
      <c r="E412" s="4">
        <v>230.2</v>
      </c>
      <c r="F412" s="5">
        <v>44.546799999999998</v>
      </c>
      <c r="G412" s="5">
        <v>233.55321010313881</v>
      </c>
      <c r="H412" s="5">
        <v>227.72917561258831</v>
      </c>
      <c r="I412" s="5">
        <v>221.8968184437685</v>
      </c>
      <c r="J412" s="8">
        <f t="shared" si="6"/>
        <v>2.5516823804170308E-3</v>
      </c>
      <c r="K412" s="8" t="str">
        <f>IFERROR(VLOOKUP(A412, 'Trades table'!$B$2:$F$19, 3, 0), K411)</f>
        <v>long</v>
      </c>
      <c r="L412" s="3">
        <f>IFERROR(VLOOKUP(A412, 'Trades table'!$C$2:$F$19, 4, 0), IF(K412="long", L411*(1+J412), L411*(1-J412)))</f>
        <v>1942651.2007256688</v>
      </c>
    </row>
    <row r="413" spans="1:12" x14ac:dyDescent="0.45">
      <c r="A413" s="10">
        <v>44068</v>
      </c>
      <c r="B413" s="4">
        <v>232.3</v>
      </c>
      <c r="C413" s="4">
        <v>228.08</v>
      </c>
      <c r="D413" s="4">
        <v>232.97</v>
      </c>
      <c r="E413" s="4">
        <v>226.9</v>
      </c>
      <c r="F413" s="5">
        <v>58.979869999999998</v>
      </c>
      <c r="G413" s="5">
        <v>231.72880673542591</v>
      </c>
      <c r="H413" s="5">
        <v>227.75516260424851</v>
      </c>
      <c r="I413" s="5">
        <v>222.15993255254429</v>
      </c>
      <c r="J413" s="8">
        <f t="shared" si="6"/>
        <v>-1.6090763987748558E-2</v>
      </c>
      <c r="K413" s="8" t="str">
        <f>IFERROR(VLOOKUP(A413, 'Trades table'!$B$2:$F$19, 3, 0), K412)</f>
        <v>long</v>
      </c>
      <c r="L413" s="3">
        <f>IFERROR(VLOOKUP(A413, 'Trades table'!$C$2:$F$19, 4, 0), IF(K413="long", L412*(1+J413), L412*(1-J413)))</f>
        <v>1911392.4587442756</v>
      </c>
    </row>
    <row r="414" spans="1:12" x14ac:dyDescent="0.45">
      <c r="A414" s="10">
        <v>44069</v>
      </c>
      <c r="B414" s="4">
        <v>228.3</v>
      </c>
      <c r="C414" s="4">
        <v>227.8</v>
      </c>
      <c r="D414" s="4">
        <v>229.4</v>
      </c>
      <c r="E414" s="4">
        <v>224.7</v>
      </c>
      <c r="F414" s="5">
        <v>75.779449999999997</v>
      </c>
      <c r="G414" s="5">
        <v>230.41920449028399</v>
      </c>
      <c r="H414" s="5">
        <v>227.75848389282271</v>
      </c>
      <c r="I414" s="5">
        <v>222.39993542264889</v>
      </c>
      <c r="J414" s="8">
        <f t="shared" si="6"/>
        <v>-1.2276394247632272E-3</v>
      </c>
      <c r="K414" s="8" t="str">
        <f>IFERROR(VLOOKUP(A414, 'Trades table'!$B$2:$F$19, 3, 0), K413)</f>
        <v>long</v>
      </c>
      <c r="L414" s="3">
        <f>IFERROR(VLOOKUP(A414, 'Trades table'!$C$2:$F$19, 4, 0), IF(K414="long", L413*(1+J414), L413*(1-J414)))</f>
        <v>1909045.9580057261</v>
      </c>
    </row>
    <row r="415" spans="1:12" x14ac:dyDescent="0.45">
      <c r="A415" s="10">
        <v>44070</v>
      </c>
      <c r="B415" s="4">
        <v>227.87</v>
      </c>
      <c r="C415" s="4">
        <v>226.23</v>
      </c>
      <c r="D415" s="4">
        <v>229.98</v>
      </c>
      <c r="E415" s="4">
        <v>225.6</v>
      </c>
      <c r="F415" s="5">
        <v>51.03107</v>
      </c>
      <c r="G415" s="5">
        <v>229.02280299352259</v>
      </c>
      <c r="H415" s="5">
        <v>227.6452628637247</v>
      </c>
      <c r="I415" s="5">
        <v>222.56291689402551</v>
      </c>
      <c r="J415" s="8">
        <f t="shared" si="6"/>
        <v>-6.8920105355575467E-3</v>
      </c>
      <c r="K415" s="8" t="str">
        <f>IFERROR(VLOOKUP(A415, 'Trades table'!$B$2:$F$19, 3, 0), K414)</f>
        <v>long</v>
      </c>
      <c r="L415" s="3">
        <f>IFERROR(VLOOKUP(A415, 'Trades table'!$C$2:$F$19, 4, 0), IF(K415="long", L414*(1+J415), L414*(1-J415)))</f>
        <v>1895888.7931502871</v>
      </c>
    </row>
    <row r="416" spans="1:12" x14ac:dyDescent="0.45">
      <c r="A416" s="10">
        <v>44071</v>
      </c>
      <c r="B416" s="4">
        <v>227</v>
      </c>
      <c r="C416" s="4">
        <v>226.3</v>
      </c>
      <c r="D416" s="4">
        <v>228.1</v>
      </c>
      <c r="E416" s="4">
        <v>225.19</v>
      </c>
      <c r="F416" s="5">
        <v>40.748089999999998</v>
      </c>
      <c r="G416" s="5">
        <v>228.11520199568179</v>
      </c>
      <c r="H416" s="5">
        <v>227.545613762708</v>
      </c>
      <c r="I416" s="5">
        <v>222.72194170704569</v>
      </c>
      <c r="J416" s="8">
        <f t="shared" si="6"/>
        <v>3.0941961720376554E-4</v>
      </c>
      <c r="K416" s="8" t="str">
        <f>IFERROR(VLOOKUP(A416, 'Trades table'!$B$2:$F$19, 3, 0), K415)</f>
        <v>long</v>
      </c>
      <c r="L416" s="3">
        <f>IFERROR(VLOOKUP(A416, 'Trades table'!$C$2:$F$19, 4, 0), IF(K416="long", L415*(1+J416), L415*(1-J416)))</f>
        <v>1896475.4183349246</v>
      </c>
    </row>
    <row r="417" spans="1:12" x14ac:dyDescent="0.45">
      <c r="A417" s="10">
        <v>44074</v>
      </c>
      <c r="B417" s="4">
        <v>227</v>
      </c>
      <c r="C417" s="4">
        <v>226.1</v>
      </c>
      <c r="D417" s="4">
        <v>229.71</v>
      </c>
      <c r="E417" s="4">
        <v>225</v>
      </c>
      <c r="F417" s="5">
        <v>62.015070000000001</v>
      </c>
      <c r="G417" s="5">
        <v>227.44346799712119</v>
      </c>
      <c r="H417" s="5">
        <v>227.43853126176671</v>
      </c>
      <c r="I417" s="5">
        <v>222.86568886844799</v>
      </c>
      <c r="J417" s="8">
        <f t="shared" si="6"/>
        <v>-8.8378258948307309E-4</v>
      </c>
      <c r="K417" s="8" t="str">
        <f>IFERROR(VLOOKUP(A417, 'Trades table'!$B$2:$F$19, 3, 0), K416)</f>
        <v>long</v>
      </c>
      <c r="L417" s="3">
        <f>IFERROR(VLOOKUP(A417, 'Trades table'!$C$2:$F$19, 4, 0), IF(K417="long", L416*(1+J417), L416*(1-J417)))</f>
        <v>1894799.3463788177</v>
      </c>
    </row>
    <row r="418" spans="1:12" x14ac:dyDescent="0.45">
      <c r="A418" s="10">
        <v>44075</v>
      </c>
      <c r="B418" s="4">
        <v>226.7</v>
      </c>
      <c r="C418" s="4">
        <v>227.64</v>
      </c>
      <c r="D418" s="4">
        <v>227.97</v>
      </c>
      <c r="E418" s="4">
        <v>226.01</v>
      </c>
      <c r="F418" s="5">
        <v>37.550370000000001</v>
      </c>
      <c r="G418" s="5">
        <v>227.5089786647475</v>
      </c>
      <c r="H418" s="5">
        <v>227.4534548720062</v>
      </c>
      <c r="I418" s="5">
        <v>223.06885104425871</v>
      </c>
      <c r="J418" s="8">
        <f t="shared" si="6"/>
        <v>6.8111455108359475E-3</v>
      </c>
      <c r="K418" s="8" t="str">
        <f>IFERROR(VLOOKUP(A418, 'Trades table'!$B$2:$F$19, 3, 0), K417)</f>
        <v>long</v>
      </c>
      <c r="L418" s="3">
        <f>IFERROR(VLOOKUP(A418, 'Trades table'!$C$2:$F$19, 4, 0), IF(K418="long", L417*(1+J418), L417*(1-J418)))</f>
        <v>1907705.1004408407</v>
      </c>
    </row>
    <row r="419" spans="1:12" x14ac:dyDescent="0.45">
      <c r="A419" s="10">
        <v>44076</v>
      </c>
      <c r="B419" s="4">
        <v>228.56</v>
      </c>
      <c r="C419" s="4">
        <v>222.57</v>
      </c>
      <c r="D419" s="4">
        <v>228.75</v>
      </c>
      <c r="E419" s="4">
        <v>220.85</v>
      </c>
      <c r="F419" s="5">
        <v>77.854039999999998</v>
      </c>
      <c r="G419" s="5">
        <v>225.86265244316499</v>
      </c>
      <c r="H419" s="5">
        <v>227.09171747407979</v>
      </c>
      <c r="I419" s="5">
        <v>223.0476233402477</v>
      </c>
      <c r="J419" s="8">
        <f t="shared" si="6"/>
        <v>-2.227200843437005E-2</v>
      </c>
      <c r="K419" s="8" t="str">
        <f>IFERROR(VLOOKUP(A419, 'Trades table'!$B$2:$F$19, 3, 0), K418)</f>
        <v>long</v>
      </c>
      <c r="L419" s="3">
        <f>IFERROR(VLOOKUP(A419, 'Trades table'!$C$2:$F$19, 4, 0), IF(K419="long", L418*(1+J419), L418*(1-J419)))</f>
        <v>1865216.6763535314</v>
      </c>
    </row>
    <row r="420" spans="1:12" x14ac:dyDescent="0.45">
      <c r="A420" s="10">
        <v>44077</v>
      </c>
      <c r="B420" s="4">
        <v>221.67</v>
      </c>
      <c r="C420" s="4">
        <v>218.32</v>
      </c>
      <c r="D420" s="4">
        <v>224.23</v>
      </c>
      <c r="E420" s="4">
        <v>218</v>
      </c>
      <c r="F420" s="5">
        <v>69.47072</v>
      </c>
      <c r="G420" s="5">
        <v>223.34843496210999</v>
      </c>
      <c r="H420" s="5">
        <v>226.44196062414801</v>
      </c>
      <c r="I420" s="5">
        <v>222.84644787896059</v>
      </c>
      <c r="J420" s="8">
        <f t="shared" si="6"/>
        <v>-1.9095116143235891E-2</v>
      </c>
      <c r="K420" s="8" t="str">
        <f>IFERROR(VLOOKUP(A420, 'Trades table'!$B$2:$F$19, 3, 0), K419)</f>
        <v>long</v>
      </c>
      <c r="L420" s="3">
        <f>IFERROR(VLOOKUP(A420, 'Trades table'!$C$2:$F$19, 4, 0), IF(K420="long", L419*(1+J420), L419*(1-J420)))</f>
        <v>1829600.1472862603</v>
      </c>
    </row>
    <row r="421" spans="1:12" x14ac:dyDescent="0.45">
      <c r="A421" s="10">
        <v>44078</v>
      </c>
      <c r="B421" s="4">
        <v>218</v>
      </c>
      <c r="C421" s="4">
        <v>222.21</v>
      </c>
      <c r="D421" s="4">
        <v>222.5</v>
      </c>
      <c r="E421" s="4">
        <v>216.75</v>
      </c>
      <c r="F421" s="5">
        <v>70.670060000000007</v>
      </c>
      <c r="G421" s="5">
        <v>222.96895664140669</v>
      </c>
      <c r="H421" s="5">
        <v>226.12848205939619</v>
      </c>
      <c r="I421" s="5">
        <v>222.81936499049419</v>
      </c>
      <c r="J421" s="8">
        <f t="shared" si="6"/>
        <v>1.781788200806167E-2</v>
      </c>
      <c r="K421" s="8" t="str">
        <f>IFERROR(VLOOKUP(A421, 'Trades table'!$B$2:$F$19, 3, 0), K420)</f>
        <v>long</v>
      </c>
      <c r="L421" s="3">
        <f>IFERROR(VLOOKUP(A421, 'Trades table'!$C$2:$F$19, 4, 0), IF(K421="long", L420*(1+J421), L420*(1-J421)))</f>
        <v>1862199.7468325391</v>
      </c>
    </row>
    <row r="422" spans="1:12" x14ac:dyDescent="0.45">
      <c r="A422" s="10">
        <v>44081</v>
      </c>
      <c r="B422" s="4">
        <v>221.5</v>
      </c>
      <c r="C422" s="4">
        <v>221.32</v>
      </c>
      <c r="D422" s="4">
        <v>224.2</v>
      </c>
      <c r="E422" s="4">
        <v>220.5</v>
      </c>
      <c r="F422" s="5">
        <v>59.334960000000002</v>
      </c>
      <c r="G422" s="5">
        <v>222.41930442760449</v>
      </c>
      <c r="H422" s="5">
        <v>225.77229820314469</v>
      </c>
      <c r="I422" s="5">
        <v>222.75556222494129</v>
      </c>
      <c r="J422" s="8">
        <f t="shared" si="6"/>
        <v>-4.0052202871158071E-3</v>
      </c>
      <c r="K422" s="8" t="str">
        <f>IFERROR(VLOOKUP(A422, 'Trades table'!$B$2:$F$19, 3, 0), K421)</f>
        <v>short</v>
      </c>
      <c r="L422" s="3">
        <f>IFERROR(VLOOKUP(A422, 'Trades table'!$C$2:$F$19, 4, 0), IF(K422="long", L421*(1+J422), L421*(1-J422)))</f>
        <v>1854737.01</v>
      </c>
    </row>
    <row r="423" spans="1:12" x14ac:dyDescent="0.45">
      <c r="A423" s="10">
        <v>44082</v>
      </c>
      <c r="B423" s="4">
        <v>222</v>
      </c>
      <c r="C423" s="4">
        <v>217.68</v>
      </c>
      <c r="D423" s="4">
        <v>222.48</v>
      </c>
      <c r="E423" s="4">
        <v>216.29</v>
      </c>
      <c r="F423" s="5">
        <v>70.024349999999998</v>
      </c>
      <c r="G423" s="5">
        <v>220.8395362850697</v>
      </c>
      <c r="H423" s="5">
        <v>225.17286870661539</v>
      </c>
      <c r="I423" s="5">
        <v>222.53958085366719</v>
      </c>
      <c r="J423" s="8">
        <f t="shared" si="6"/>
        <v>-1.6446773902042189E-2</v>
      </c>
      <c r="K423" s="8" t="str">
        <f>IFERROR(VLOOKUP(A423, 'Trades table'!$B$2:$F$19, 3, 0), K422)</f>
        <v>short</v>
      </c>
      <c r="L423" s="3">
        <f>IFERROR(VLOOKUP(A423, 'Trades table'!$C$2:$F$19, 4, 0), IF(K423="long", L422*(1+J423), L422*(1-J423)))</f>
        <v>1885241.4502512198</v>
      </c>
    </row>
    <row r="424" spans="1:12" x14ac:dyDescent="0.45">
      <c r="A424" s="10">
        <v>44083</v>
      </c>
      <c r="B424" s="4">
        <v>217.01</v>
      </c>
      <c r="C424" s="4">
        <v>218</v>
      </c>
      <c r="D424" s="4">
        <v>218.88</v>
      </c>
      <c r="E424" s="4">
        <v>216.8</v>
      </c>
      <c r="F424" s="5">
        <v>48.062980000000003</v>
      </c>
      <c r="G424" s="5">
        <v>219.8930241900465</v>
      </c>
      <c r="H424" s="5">
        <v>224.64154509871801</v>
      </c>
      <c r="I424" s="5">
        <v>222.34640720031959</v>
      </c>
      <c r="J424" s="8">
        <f t="shared" si="6"/>
        <v>1.4700477765527964E-3</v>
      </c>
      <c r="K424" s="8" t="str">
        <f>IFERROR(VLOOKUP(A424, 'Trades table'!$B$2:$F$19, 3, 0), K423)</f>
        <v>short</v>
      </c>
      <c r="L424" s="3">
        <f>IFERROR(VLOOKUP(A424, 'Trades table'!$C$2:$F$19, 4, 0), IF(K424="long", L423*(1+J424), L423*(1-J424)))</f>
        <v>1882470.0552490128</v>
      </c>
    </row>
    <row r="425" spans="1:12" x14ac:dyDescent="0.45">
      <c r="A425" s="10">
        <v>44084</v>
      </c>
      <c r="B425" s="4">
        <v>218.24</v>
      </c>
      <c r="C425" s="4">
        <v>220.6</v>
      </c>
      <c r="D425" s="4">
        <v>222.15</v>
      </c>
      <c r="E425" s="4">
        <v>215.79</v>
      </c>
      <c r="F425" s="5">
        <v>71.198539999999994</v>
      </c>
      <c r="G425" s="5">
        <v>220.12868279336431</v>
      </c>
      <c r="H425" s="5">
        <v>224.3421713877018</v>
      </c>
      <c r="I425" s="5">
        <v>222.27209200030609</v>
      </c>
      <c r="J425" s="8">
        <f t="shared" si="6"/>
        <v>1.192660550458724E-2</v>
      </c>
      <c r="K425" s="8" t="str">
        <f>IFERROR(VLOOKUP(A425, 'Trades table'!$B$2:$F$19, 3, 0), K424)</f>
        <v>short</v>
      </c>
      <c r="L425" s="3">
        <f>IFERROR(VLOOKUP(A425, 'Trades table'!$C$2:$F$19, 4, 0), IF(K425="long", L424*(1+J425), L424*(1-J425)))</f>
        <v>1860018.5775258592</v>
      </c>
    </row>
    <row r="426" spans="1:12" x14ac:dyDescent="0.45">
      <c r="A426" s="10">
        <v>44085</v>
      </c>
      <c r="B426" s="4">
        <v>221.46</v>
      </c>
      <c r="C426" s="4">
        <v>221.07</v>
      </c>
      <c r="D426" s="4">
        <v>223.15</v>
      </c>
      <c r="E426" s="4">
        <v>219.75</v>
      </c>
      <c r="F426" s="5">
        <v>45.688920000000003</v>
      </c>
      <c r="G426" s="5">
        <v>220.4424551955762</v>
      </c>
      <c r="H426" s="5">
        <v>224.09978832194611</v>
      </c>
      <c r="I426" s="5">
        <v>222.2209391492292</v>
      </c>
      <c r="J426" s="8">
        <f t="shared" si="6"/>
        <v>2.1305530371713566E-3</v>
      </c>
      <c r="K426" s="8" t="str">
        <f>IFERROR(VLOOKUP(A426, 'Trades table'!$B$2:$F$19, 3, 0), K425)</f>
        <v>short</v>
      </c>
      <c r="L426" s="3">
        <f>IFERROR(VLOOKUP(A426, 'Trades table'!$C$2:$F$19, 4, 0), IF(K426="long", L425*(1+J426), L425*(1-J426)))</f>
        <v>1856055.7092963164</v>
      </c>
    </row>
    <row r="427" spans="1:12" x14ac:dyDescent="0.45">
      <c r="A427" s="10">
        <v>44088</v>
      </c>
      <c r="B427" s="4">
        <v>222.31</v>
      </c>
      <c r="C427" s="4">
        <v>227.37</v>
      </c>
      <c r="D427" s="4">
        <v>227.54</v>
      </c>
      <c r="E427" s="4">
        <v>222.13</v>
      </c>
      <c r="F427" s="5">
        <v>62.906199999999998</v>
      </c>
      <c r="G427" s="5">
        <v>222.75163679705079</v>
      </c>
      <c r="H427" s="5">
        <v>224.34202622402421</v>
      </c>
      <c r="I427" s="5">
        <v>222.4400481216025</v>
      </c>
      <c r="J427" s="8">
        <f t="shared" si="6"/>
        <v>2.8497760890215718E-2</v>
      </c>
      <c r="K427" s="8" t="str">
        <f>IFERROR(VLOOKUP(A427, 'Trades table'!$B$2:$F$19, 3, 0), K426)</f>
        <v>short</v>
      </c>
      <c r="L427" s="3">
        <f>IFERROR(VLOOKUP(A427, 'Trades table'!$C$2:$F$19, 4, 0), IF(K427="long", L426*(1+J427), L426*(1-J427)))</f>
        <v>1803162.2774938701</v>
      </c>
    </row>
    <row r="428" spans="1:12" x14ac:dyDescent="0.45">
      <c r="A428" s="10">
        <v>44089</v>
      </c>
      <c r="B428" s="4">
        <v>228.22</v>
      </c>
      <c r="C428" s="4">
        <v>231.5</v>
      </c>
      <c r="D428" s="4">
        <v>231.95</v>
      </c>
      <c r="E428" s="4">
        <v>227.39</v>
      </c>
      <c r="F428" s="5">
        <v>61.905270000000002</v>
      </c>
      <c r="G428" s="5">
        <v>225.66775786470049</v>
      </c>
      <c r="H428" s="5">
        <v>224.8722465037261</v>
      </c>
      <c r="I428" s="5">
        <v>222.82557798876829</v>
      </c>
      <c r="J428" s="8">
        <f t="shared" si="6"/>
        <v>1.8164225711395421E-2</v>
      </c>
      <c r="K428" s="8" t="str">
        <f>IFERROR(VLOOKUP(A428, 'Trades table'!$B$2:$F$19, 3, 0), K427)</f>
        <v>long</v>
      </c>
      <c r="L428" s="3">
        <f>IFERROR(VLOOKUP(A428, 'Trades table'!$C$2:$F$19, 4, 0), IF(K428="long", L427*(1+J428), L427*(1-J428)))</f>
        <v>1769428.61</v>
      </c>
    </row>
    <row r="429" spans="1:12" x14ac:dyDescent="0.45">
      <c r="A429" s="10">
        <v>44090</v>
      </c>
      <c r="B429" s="4">
        <v>231.72</v>
      </c>
      <c r="C429" s="4">
        <v>231.06</v>
      </c>
      <c r="D429" s="4">
        <v>232.6</v>
      </c>
      <c r="E429" s="4">
        <v>230.15</v>
      </c>
      <c r="F429" s="5">
        <v>39.605930000000001</v>
      </c>
      <c r="G429" s="5">
        <v>227.4651719098004</v>
      </c>
      <c r="H429" s="5">
        <v>225.33059861456121</v>
      </c>
      <c r="I429" s="5">
        <v>223.1759789254165</v>
      </c>
      <c r="J429" s="8">
        <f t="shared" si="6"/>
        <v>-1.9006479481641358E-3</v>
      </c>
      <c r="K429" s="8" t="str">
        <f>IFERROR(VLOOKUP(A429, 'Trades table'!$B$2:$F$19, 3, 0), K428)</f>
        <v>long</v>
      </c>
      <c r="L429" s="3">
        <f>IFERROR(VLOOKUP(A429, 'Trades table'!$C$2:$F$19, 4, 0), IF(K429="long", L428*(1+J429), L428*(1-J429)))</f>
        <v>1766065.5491429807</v>
      </c>
    </row>
    <row r="430" spans="1:12" x14ac:dyDescent="0.45">
      <c r="A430" s="10">
        <v>44091</v>
      </c>
      <c r="B430" s="4">
        <v>229.1</v>
      </c>
      <c r="C430" s="4">
        <v>231.46</v>
      </c>
      <c r="D430" s="4">
        <v>231.75</v>
      </c>
      <c r="E430" s="4">
        <v>228.57</v>
      </c>
      <c r="F430" s="5">
        <v>49.126710000000003</v>
      </c>
      <c r="G430" s="5">
        <v>228.79678127320031</v>
      </c>
      <c r="H430" s="5">
        <v>225.78462834681599</v>
      </c>
      <c r="I430" s="5">
        <v>223.5284904605052</v>
      </c>
      <c r="J430" s="8">
        <f t="shared" si="6"/>
        <v>1.7311520817104853E-3</v>
      </c>
      <c r="K430" s="8" t="str">
        <f>IFERROR(VLOOKUP(A430, 'Trades table'!$B$2:$F$19, 3, 0), K429)</f>
        <v>long</v>
      </c>
      <c r="L430" s="3">
        <f>IFERROR(VLOOKUP(A430, 'Trades table'!$C$2:$F$19, 4, 0), IF(K430="long", L429*(1+J430), L429*(1-J430)))</f>
        <v>1769122.8771948167</v>
      </c>
    </row>
    <row r="431" spans="1:12" x14ac:dyDescent="0.45">
      <c r="A431" s="10">
        <v>44092</v>
      </c>
      <c r="B431" s="4">
        <v>232</v>
      </c>
      <c r="C431" s="4">
        <v>230.3</v>
      </c>
      <c r="D431" s="4">
        <v>232.59</v>
      </c>
      <c r="E431" s="4">
        <v>229</v>
      </c>
      <c r="F431" s="5">
        <v>54.624839999999999</v>
      </c>
      <c r="G431" s="5">
        <v>229.29785418213359</v>
      </c>
      <c r="H431" s="5">
        <v>226.1191003211259</v>
      </c>
      <c r="I431" s="5">
        <v>223.81663980261129</v>
      </c>
      <c r="J431" s="8">
        <f t="shared" si="6"/>
        <v>-5.0116650825196007E-3</v>
      </c>
      <c r="K431" s="8" t="str">
        <f>IFERROR(VLOOKUP(A431, 'Trades table'!$B$2:$F$19, 3, 0), K430)</f>
        <v>long</v>
      </c>
      <c r="L431" s="3">
        <f>IFERROR(VLOOKUP(A431, 'Trades table'!$C$2:$F$19, 4, 0), IF(K431="long", L430*(1+J431), L430*(1-J431)))</f>
        <v>1760256.6258444928</v>
      </c>
    </row>
    <row r="432" spans="1:12" x14ac:dyDescent="0.45">
      <c r="A432" s="10">
        <v>44095</v>
      </c>
      <c r="B432" s="4">
        <v>229.88</v>
      </c>
      <c r="C432" s="4">
        <v>226.25</v>
      </c>
      <c r="D432" s="4">
        <v>230.07</v>
      </c>
      <c r="E432" s="4">
        <v>223.49</v>
      </c>
      <c r="F432" s="5">
        <v>70.303619999999995</v>
      </c>
      <c r="G432" s="5">
        <v>228.28190278808901</v>
      </c>
      <c r="H432" s="5">
        <v>226.12879659363509</v>
      </c>
      <c r="I432" s="5">
        <v>223.92018704505341</v>
      </c>
      <c r="J432" s="8">
        <f t="shared" si="6"/>
        <v>-1.7585757707338279E-2</v>
      </c>
      <c r="K432" s="8" t="str">
        <f>IFERROR(VLOOKUP(A432, 'Trades table'!$B$2:$F$19, 3, 0), K431)</f>
        <v>long</v>
      </c>
      <c r="L432" s="3">
        <f>IFERROR(VLOOKUP(A432, 'Trades table'!$C$2:$F$19, 4, 0), IF(K432="long", L431*(1+J432), L431*(1-J432)))</f>
        <v>1729301.1793196548</v>
      </c>
    </row>
    <row r="433" spans="1:12" x14ac:dyDescent="0.45">
      <c r="A433" s="10">
        <v>44096</v>
      </c>
      <c r="B433" s="4">
        <v>226</v>
      </c>
      <c r="C433" s="4">
        <v>229.88</v>
      </c>
      <c r="D433" s="4">
        <v>230.28</v>
      </c>
      <c r="E433" s="4">
        <v>225.46</v>
      </c>
      <c r="F433" s="5">
        <v>66.622079999999997</v>
      </c>
      <c r="G433" s="5">
        <v>228.81460185872601</v>
      </c>
      <c r="H433" s="5">
        <v>226.4066635126251</v>
      </c>
      <c r="I433" s="5">
        <v>224.17379610696611</v>
      </c>
      <c r="J433" s="8">
        <f t="shared" si="6"/>
        <v>1.6044198895027506E-2</v>
      </c>
      <c r="K433" s="8" t="str">
        <f>IFERROR(VLOOKUP(A433, 'Trades table'!$B$2:$F$19, 3, 0), K432)</f>
        <v>long</v>
      </c>
      <c r="L433" s="3">
        <f>IFERROR(VLOOKUP(A433, 'Trades table'!$C$2:$F$19, 4, 0), IF(K433="long", L432*(1+J433), L432*(1-J433)))</f>
        <v>1757046.431390065</v>
      </c>
    </row>
    <row r="434" spans="1:12" x14ac:dyDescent="0.45">
      <c r="A434" s="10">
        <v>44097</v>
      </c>
      <c r="B434" s="4">
        <v>230.02</v>
      </c>
      <c r="C434" s="4">
        <v>228.5</v>
      </c>
      <c r="D434" s="4">
        <v>232.1</v>
      </c>
      <c r="E434" s="4">
        <v>227.61</v>
      </c>
      <c r="F434" s="5">
        <v>71.299220000000005</v>
      </c>
      <c r="G434" s="5">
        <v>228.709734572484</v>
      </c>
      <c r="H434" s="5">
        <v>226.5617254746528</v>
      </c>
      <c r="I434" s="5">
        <v>224.35788988964831</v>
      </c>
      <c r="J434" s="8">
        <f t="shared" si="6"/>
        <v>-6.003132068905459E-3</v>
      </c>
      <c r="K434" s="8" t="str">
        <f>IFERROR(VLOOKUP(A434, 'Trades table'!$B$2:$F$19, 3, 0), K433)</f>
        <v>long</v>
      </c>
      <c r="L434" s="3">
        <f>IFERROR(VLOOKUP(A434, 'Trades table'!$C$2:$F$19, 4, 0), IF(K434="long", L433*(1+J434), L433*(1-J434)))</f>
        <v>1746498.6496112314</v>
      </c>
    </row>
    <row r="435" spans="1:12" x14ac:dyDescent="0.45">
      <c r="A435" s="10">
        <v>44098</v>
      </c>
      <c r="B435" s="4">
        <v>227.63</v>
      </c>
      <c r="C435" s="4">
        <v>228.17</v>
      </c>
      <c r="D435" s="4">
        <v>231.1</v>
      </c>
      <c r="E435" s="4">
        <v>225.75</v>
      </c>
      <c r="F435" s="5">
        <v>81.995109999999997</v>
      </c>
      <c r="G435" s="5">
        <v>228.5298230483227</v>
      </c>
      <c r="H435" s="5">
        <v>226.6808569209748</v>
      </c>
      <c r="I435" s="5">
        <v>224.52010734115271</v>
      </c>
      <c r="J435" s="8">
        <f t="shared" si="6"/>
        <v>-1.4442013129103426E-3</v>
      </c>
      <c r="K435" s="8" t="str">
        <f>IFERROR(VLOOKUP(A435, 'Trades table'!$B$2:$F$19, 3, 0), K434)</f>
        <v>long</v>
      </c>
      <c r="L435" s="3">
        <f>IFERROR(VLOOKUP(A435, 'Trades table'!$C$2:$F$19, 4, 0), IF(K435="long", L434*(1+J435), L434*(1-J435)))</f>
        <v>1743976.3539684666</v>
      </c>
    </row>
    <row r="436" spans="1:12" x14ac:dyDescent="0.45">
      <c r="A436" s="10">
        <v>44099</v>
      </c>
      <c r="B436" s="4">
        <v>229</v>
      </c>
      <c r="C436" s="4">
        <v>228.24</v>
      </c>
      <c r="D436" s="4">
        <v>229.3</v>
      </c>
      <c r="E436" s="4">
        <v>226.25</v>
      </c>
      <c r="F436" s="5">
        <v>60.248339999999999</v>
      </c>
      <c r="G436" s="5">
        <v>228.43321536554839</v>
      </c>
      <c r="H436" s="5">
        <v>226.79634900090261</v>
      </c>
      <c r="I436" s="5">
        <v>224.67840064578451</v>
      </c>
      <c r="J436" s="8">
        <f t="shared" si="6"/>
        <v>3.067887978263073E-4</v>
      </c>
      <c r="K436" s="8" t="str">
        <f>IFERROR(VLOOKUP(A436, 'Trades table'!$B$2:$F$19, 3, 0), K435)</f>
        <v>long</v>
      </c>
      <c r="L436" s="3">
        <f>IFERROR(VLOOKUP(A436, 'Trades table'!$C$2:$F$19, 4, 0), IF(K436="long", L435*(1+J436), L435*(1-J436)))</f>
        <v>1744511.3863775381</v>
      </c>
    </row>
    <row r="437" spans="1:12" x14ac:dyDescent="0.45">
      <c r="A437" s="10">
        <v>44102</v>
      </c>
      <c r="B437" s="4">
        <v>228.79</v>
      </c>
      <c r="C437" s="4">
        <v>228.63</v>
      </c>
      <c r="D437" s="4">
        <v>229.55</v>
      </c>
      <c r="E437" s="4">
        <v>227.35</v>
      </c>
      <c r="F437" s="5">
        <v>64.519829999999999</v>
      </c>
      <c r="G437" s="5">
        <v>228.49881024369901</v>
      </c>
      <c r="H437" s="5">
        <v>226.9321750008358</v>
      </c>
      <c r="I437" s="5">
        <v>224.8465538097937</v>
      </c>
      <c r="J437" s="8">
        <f t="shared" si="6"/>
        <v>1.7087276550997732E-3</v>
      </c>
      <c r="K437" s="8" t="str">
        <f>IFERROR(VLOOKUP(A437, 'Trades table'!$B$2:$F$19, 3, 0), K436)</f>
        <v>long</v>
      </c>
      <c r="L437" s="3">
        <f>IFERROR(VLOOKUP(A437, 'Trades table'!$C$2:$F$19, 4, 0), IF(K437="long", L436*(1+J437), L436*(1-J437)))</f>
        <v>1747492.2812280778</v>
      </c>
    </row>
    <row r="438" spans="1:12" x14ac:dyDescent="0.45">
      <c r="A438" s="10">
        <v>44103</v>
      </c>
      <c r="B438" s="4">
        <v>228.88</v>
      </c>
      <c r="C438" s="4">
        <v>225.48</v>
      </c>
      <c r="D438" s="4">
        <v>228.88</v>
      </c>
      <c r="E438" s="4">
        <v>223.1</v>
      </c>
      <c r="F438" s="5">
        <v>90.417190000000005</v>
      </c>
      <c r="G438" s="5">
        <v>227.49254016246601</v>
      </c>
      <c r="H438" s="5">
        <v>226.8246064822554</v>
      </c>
      <c r="I438" s="5">
        <v>224.87350896682369</v>
      </c>
      <c r="J438" s="8">
        <f t="shared" si="6"/>
        <v>-1.3777719459388549E-2</v>
      </c>
      <c r="K438" s="8" t="str">
        <f>IFERROR(VLOOKUP(A438, 'Trades table'!$B$2:$F$19, 3, 0), K437)</f>
        <v>long</v>
      </c>
      <c r="L438" s="3">
        <f>IFERROR(VLOOKUP(A438, 'Trades table'!$C$2:$F$19, 4, 0), IF(K438="long", L437*(1+J438), L437*(1-J438)))</f>
        <v>1723415.8228198704</v>
      </c>
    </row>
    <row r="439" spans="1:12" x14ac:dyDescent="0.45">
      <c r="A439" s="10">
        <v>44104</v>
      </c>
      <c r="B439" s="4">
        <v>224.5</v>
      </c>
      <c r="C439" s="4">
        <v>229.14</v>
      </c>
      <c r="D439" s="4">
        <v>230.75</v>
      </c>
      <c r="E439" s="4">
        <v>223.25</v>
      </c>
      <c r="F439" s="5">
        <v>78.604470000000006</v>
      </c>
      <c r="G439" s="5">
        <v>228.04169344164399</v>
      </c>
      <c r="H439" s="5">
        <v>226.9961171131994</v>
      </c>
      <c r="I439" s="5">
        <v>225.05506177674619</v>
      </c>
      <c r="J439" s="8">
        <f t="shared" si="6"/>
        <v>1.6232038318254371E-2</v>
      </c>
      <c r="K439" s="8" t="str">
        <f>IFERROR(VLOOKUP(A439, 'Trades table'!$B$2:$F$19, 3, 0), K438)</f>
        <v>long</v>
      </c>
      <c r="L439" s="3">
        <f>IFERROR(VLOOKUP(A439, 'Trades table'!$C$2:$F$19, 4, 0), IF(K439="long", L438*(1+J439), L438*(1-J439)))</f>
        <v>1751390.3744941684</v>
      </c>
    </row>
    <row r="440" spans="1:12" x14ac:dyDescent="0.45">
      <c r="A440" s="10">
        <v>44105</v>
      </c>
      <c r="B440" s="4">
        <v>229.08</v>
      </c>
      <c r="C440" s="4">
        <v>227.23</v>
      </c>
      <c r="D440" s="4">
        <v>229.9</v>
      </c>
      <c r="E440" s="4">
        <v>226.86</v>
      </c>
      <c r="F440" s="5">
        <v>77.828209999999999</v>
      </c>
      <c r="G440" s="5">
        <v>227.771128961096</v>
      </c>
      <c r="H440" s="5">
        <v>227.01344177148101</v>
      </c>
      <c r="I440" s="5">
        <v>225.14761233943781</v>
      </c>
      <c r="J440" s="8">
        <f t="shared" si="6"/>
        <v>-8.3355154054289837E-3</v>
      </c>
      <c r="K440" s="8" t="str">
        <f>IFERROR(VLOOKUP(A440, 'Trades table'!$B$2:$F$19, 3, 0), K439)</f>
        <v>long</v>
      </c>
      <c r="L440" s="3">
        <f>IFERROR(VLOOKUP(A440, 'Trades table'!$C$2:$F$19, 4, 0), IF(K440="long", L439*(1+J440), L439*(1-J440)))</f>
        <v>1736791.6330466522</v>
      </c>
    </row>
    <row r="441" spans="1:12" x14ac:dyDescent="0.45">
      <c r="A441" s="10">
        <v>44106</v>
      </c>
      <c r="B441" s="4">
        <v>210.4</v>
      </c>
      <c r="C441" s="4">
        <v>208.8</v>
      </c>
      <c r="D441" s="4">
        <v>211.39</v>
      </c>
      <c r="E441" s="4">
        <v>206.5</v>
      </c>
      <c r="F441" s="5">
        <v>114.32245</v>
      </c>
      <c r="G441" s="5">
        <v>221.44741930739741</v>
      </c>
      <c r="H441" s="5">
        <v>225.66429793655649</v>
      </c>
      <c r="I441" s="5">
        <v>224.4519692611639</v>
      </c>
      <c r="J441" s="8">
        <f t="shared" si="6"/>
        <v>-8.1107248162654466E-2</v>
      </c>
      <c r="K441" s="8" t="str">
        <f>IFERROR(VLOOKUP(A441, 'Trades table'!$B$2:$F$19, 3, 0), K440)</f>
        <v>short</v>
      </c>
      <c r="L441" s="3">
        <f>IFERROR(VLOOKUP(A441, 'Trades table'!$C$2:$F$19, 4, 0), IF(K441="long", L440*(1+J441), L440*(1-J441)))</f>
        <v>1595932.51</v>
      </c>
    </row>
    <row r="442" spans="1:12" x14ac:dyDescent="0.45">
      <c r="A442" s="10">
        <v>44109</v>
      </c>
      <c r="B442" s="4">
        <v>209.65</v>
      </c>
      <c r="C442" s="4">
        <v>208.89</v>
      </c>
      <c r="D442" s="4">
        <v>210.69</v>
      </c>
      <c r="E442" s="4">
        <v>207.72</v>
      </c>
      <c r="F442" s="5">
        <v>45.601880000000001</v>
      </c>
      <c r="G442" s="5">
        <v>217.26161287159829</v>
      </c>
      <c r="H442" s="5">
        <v>224.42175734866339</v>
      </c>
      <c r="I442" s="5">
        <v>223.78975780324211</v>
      </c>
      <c r="J442" s="8">
        <f t="shared" si="6"/>
        <v>4.3103448275849665E-4</v>
      </c>
      <c r="K442" s="8" t="str">
        <f>IFERROR(VLOOKUP(A442, 'Trades table'!$B$2:$F$19, 3, 0), K441)</f>
        <v>short</v>
      </c>
      <c r="L442" s="3">
        <f>IFERROR(VLOOKUP(A442, 'Trades table'!$C$2:$F$19, 4, 0), IF(K442="long", L441*(1+J442), L441*(1-J442)))</f>
        <v>1595244.6080560347</v>
      </c>
    </row>
    <row r="443" spans="1:12" x14ac:dyDescent="0.45">
      <c r="A443" s="10">
        <v>44110</v>
      </c>
      <c r="B443" s="4">
        <v>209</v>
      </c>
      <c r="C443" s="4">
        <v>211.18</v>
      </c>
      <c r="D443" s="4">
        <v>212.99</v>
      </c>
      <c r="E443" s="4">
        <v>208.35</v>
      </c>
      <c r="F443" s="5">
        <v>87.529560000000004</v>
      </c>
      <c r="G443" s="5">
        <v>215.23440858106551</v>
      </c>
      <c r="H443" s="5">
        <v>223.44088643394761</v>
      </c>
      <c r="I443" s="5">
        <v>223.2531723648062</v>
      </c>
      <c r="J443" s="8">
        <f t="shared" si="6"/>
        <v>1.0962707645172154E-2</v>
      </c>
      <c r="K443" s="8" t="str">
        <f>IFERROR(VLOOKUP(A443, 'Trades table'!$B$2:$F$19, 3, 0), K442)</f>
        <v>short</v>
      </c>
      <c r="L443" s="3">
        <f>IFERROR(VLOOKUP(A443, 'Trades table'!$C$2:$F$19, 4, 0), IF(K443="long", L442*(1+J443), L442*(1-J443)))</f>
        <v>1577756.4077953792</v>
      </c>
    </row>
    <row r="444" spans="1:12" x14ac:dyDescent="0.45">
      <c r="A444" s="10">
        <v>44111</v>
      </c>
      <c r="B444" s="4">
        <v>211.3</v>
      </c>
      <c r="C444" s="4">
        <v>210.6</v>
      </c>
      <c r="D444" s="4">
        <v>212.66</v>
      </c>
      <c r="E444" s="4">
        <v>209.03</v>
      </c>
      <c r="F444" s="5">
        <v>62.052619999999997</v>
      </c>
      <c r="G444" s="5">
        <v>213.68960572071029</v>
      </c>
      <c r="H444" s="5">
        <v>222.48970966106259</v>
      </c>
      <c r="I444" s="5">
        <v>222.71473949821871</v>
      </c>
      <c r="J444" s="8">
        <f t="shared" si="6"/>
        <v>-2.7464722038071931E-3</v>
      </c>
      <c r="K444" s="8" t="str">
        <f>IFERROR(VLOOKUP(A444, 'Trades table'!$B$2:$F$19, 3, 0), K443)</f>
        <v>short</v>
      </c>
      <c r="L444" s="3">
        <f>IFERROR(VLOOKUP(A444, 'Trades table'!$C$2:$F$19, 4, 0), IF(K444="long", L443*(1+J444), L443*(1-J444)))</f>
        <v>1582089.6719137679</v>
      </c>
    </row>
    <row r="445" spans="1:12" x14ac:dyDescent="0.45">
      <c r="A445" s="10">
        <v>44112</v>
      </c>
      <c r="B445" s="4">
        <v>211.2</v>
      </c>
      <c r="C445" s="4">
        <v>207.97</v>
      </c>
      <c r="D445" s="4">
        <v>211.43</v>
      </c>
      <c r="E445" s="4">
        <v>207.26</v>
      </c>
      <c r="F445" s="5">
        <v>49.545459999999999</v>
      </c>
      <c r="G445" s="5">
        <v>211.78307048047361</v>
      </c>
      <c r="H445" s="5">
        <v>221.41417561209499</v>
      </c>
      <c r="I445" s="5">
        <v>222.0873037748903</v>
      </c>
      <c r="J445" s="8">
        <f t="shared" si="6"/>
        <v>-1.2488129154795802E-2</v>
      </c>
      <c r="K445" s="8" t="str">
        <f>IFERROR(VLOOKUP(A445, 'Trades table'!$B$2:$F$19, 3, 0), K444)</f>
        <v>short</v>
      </c>
      <c r="L445" s="3">
        <f>IFERROR(VLOOKUP(A445, 'Trades table'!$C$2:$F$19, 4, 0), IF(K445="long", L444*(1+J445), L444*(1-J445)))</f>
        <v>1601847.0120710956</v>
      </c>
    </row>
    <row r="446" spans="1:12" x14ac:dyDescent="0.45">
      <c r="A446" s="10">
        <v>44113</v>
      </c>
      <c r="B446" s="4">
        <v>208.47</v>
      </c>
      <c r="C446" s="4">
        <v>205.38</v>
      </c>
      <c r="D446" s="4">
        <v>208.96</v>
      </c>
      <c r="E446" s="4">
        <v>204.4</v>
      </c>
      <c r="F446" s="5">
        <v>65.518060000000006</v>
      </c>
      <c r="G446" s="5">
        <v>209.64871365364911</v>
      </c>
      <c r="H446" s="5">
        <v>220.22645890008789</v>
      </c>
      <c r="I446" s="5">
        <v>221.3763546780865</v>
      </c>
      <c r="J446" s="8">
        <f t="shared" si="6"/>
        <v>-1.2453719286435572E-2</v>
      </c>
      <c r="K446" s="8" t="str">
        <f>IFERROR(VLOOKUP(A446, 'Trades table'!$B$2:$F$19, 3, 0), K445)</f>
        <v>short</v>
      </c>
      <c r="L446" s="3">
        <f>IFERROR(VLOOKUP(A446, 'Trades table'!$C$2:$F$19, 4, 0), IF(K446="long", L445*(1+J446), L445*(1-J446)))</f>
        <v>1621795.9650992446</v>
      </c>
    </row>
    <row r="447" spans="1:12" x14ac:dyDescent="0.45">
      <c r="A447" s="10">
        <v>44116</v>
      </c>
      <c r="B447" s="4">
        <v>205.97</v>
      </c>
      <c r="C447" s="4">
        <v>206.18</v>
      </c>
      <c r="D447" s="4">
        <v>208.49</v>
      </c>
      <c r="E447" s="4">
        <v>204.57</v>
      </c>
      <c r="F447" s="5">
        <v>52.321379999999998</v>
      </c>
      <c r="G447" s="5">
        <v>208.4924757690994</v>
      </c>
      <c r="H447" s="5">
        <v>219.18598046304439</v>
      </c>
      <c r="I447" s="5">
        <v>220.72970128752959</v>
      </c>
      <c r="J447" s="8">
        <f t="shared" si="6"/>
        <v>3.8952186191449911E-3</v>
      </c>
      <c r="K447" s="8" t="str">
        <f>IFERROR(VLOOKUP(A447, 'Trades table'!$B$2:$F$19, 3, 0), K446)</f>
        <v>short</v>
      </c>
      <c r="L447" s="3">
        <f>IFERROR(VLOOKUP(A447, 'Trades table'!$C$2:$F$19, 4, 0), IF(K447="long", L446*(1+J447), L446*(1-J447)))</f>
        <v>1615478.7152595357</v>
      </c>
    </row>
    <row r="448" spans="1:12" x14ac:dyDescent="0.45">
      <c r="A448" s="10">
        <v>44117</v>
      </c>
      <c r="B448" s="4">
        <v>205.92</v>
      </c>
      <c r="C448" s="4">
        <v>205.03</v>
      </c>
      <c r="D448" s="4">
        <v>207.64</v>
      </c>
      <c r="E448" s="4">
        <v>204.77</v>
      </c>
      <c r="F448" s="5">
        <v>46.02328</v>
      </c>
      <c r="G448" s="5">
        <v>207.33831717939961</v>
      </c>
      <c r="H448" s="5">
        <v>218.1373893176337</v>
      </c>
      <c r="I448" s="5">
        <v>220.06162889231561</v>
      </c>
      <c r="J448" s="8">
        <f t="shared" si="6"/>
        <v>-5.5776505965661194E-3</v>
      </c>
      <c r="K448" s="8" t="str">
        <f>IFERROR(VLOOKUP(A448, 'Trades table'!$B$2:$F$19, 3, 0), K447)</f>
        <v>short</v>
      </c>
      <c r="L448" s="3">
        <f>IFERROR(VLOOKUP(A448, 'Trades table'!$C$2:$F$19, 4, 0), IF(K448="long", L447*(1+J448), L447*(1-J448)))</f>
        <v>1624489.2910794429</v>
      </c>
    </row>
    <row r="449" spans="1:12" x14ac:dyDescent="0.45">
      <c r="A449" s="10">
        <v>44118</v>
      </c>
      <c r="B449" s="4">
        <v>205.06</v>
      </c>
      <c r="C449" s="4">
        <v>207.83</v>
      </c>
      <c r="D449" s="4">
        <v>208</v>
      </c>
      <c r="E449" s="4">
        <v>204.78</v>
      </c>
      <c r="F449" s="5">
        <v>46.840170000000001</v>
      </c>
      <c r="G449" s="5">
        <v>207.5022114529331</v>
      </c>
      <c r="H449" s="5">
        <v>217.37387899780899</v>
      </c>
      <c r="I449" s="5">
        <v>219.5411340458341</v>
      </c>
      <c r="J449" s="8">
        <f t="shared" si="6"/>
        <v>1.3656538067599922E-2</v>
      </c>
      <c r="K449" s="8" t="str">
        <f>IFERROR(VLOOKUP(A449, 'Trades table'!$B$2:$F$19, 3, 0), K448)</f>
        <v>short</v>
      </c>
      <c r="L449" s="3">
        <f>IFERROR(VLOOKUP(A449, 'Trades table'!$C$2:$F$19, 4, 0), IF(K449="long", L448*(1+J449), L448*(1-J449)))</f>
        <v>1602304.3912354081</v>
      </c>
    </row>
    <row r="450" spans="1:12" x14ac:dyDescent="0.45">
      <c r="A450" s="10">
        <v>44119</v>
      </c>
      <c r="B450" s="4">
        <v>207.46</v>
      </c>
      <c r="C450" s="4">
        <v>203.85</v>
      </c>
      <c r="D450" s="4">
        <v>207.57</v>
      </c>
      <c r="E450" s="4">
        <v>201.95</v>
      </c>
      <c r="F450" s="5">
        <v>76.502030000000005</v>
      </c>
      <c r="G450" s="5">
        <v>206.2848076352887</v>
      </c>
      <c r="H450" s="5">
        <v>216.37211018315651</v>
      </c>
      <c r="I450" s="5">
        <v>218.8734262140965</v>
      </c>
      <c r="J450" s="8">
        <f t="shared" si="6"/>
        <v>-1.9150267045181191E-2</v>
      </c>
      <c r="K450" s="8" t="str">
        <f>IFERROR(VLOOKUP(A450, 'Trades table'!$B$2:$F$19, 3, 0), K449)</f>
        <v>short</v>
      </c>
      <c r="L450" s="3">
        <f>IFERROR(VLOOKUP(A450, 'Trades table'!$C$2:$F$19, 4, 0), IF(K450="long", L449*(1+J450), L449*(1-J450)))</f>
        <v>1632988.9482152329</v>
      </c>
    </row>
    <row r="451" spans="1:12" x14ac:dyDescent="0.45">
      <c r="A451" s="10">
        <v>44120</v>
      </c>
      <c r="B451" s="4">
        <v>204.02</v>
      </c>
      <c r="C451" s="4">
        <v>201.17</v>
      </c>
      <c r="D451" s="4">
        <v>204.25</v>
      </c>
      <c r="E451" s="4">
        <v>200.5</v>
      </c>
      <c r="F451" s="5">
        <v>66.258499999999998</v>
      </c>
      <c r="G451" s="5">
        <v>204.57987175685921</v>
      </c>
      <c r="H451" s="5">
        <v>215.24602794736711</v>
      </c>
      <c r="I451" s="5">
        <v>218.12008892839029</v>
      </c>
      <c r="J451" s="8">
        <f t="shared" si="6"/>
        <v>-1.3146921756193364E-2</v>
      </c>
      <c r="K451" s="8" t="str">
        <f>IFERROR(VLOOKUP(A451, 'Trades table'!$B$2:$F$19, 3, 0), K450)</f>
        <v>short</v>
      </c>
      <c r="L451" s="3">
        <f>IFERROR(VLOOKUP(A451, 'Trades table'!$C$2:$F$19, 4, 0), IF(K451="long", L450*(1+J451), L450*(1-J451)))</f>
        <v>1654457.7261461474</v>
      </c>
    </row>
    <row r="452" spans="1:12" x14ac:dyDescent="0.45">
      <c r="A452" s="10">
        <v>44123</v>
      </c>
      <c r="B452" s="4">
        <v>201.55</v>
      </c>
      <c r="C452" s="4">
        <v>202.78</v>
      </c>
      <c r="D452" s="4">
        <v>204</v>
      </c>
      <c r="E452" s="4">
        <v>201.55</v>
      </c>
      <c r="F452" s="5">
        <v>47.421399999999998</v>
      </c>
      <c r="G452" s="5">
        <v>203.9799145045728</v>
      </c>
      <c r="H452" s="5">
        <v>214.32261846978429</v>
      </c>
      <c r="I452" s="5">
        <v>217.46731918675661</v>
      </c>
      <c r="J452" s="8">
        <f t="shared" ref="J452:J515" si="7">C452/C451-1</f>
        <v>8.0031813888752357E-3</v>
      </c>
      <c r="K452" s="8" t="str">
        <f>IFERROR(VLOOKUP(A452, 'Trades table'!$B$2:$F$19, 3, 0), K451)</f>
        <v>short</v>
      </c>
      <c r="L452" s="3">
        <f>IFERROR(VLOOKUP(A452, 'Trades table'!$C$2:$F$19, 4, 0), IF(K452="long", L451*(1+J452), L451*(1-J452)))</f>
        <v>1641216.8008635736</v>
      </c>
    </row>
    <row r="453" spans="1:12" x14ac:dyDescent="0.45">
      <c r="A453" s="10">
        <v>44124</v>
      </c>
      <c r="B453" s="4">
        <v>203</v>
      </c>
      <c r="C453" s="4">
        <v>209.54</v>
      </c>
      <c r="D453" s="4">
        <v>209.76</v>
      </c>
      <c r="E453" s="4">
        <v>202.5</v>
      </c>
      <c r="F453" s="5">
        <v>80.919110000000003</v>
      </c>
      <c r="G453" s="5">
        <v>205.83327633638191</v>
      </c>
      <c r="H453" s="5">
        <v>213.9683504349855</v>
      </c>
      <c r="I453" s="5">
        <v>217.12998645540529</v>
      </c>
      <c r="J453" s="8">
        <f t="shared" si="7"/>
        <v>3.3336620968537289E-2</v>
      </c>
      <c r="K453" s="8" t="str">
        <f>IFERROR(VLOOKUP(A453, 'Trades table'!$B$2:$F$19, 3, 0), K452)</f>
        <v>short</v>
      </c>
      <c r="L453" s="3">
        <f>IFERROR(VLOOKUP(A453, 'Trades table'!$C$2:$F$19, 4, 0), IF(K453="long", L452*(1+J453), L452*(1-J453)))</f>
        <v>1586504.1784459893</v>
      </c>
    </row>
    <row r="454" spans="1:12" x14ac:dyDescent="0.45">
      <c r="A454" s="10">
        <v>44125</v>
      </c>
      <c r="B454" s="4">
        <v>210.04</v>
      </c>
      <c r="C454" s="4">
        <v>210.33</v>
      </c>
      <c r="D454" s="4">
        <v>213.25</v>
      </c>
      <c r="E454" s="4">
        <v>208.9</v>
      </c>
      <c r="F454" s="5">
        <v>82.509749999999997</v>
      </c>
      <c r="G454" s="5">
        <v>207.3321842242546</v>
      </c>
      <c r="H454" s="5">
        <v>213.69884299535701</v>
      </c>
      <c r="I454" s="5">
        <v>216.84062532964339</v>
      </c>
      <c r="J454" s="8">
        <f t="shared" si="7"/>
        <v>3.7701632146607267E-3</v>
      </c>
      <c r="K454" s="8" t="str">
        <f>IFERROR(VLOOKUP(A454, 'Trades table'!$B$2:$F$19, 3, 0), K453)</f>
        <v>short</v>
      </c>
      <c r="L454" s="3">
        <f>IFERROR(VLOOKUP(A454, 'Trades table'!$C$2:$F$19, 4, 0), IF(K454="long", L453*(1+J454), L453*(1-J454)))</f>
        <v>1580522.7987525067</v>
      </c>
    </row>
    <row r="455" spans="1:12" x14ac:dyDescent="0.45">
      <c r="A455" s="10">
        <v>44126</v>
      </c>
      <c r="B455" s="4">
        <v>209.58</v>
      </c>
      <c r="C455" s="4">
        <v>210.21</v>
      </c>
      <c r="D455" s="4">
        <v>211.53</v>
      </c>
      <c r="E455" s="4">
        <v>207.84</v>
      </c>
      <c r="F455" s="5">
        <v>46.85951</v>
      </c>
      <c r="G455" s="5">
        <v>208.29145614950309</v>
      </c>
      <c r="H455" s="5">
        <v>213.44041018088609</v>
      </c>
      <c r="I455" s="5">
        <v>216.55847106029691</v>
      </c>
      <c r="J455" s="8">
        <f t="shared" si="7"/>
        <v>-5.7053202110968204E-4</v>
      </c>
      <c r="K455" s="8" t="str">
        <f>IFERROR(VLOOKUP(A455, 'Trades table'!$B$2:$F$19, 3, 0), K454)</f>
        <v>short</v>
      </c>
      <c r="L455" s="3">
        <f>IFERROR(VLOOKUP(A455, 'Trades table'!$C$2:$F$19, 4, 0), IF(K455="long", L454*(1+J455), L454*(1-J455)))</f>
        <v>1581424.5376192888</v>
      </c>
    </row>
    <row r="456" spans="1:12" x14ac:dyDescent="0.45">
      <c r="A456" s="10">
        <v>44127</v>
      </c>
      <c r="B456" s="4">
        <v>210</v>
      </c>
      <c r="C456" s="4">
        <v>214.5</v>
      </c>
      <c r="D456" s="4">
        <v>214.73</v>
      </c>
      <c r="E456" s="4">
        <v>209.15</v>
      </c>
      <c r="F456" s="5">
        <v>75.361490000000003</v>
      </c>
      <c r="G456" s="5">
        <v>210.36097076633541</v>
      </c>
      <c r="H456" s="5">
        <v>213.51889831563531</v>
      </c>
      <c r="I456" s="5">
        <v>216.4708765470927</v>
      </c>
      <c r="J456" s="8">
        <f t="shared" si="7"/>
        <v>2.0408163265306145E-2</v>
      </c>
      <c r="K456" s="8" t="str">
        <f>IFERROR(VLOOKUP(A456, 'Trades table'!$B$2:$F$19, 3, 0), K455)</f>
        <v>short</v>
      </c>
      <c r="L456" s="3">
        <f>IFERROR(VLOOKUP(A456, 'Trades table'!$C$2:$F$19, 4, 0), IF(K456="long", L455*(1+J456), L455*(1-J456)))</f>
        <v>1549150.5674637931</v>
      </c>
    </row>
    <row r="457" spans="1:12" x14ac:dyDescent="0.45">
      <c r="A457" s="10">
        <v>44130</v>
      </c>
      <c r="B457" s="4">
        <v>213.4</v>
      </c>
      <c r="C457" s="4">
        <v>211.1</v>
      </c>
      <c r="D457" s="4">
        <v>214.45</v>
      </c>
      <c r="E457" s="4">
        <v>210.5</v>
      </c>
      <c r="F457" s="5">
        <v>58.921210000000002</v>
      </c>
      <c r="G457" s="5">
        <v>210.6073138442236</v>
      </c>
      <c r="H457" s="5">
        <v>213.33972066262521</v>
      </c>
      <c r="I457" s="5">
        <v>216.2423286089186</v>
      </c>
      <c r="J457" s="8">
        <f t="shared" si="7"/>
        <v>-1.5850815850815825E-2</v>
      </c>
      <c r="K457" s="8" t="str">
        <f>IFERROR(VLOOKUP(A457, 'Trades table'!$B$2:$F$19, 3, 0), K456)</f>
        <v>short</v>
      </c>
      <c r="L457" s="3">
        <f>IFERROR(VLOOKUP(A457, 'Trades table'!$C$2:$F$19, 4, 0), IF(K457="long", L456*(1+J457), L456*(1-J457)))</f>
        <v>1573705.8678338483</v>
      </c>
    </row>
    <row r="458" spans="1:12" x14ac:dyDescent="0.45">
      <c r="A458" s="10">
        <v>44131</v>
      </c>
      <c r="B458" s="4">
        <v>211.5</v>
      </c>
      <c r="C458" s="4">
        <v>207.64</v>
      </c>
      <c r="D458" s="4">
        <v>212.29</v>
      </c>
      <c r="E458" s="4">
        <v>206.66</v>
      </c>
      <c r="F458" s="5">
        <v>61.084679999999999</v>
      </c>
      <c r="G458" s="5">
        <v>209.6182092294824</v>
      </c>
      <c r="H458" s="5">
        <v>212.91751913206039</v>
      </c>
      <c r="I458" s="5">
        <v>215.87627207236889</v>
      </c>
      <c r="J458" s="8">
        <f t="shared" si="7"/>
        <v>-1.6390336333491295E-2</v>
      </c>
      <c r="K458" s="8" t="str">
        <f>IFERROR(VLOOKUP(A458, 'Trades table'!$B$2:$F$19, 3, 0), K457)</f>
        <v>short</v>
      </c>
      <c r="L458" s="3">
        <f>IFERROR(VLOOKUP(A458, 'Trades table'!$C$2:$F$19, 4, 0), IF(K458="long", L457*(1+J458), L457*(1-J458)))</f>
        <v>1599499.4362976337</v>
      </c>
    </row>
    <row r="459" spans="1:12" x14ac:dyDescent="0.45">
      <c r="A459" s="10">
        <v>44132</v>
      </c>
      <c r="B459" s="4">
        <v>206.94</v>
      </c>
      <c r="C459" s="4">
        <v>204.73</v>
      </c>
      <c r="D459" s="4">
        <v>206.94</v>
      </c>
      <c r="E459" s="4">
        <v>202.3</v>
      </c>
      <c r="F459" s="5">
        <v>70.171419999999998</v>
      </c>
      <c r="G459" s="5">
        <v>207.9888061529883</v>
      </c>
      <c r="H459" s="5">
        <v>212.3110362333893</v>
      </c>
      <c r="I459" s="5">
        <v>215.4019626224808</v>
      </c>
      <c r="J459" s="8">
        <f t="shared" si="7"/>
        <v>-1.4014640724330563E-2</v>
      </c>
      <c r="K459" s="8" t="str">
        <f>IFERROR(VLOOKUP(A459, 'Trades table'!$B$2:$F$19, 3, 0), K458)</f>
        <v>short</v>
      </c>
      <c r="L459" s="3">
        <f>IFERROR(VLOOKUP(A459, 'Trades table'!$C$2:$F$19, 4, 0), IF(K459="long", L458*(1+J459), L458*(1-J459)))</f>
        <v>1621915.8462361142</v>
      </c>
    </row>
    <row r="460" spans="1:12" x14ac:dyDescent="0.45">
      <c r="A460" s="10">
        <v>44133</v>
      </c>
      <c r="B460" s="4">
        <v>206.5</v>
      </c>
      <c r="C460" s="4">
        <v>205.58</v>
      </c>
      <c r="D460" s="4">
        <v>207.33</v>
      </c>
      <c r="E460" s="4">
        <v>203.64</v>
      </c>
      <c r="F460" s="5">
        <v>91.505269999999996</v>
      </c>
      <c r="G460" s="5">
        <v>207.1858707686589</v>
      </c>
      <c r="H460" s="5">
        <v>211.8124409568419</v>
      </c>
      <c r="I460" s="5">
        <v>214.98400676620511</v>
      </c>
      <c r="J460" s="8">
        <f t="shared" si="7"/>
        <v>4.151809700581266E-3</v>
      </c>
      <c r="K460" s="8" t="str">
        <f>IFERROR(VLOOKUP(A460, 'Trades table'!$B$2:$F$19, 3, 0), K459)</f>
        <v>short</v>
      </c>
      <c r="L460" s="3">
        <f>IFERROR(VLOOKUP(A460, 'Trades table'!$C$2:$F$19, 4, 0), IF(K460="long", L459*(1+J460), L459*(1-J460)))</f>
        <v>1615181.9602921845</v>
      </c>
    </row>
    <row r="461" spans="1:12" x14ac:dyDescent="0.45">
      <c r="A461" s="10">
        <v>44134</v>
      </c>
      <c r="B461" s="4">
        <v>203.62</v>
      </c>
      <c r="C461" s="4">
        <v>200.99</v>
      </c>
      <c r="D461" s="4">
        <v>204.84</v>
      </c>
      <c r="E461" s="4">
        <v>200.61</v>
      </c>
      <c r="F461" s="5">
        <v>83.659620000000004</v>
      </c>
      <c r="G461" s="5">
        <v>205.12058051243929</v>
      </c>
      <c r="H461" s="5">
        <v>211.01077866374251</v>
      </c>
      <c r="I461" s="5">
        <v>214.38851711657929</v>
      </c>
      <c r="J461" s="8">
        <f t="shared" si="7"/>
        <v>-2.2327074618153531E-2</v>
      </c>
      <c r="K461" s="8" t="str">
        <f>IFERROR(VLOOKUP(A461, 'Trades table'!$B$2:$F$19, 3, 0), K460)</f>
        <v>short</v>
      </c>
      <c r="L461" s="3">
        <f>IFERROR(VLOOKUP(A461, 'Trades table'!$C$2:$F$19, 4, 0), IF(K461="long", L460*(1+J461), L460*(1-J461)))</f>
        <v>1651244.2484415239</v>
      </c>
    </row>
    <row r="462" spans="1:12" x14ac:dyDescent="0.45">
      <c r="A462" s="10">
        <v>44137</v>
      </c>
      <c r="B462" s="4">
        <v>200.45</v>
      </c>
      <c r="C462" s="4">
        <v>204.5</v>
      </c>
      <c r="D462" s="4">
        <v>204.59</v>
      </c>
      <c r="E462" s="4">
        <v>196.15</v>
      </c>
      <c r="F462" s="5">
        <v>82.335660000000004</v>
      </c>
      <c r="G462" s="5">
        <v>204.9137203416262</v>
      </c>
      <c r="H462" s="5">
        <v>210.5284987627245</v>
      </c>
      <c r="I462" s="5">
        <v>213.96772915417171</v>
      </c>
      <c r="J462" s="8">
        <f t="shared" si="7"/>
        <v>1.7463555400766051E-2</v>
      </c>
      <c r="K462" s="8" t="str">
        <f>IFERROR(VLOOKUP(A462, 'Trades table'!$B$2:$F$19, 3, 0), K461)</f>
        <v>short</v>
      </c>
      <c r="L462" s="3">
        <f>IFERROR(VLOOKUP(A462, 'Trades table'!$C$2:$F$19, 4, 0), IF(K462="long", L461*(1+J462), L461*(1-J462)))</f>
        <v>1622407.6530286691</v>
      </c>
    </row>
    <row r="463" spans="1:12" x14ac:dyDescent="0.45">
      <c r="A463" s="10">
        <v>44138</v>
      </c>
      <c r="B463" s="4">
        <v>205.7</v>
      </c>
      <c r="C463" s="4">
        <v>209.2</v>
      </c>
      <c r="D463" s="4">
        <v>211.11</v>
      </c>
      <c r="E463" s="4">
        <v>203.8</v>
      </c>
      <c r="F463" s="5">
        <v>90.368709999999993</v>
      </c>
      <c r="G463" s="5">
        <v>206.3424802277508</v>
      </c>
      <c r="H463" s="5">
        <v>210.43009144696711</v>
      </c>
      <c r="I463" s="5">
        <v>213.7648470625048</v>
      </c>
      <c r="J463" s="8">
        <f t="shared" si="7"/>
        <v>2.2982885085574445E-2</v>
      </c>
      <c r="K463" s="8" t="str">
        <f>IFERROR(VLOOKUP(A463, 'Trades table'!$B$2:$F$19, 3, 0), K462)</f>
        <v>short</v>
      </c>
      <c r="L463" s="3">
        <f>IFERROR(VLOOKUP(A463, 'Trades table'!$C$2:$F$19, 4, 0), IF(K463="long", L462*(1+J463), L462*(1-J463)))</f>
        <v>1585120.0443771547</v>
      </c>
    </row>
    <row r="464" spans="1:12" x14ac:dyDescent="0.45">
      <c r="A464" s="10">
        <v>44140</v>
      </c>
      <c r="B464" s="4">
        <v>214.4</v>
      </c>
      <c r="C464" s="4">
        <v>216.7</v>
      </c>
      <c r="D464" s="4">
        <v>218.65</v>
      </c>
      <c r="E464" s="4">
        <v>211.43</v>
      </c>
      <c r="F464" s="5">
        <v>152.55498</v>
      </c>
      <c r="G464" s="5">
        <v>209.79498681850049</v>
      </c>
      <c r="H464" s="5">
        <v>210.8945291175622</v>
      </c>
      <c r="I464" s="5">
        <v>213.88974718750461</v>
      </c>
      <c r="J464" s="8">
        <f t="shared" si="7"/>
        <v>3.5850860420649999E-2</v>
      </c>
      <c r="K464" s="8" t="str">
        <f>IFERROR(VLOOKUP(A464, 'Trades table'!$B$2:$F$19, 3, 0), K463)</f>
        <v>short</v>
      </c>
      <c r="L464" s="3">
        <f>IFERROR(VLOOKUP(A464, 'Trades table'!$C$2:$F$19, 4, 0), IF(K464="long", L463*(1+J464), L463*(1-J464)))</f>
        <v>1528292.1269162148</v>
      </c>
    </row>
    <row r="465" spans="1:12" x14ac:dyDescent="0.45">
      <c r="A465" s="10">
        <v>44141</v>
      </c>
      <c r="B465" s="4">
        <v>215.8</v>
      </c>
      <c r="C465" s="4">
        <v>217.5</v>
      </c>
      <c r="D465" s="4">
        <v>218.29</v>
      </c>
      <c r="E465" s="4">
        <v>213</v>
      </c>
      <c r="F465" s="5">
        <v>94.997389999999996</v>
      </c>
      <c r="G465" s="5">
        <v>212.36332454566701</v>
      </c>
      <c r="H465" s="5">
        <v>211.38382325700201</v>
      </c>
      <c r="I465" s="5">
        <v>214.04337496675981</v>
      </c>
      <c r="J465" s="8">
        <f t="shared" si="7"/>
        <v>3.6917397323488199E-3</v>
      </c>
      <c r="K465" s="8" t="str">
        <f>IFERROR(VLOOKUP(A465, 'Trades table'!$B$2:$F$19, 3, 0), K464)</f>
        <v>long</v>
      </c>
      <c r="L465" s="3">
        <f>IFERROR(VLOOKUP(A465, 'Trades table'!$C$2:$F$19, 4, 0), IF(K465="long", L464*(1+J465), L464*(1-J465)))</f>
        <v>1529438.41</v>
      </c>
    </row>
    <row r="466" spans="1:12" x14ac:dyDescent="0.45">
      <c r="A466" s="10">
        <v>44144</v>
      </c>
      <c r="B466" s="4">
        <v>220</v>
      </c>
      <c r="C466" s="4">
        <v>228.05</v>
      </c>
      <c r="D466" s="4">
        <v>231.3</v>
      </c>
      <c r="E466" s="4">
        <v>218.7</v>
      </c>
      <c r="F466" s="5">
        <v>217.53675000000001</v>
      </c>
      <c r="G466" s="5">
        <v>217.59221636377799</v>
      </c>
      <c r="H466" s="5">
        <v>212.61835486759449</v>
      </c>
      <c r="I466" s="5">
        <v>214.63940156391891</v>
      </c>
      <c r="J466" s="8">
        <f t="shared" si="7"/>
        <v>4.8505747126436738E-2</v>
      </c>
      <c r="K466" s="8" t="str">
        <f>IFERROR(VLOOKUP(A466, 'Trades table'!$B$2:$F$19, 3, 0), K465)</f>
        <v>long</v>
      </c>
      <c r="L466" s="3">
        <f>IFERROR(VLOOKUP(A466, 'Trades table'!$C$2:$F$19, 4, 0), IF(K466="long", L465*(1+J466), L465*(1-J466)))</f>
        <v>1603624.9627609195</v>
      </c>
    </row>
    <row r="467" spans="1:12" x14ac:dyDescent="0.45">
      <c r="A467" s="10">
        <v>44145</v>
      </c>
      <c r="B467" s="4">
        <v>227</v>
      </c>
      <c r="C467" s="4">
        <v>236.1</v>
      </c>
      <c r="D467" s="4">
        <v>237.6</v>
      </c>
      <c r="E467" s="4">
        <v>226.27</v>
      </c>
      <c r="F467" s="5">
        <v>229.60323</v>
      </c>
      <c r="G467" s="5">
        <v>223.76147757585201</v>
      </c>
      <c r="H467" s="5">
        <v>214.35773598851341</v>
      </c>
      <c r="I467" s="5">
        <v>215.5526185186458</v>
      </c>
      <c r="J467" s="8">
        <f t="shared" si="7"/>
        <v>3.5299276474457297E-2</v>
      </c>
      <c r="K467" s="8" t="str">
        <f>IFERROR(VLOOKUP(A467, 'Trades table'!$B$2:$F$19, 3, 0), K466)</f>
        <v>long</v>
      </c>
      <c r="L467" s="3">
        <f>IFERROR(VLOOKUP(A467, 'Trades table'!$C$2:$F$19, 4, 0), IF(K467="long", L466*(1+J467), L466*(1-J467)))</f>
        <v>1660231.7636827584</v>
      </c>
    </row>
    <row r="468" spans="1:12" x14ac:dyDescent="0.45">
      <c r="A468" s="10">
        <v>44146</v>
      </c>
      <c r="B468" s="4">
        <v>237</v>
      </c>
      <c r="C468" s="4">
        <v>244.2</v>
      </c>
      <c r="D468" s="4">
        <v>245.98</v>
      </c>
      <c r="E468" s="4">
        <v>236.89</v>
      </c>
      <c r="F468" s="5">
        <v>234.84347</v>
      </c>
      <c r="G468" s="5">
        <v>230.57431838390141</v>
      </c>
      <c r="H468" s="5">
        <v>216.56827406343831</v>
      </c>
      <c r="I468" s="5">
        <v>216.77165602849061</v>
      </c>
      <c r="J468" s="8">
        <f t="shared" si="7"/>
        <v>3.4307496823379857E-2</v>
      </c>
      <c r="K468" s="8" t="str">
        <f>IFERROR(VLOOKUP(A468, 'Trades table'!$B$2:$F$19, 3, 0), K467)</f>
        <v>long</v>
      </c>
      <c r="L468" s="3">
        <f>IFERROR(VLOOKUP(A468, 'Trades table'!$C$2:$F$19, 4, 0), IF(K468="long", L467*(1+J468), L467*(1-J468)))</f>
        <v>1717190.159641379</v>
      </c>
    </row>
    <row r="469" spans="1:12" x14ac:dyDescent="0.45">
      <c r="A469" s="10">
        <v>44147</v>
      </c>
      <c r="B469" s="4">
        <v>243.31</v>
      </c>
      <c r="C469" s="4">
        <v>242.08</v>
      </c>
      <c r="D469" s="4">
        <v>245.72</v>
      </c>
      <c r="E469" s="4">
        <v>240.22</v>
      </c>
      <c r="F469" s="5">
        <v>151.43691999999999</v>
      </c>
      <c r="G469" s="5">
        <v>234.40954558926759</v>
      </c>
      <c r="H469" s="5">
        <v>218.4580315402207</v>
      </c>
      <c r="I469" s="5">
        <v>217.8486068357889</v>
      </c>
      <c r="J469" s="8">
        <f t="shared" si="7"/>
        <v>-8.6814086814085423E-3</v>
      </c>
      <c r="K469" s="8" t="str">
        <f>IFERROR(VLOOKUP(A469, 'Trades table'!$B$2:$F$19, 3, 0), K468)</f>
        <v>long</v>
      </c>
      <c r="L469" s="3">
        <f>IFERROR(VLOOKUP(A469, 'Trades table'!$C$2:$F$19, 4, 0), IF(K469="long", L468*(1+J469), L468*(1-J469)))</f>
        <v>1702282.5300818391</v>
      </c>
    </row>
    <row r="470" spans="1:12" x14ac:dyDescent="0.45">
      <c r="A470" s="10">
        <v>44148</v>
      </c>
      <c r="B470" s="4">
        <v>242.01</v>
      </c>
      <c r="C470" s="4">
        <v>242.99</v>
      </c>
      <c r="D470" s="4">
        <v>244.14</v>
      </c>
      <c r="E470" s="4">
        <v>238.62</v>
      </c>
      <c r="F470" s="5">
        <v>106.15087</v>
      </c>
      <c r="G470" s="5">
        <v>237.26969705951171</v>
      </c>
      <c r="H470" s="5">
        <v>220.27521438909321</v>
      </c>
      <c r="I470" s="5">
        <v>218.91845335341489</v>
      </c>
      <c r="J470" s="8">
        <f t="shared" si="7"/>
        <v>3.7590879048248205E-3</v>
      </c>
      <c r="K470" s="8" t="str">
        <f>IFERROR(VLOOKUP(A470, 'Trades table'!$B$2:$F$19, 3, 0), K469)</f>
        <v>long</v>
      </c>
      <c r="L470" s="3">
        <f>IFERROR(VLOOKUP(A470, 'Trades table'!$C$2:$F$19, 4, 0), IF(K470="long", L469*(1+J470), L469*(1-J470)))</f>
        <v>1708681.5597512643</v>
      </c>
    </row>
    <row r="471" spans="1:12" x14ac:dyDescent="0.45">
      <c r="A471" s="10">
        <v>44151</v>
      </c>
      <c r="B471" s="4">
        <v>244.14</v>
      </c>
      <c r="C471" s="4">
        <v>247.99</v>
      </c>
      <c r="D471" s="4">
        <v>248.73</v>
      </c>
      <c r="E471" s="4">
        <v>244</v>
      </c>
      <c r="F471" s="5">
        <v>113.94519</v>
      </c>
      <c r="G471" s="5">
        <v>240.84313137300791</v>
      </c>
      <c r="H471" s="5">
        <v>222.3281614713826</v>
      </c>
      <c r="I471" s="5">
        <v>220.155540444759</v>
      </c>
      <c r="J471" s="8">
        <f t="shared" si="7"/>
        <v>2.0576978476480434E-2</v>
      </c>
      <c r="K471" s="8" t="str">
        <f>IFERROR(VLOOKUP(A471, 'Trades table'!$B$2:$F$19, 3, 0), K470)</f>
        <v>long</v>
      </c>
      <c r="L471" s="3">
        <f>IFERROR(VLOOKUP(A471, 'Trades table'!$C$2:$F$19, 4, 0), IF(K471="long", L470*(1+J471), L470*(1-J471)))</f>
        <v>1743841.063429425</v>
      </c>
    </row>
    <row r="472" spans="1:12" x14ac:dyDescent="0.45">
      <c r="A472" s="10">
        <v>44152</v>
      </c>
      <c r="B472" s="4">
        <v>248</v>
      </c>
      <c r="C472" s="4">
        <v>245.7</v>
      </c>
      <c r="D472" s="4">
        <v>249.84</v>
      </c>
      <c r="E472" s="4">
        <v>243.41</v>
      </c>
      <c r="F472" s="5">
        <v>94.918469999999999</v>
      </c>
      <c r="G472" s="5">
        <v>242.4620875820053</v>
      </c>
      <c r="H472" s="5">
        <v>224.05940876979869</v>
      </c>
      <c r="I472" s="5">
        <v>221.24253872370539</v>
      </c>
      <c r="J472" s="8">
        <f t="shared" si="7"/>
        <v>-9.2342433162628801E-3</v>
      </c>
      <c r="K472" s="8" t="str">
        <f>IFERROR(VLOOKUP(A472, 'Trades table'!$B$2:$F$19, 3, 0), K471)</f>
        <v>long</v>
      </c>
      <c r="L472" s="3">
        <f>IFERROR(VLOOKUP(A472, 'Trades table'!$C$2:$F$19, 4, 0), IF(K472="long", L471*(1+J472), L471*(1-J472)))</f>
        <v>1727738.0107448271</v>
      </c>
    </row>
    <row r="473" spans="1:12" x14ac:dyDescent="0.45">
      <c r="A473" s="10">
        <v>44153</v>
      </c>
      <c r="B473" s="4">
        <v>245.1</v>
      </c>
      <c r="C473" s="4">
        <v>242.71</v>
      </c>
      <c r="D473" s="4">
        <v>247.23</v>
      </c>
      <c r="E473" s="4">
        <v>242.59</v>
      </c>
      <c r="F473" s="5">
        <v>60.088940000000001</v>
      </c>
      <c r="G473" s="5">
        <v>242.54472505467021</v>
      </c>
      <c r="H473" s="5">
        <v>225.4409340461099</v>
      </c>
      <c r="I473" s="5">
        <v>222.15604771418609</v>
      </c>
      <c r="J473" s="8">
        <f t="shared" si="7"/>
        <v>-1.2169312169312052E-2</v>
      </c>
      <c r="K473" s="8" t="str">
        <f>IFERROR(VLOOKUP(A473, 'Trades table'!$B$2:$F$19, 3, 0), K472)</f>
        <v>long</v>
      </c>
      <c r="L473" s="3">
        <f>IFERROR(VLOOKUP(A473, 'Trades table'!$C$2:$F$19, 4, 0), IF(K473="long", L472*(1+J473), L472*(1-J473)))</f>
        <v>1706712.6275452871</v>
      </c>
    </row>
    <row r="474" spans="1:12" x14ac:dyDescent="0.45">
      <c r="A474" s="10">
        <v>44154</v>
      </c>
      <c r="B474" s="4">
        <v>242.5</v>
      </c>
      <c r="C474" s="4">
        <v>240.27</v>
      </c>
      <c r="D474" s="4">
        <v>243.49</v>
      </c>
      <c r="E474" s="4">
        <v>237.34</v>
      </c>
      <c r="F474" s="5">
        <v>97.143730000000005</v>
      </c>
      <c r="G474" s="5">
        <v>241.7864833697802</v>
      </c>
      <c r="H474" s="5">
        <v>226.5393833760277</v>
      </c>
      <c r="I474" s="5">
        <v>222.9268541944335</v>
      </c>
      <c r="J474" s="8">
        <f t="shared" si="7"/>
        <v>-1.0053149849614806E-2</v>
      </c>
      <c r="K474" s="8" t="str">
        <f>IFERROR(VLOOKUP(A474, 'Trades table'!$B$2:$F$19, 3, 0), K473)</f>
        <v>long</v>
      </c>
      <c r="L474" s="3">
        <f>IFERROR(VLOOKUP(A474, 'Trades table'!$C$2:$F$19, 4, 0), IF(K474="long", L473*(1+J474), L473*(1-J474)))</f>
        <v>1689554.7897503446</v>
      </c>
    </row>
    <row r="475" spans="1:12" x14ac:dyDescent="0.45">
      <c r="A475" s="10">
        <v>44155</v>
      </c>
      <c r="B475" s="4">
        <v>239.58</v>
      </c>
      <c r="C475" s="4">
        <v>239.42</v>
      </c>
      <c r="D475" s="4">
        <v>240.77</v>
      </c>
      <c r="E475" s="4">
        <v>236.57</v>
      </c>
      <c r="F475" s="5">
        <v>48.799869999999999</v>
      </c>
      <c r="G475" s="5">
        <v>240.9976555798535</v>
      </c>
      <c r="H475" s="5">
        <v>227.49350312595161</v>
      </c>
      <c r="I475" s="5">
        <v>223.6286901861597</v>
      </c>
      <c r="J475" s="8">
        <f t="shared" si="7"/>
        <v>-3.537686769051529E-3</v>
      </c>
      <c r="K475" s="8" t="str">
        <f>IFERROR(VLOOKUP(A475, 'Trades table'!$B$2:$F$19, 3, 0), K474)</f>
        <v>long</v>
      </c>
      <c r="L475" s="3">
        <f>IFERROR(VLOOKUP(A475, 'Trades table'!$C$2:$F$19, 4, 0), IF(K475="long", L474*(1+J475), L474*(1-J475)))</f>
        <v>1683577.6741250572</v>
      </c>
    </row>
    <row r="476" spans="1:12" x14ac:dyDescent="0.45">
      <c r="A476" s="10">
        <v>44158</v>
      </c>
      <c r="B476" s="4">
        <v>240.45</v>
      </c>
      <c r="C476" s="4">
        <v>239.7</v>
      </c>
      <c r="D476" s="4">
        <v>243.87</v>
      </c>
      <c r="E476" s="4">
        <v>238.52</v>
      </c>
      <c r="F476" s="5">
        <v>74.832279999999997</v>
      </c>
      <c r="G476" s="5">
        <v>240.56510371990231</v>
      </c>
      <c r="H476" s="5">
        <v>228.39768807958481</v>
      </c>
      <c r="I476" s="5">
        <v>224.31257571015291</v>
      </c>
      <c r="J476" s="8">
        <f t="shared" si="7"/>
        <v>1.1694929412746635E-3</v>
      </c>
      <c r="K476" s="8" t="str">
        <f>IFERROR(VLOOKUP(A476, 'Trades table'!$B$2:$F$19, 3, 0), K475)</f>
        <v>long</v>
      </c>
      <c r="L476" s="3">
        <f>IFERROR(VLOOKUP(A476, 'Trades table'!$C$2:$F$19, 4, 0), IF(K476="long", L475*(1+J476), L475*(1-J476)))</f>
        <v>1685546.6063310341</v>
      </c>
    </row>
    <row r="477" spans="1:12" x14ac:dyDescent="0.45">
      <c r="A477" s="10">
        <v>44159</v>
      </c>
      <c r="B477" s="4">
        <v>241.65</v>
      </c>
      <c r="C477" s="4">
        <v>247.33</v>
      </c>
      <c r="D477" s="4">
        <v>247.85</v>
      </c>
      <c r="E477" s="4">
        <v>239.57</v>
      </c>
      <c r="F477" s="5">
        <v>84.515780000000007</v>
      </c>
      <c r="G477" s="5">
        <v>242.82006914660161</v>
      </c>
      <c r="H477" s="5">
        <v>229.80008155517109</v>
      </c>
      <c r="I477" s="5">
        <v>225.29204057355071</v>
      </c>
      <c r="J477" s="8">
        <f t="shared" si="7"/>
        <v>3.1831455986650159E-2</v>
      </c>
      <c r="K477" s="8" t="str">
        <f>IFERROR(VLOOKUP(A477, 'Trades table'!$B$2:$F$19, 3, 0), K476)</f>
        <v>long</v>
      </c>
      <c r="L477" s="3">
        <f>IFERROR(VLOOKUP(A477, 'Trades table'!$C$2:$F$19, 4, 0), IF(K477="long", L476*(1+J477), L476*(1-J477)))</f>
        <v>1739200.0089439079</v>
      </c>
    </row>
    <row r="478" spans="1:12" x14ac:dyDescent="0.45">
      <c r="A478" s="10">
        <v>44160</v>
      </c>
      <c r="B478" s="4">
        <v>248</v>
      </c>
      <c r="C478" s="4">
        <v>251.91</v>
      </c>
      <c r="D478" s="4">
        <v>252.2</v>
      </c>
      <c r="E478" s="4">
        <v>246.55</v>
      </c>
      <c r="F478" s="5">
        <v>133.39774</v>
      </c>
      <c r="G478" s="5">
        <v>245.85004609773441</v>
      </c>
      <c r="H478" s="5">
        <v>231.43785329182509</v>
      </c>
      <c r="I478" s="5">
        <v>226.42471969808051</v>
      </c>
      <c r="J478" s="8">
        <f t="shared" si="7"/>
        <v>1.8517769781263738E-2</v>
      </c>
      <c r="K478" s="8" t="str">
        <f>IFERROR(VLOOKUP(A478, 'Trades table'!$B$2:$F$19, 3, 0), K477)</f>
        <v>long</v>
      </c>
      <c r="L478" s="3">
        <f>IFERROR(VLOOKUP(A478, 'Trades table'!$C$2:$F$19, 4, 0), IF(K478="long", L477*(1+J478), L477*(1-J478)))</f>
        <v>1771406.114313103</v>
      </c>
    </row>
    <row r="479" spans="1:12" x14ac:dyDescent="0.45">
      <c r="A479" s="10">
        <v>44161</v>
      </c>
      <c r="B479" s="4">
        <v>252.3</v>
      </c>
      <c r="C479" s="4">
        <v>250.1</v>
      </c>
      <c r="D479" s="4">
        <v>252.88</v>
      </c>
      <c r="E479" s="4">
        <v>247.44</v>
      </c>
      <c r="F479" s="5">
        <v>79.917590000000004</v>
      </c>
      <c r="G479" s="5">
        <v>247.26669739848961</v>
      </c>
      <c r="H479" s="5">
        <v>232.82023452946771</v>
      </c>
      <c r="I479" s="5">
        <v>227.43217843433229</v>
      </c>
      <c r="J479" s="8">
        <f t="shared" si="7"/>
        <v>-7.185105791751023E-3</v>
      </c>
      <c r="K479" s="8" t="str">
        <f>IFERROR(VLOOKUP(A479, 'Trades table'!$B$2:$F$19, 3, 0), K478)</f>
        <v>long</v>
      </c>
      <c r="L479" s="3">
        <f>IFERROR(VLOOKUP(A479, 'Trades table'!$C$2:$F$19, 4, 0), IF(K479="long", L478*(1+J479), L478*(1-J479)))</f>
        <v>1758678.3739816088</v>
      </c>
    </row>
    <row r="480" spans="1:12" x14ac:dyDescent="0.45">
      <c r="A480" s="10">
        <v>44162</v>
      </c>
      <c r="B480" s="4">
        <v>250.3</v>
      </c>
      <c r="C480" s="4">
        <v>251.59</v>
      </c>
      <c r="D480" s="4">
        <v>252.26</v>
      </c>
      <c r="E480" s="4">
        <v>248.03</v>
      </c>
      <c r="F480" s="5">
        <v>51.431130000000003</v>
      </c>
      <c r="G480" s="5">
        <v>248.7077982656597</v>
      </c>
      <c r="H480" s="5">
        <v>234.2105875272849</v>
      </c>
      <c r="I480" s="5">
        <v>228.46017084138199</v>
      </c>
      <c r="J480" s="8">
        <f t="shared" si="7"/>
        <v>5.9576169532187251E-3</v>
      </c>
      <c r="K480" s="8" t="str">
        <f>IFERROR(VLOOKUP(A480, 'Trades table'!$B$2:$F$19, 3, 0), K479)</f>
        <v>long</v>
      </c>
      <c r="L480" s="3">
        <f>IFERROR(VLOOKUP(A480, 'Trades table'!$C$2:$F$19, 4, 0), IF(K480="long", L479*(1+J480), L479*(1-J480)))</f>
        <v>1769155.9060777007</v>
      </c>
    </row>
    <row r="481" spans="1:12" x14ac:dyDescent="0.45">
      <c r="A481" s="10">
        <v>44165</v>
      </c>
      <c r="B481" s="4">
        <v>249.72</v>
      </c>
      <c r="C481" s="4">
        <v>249.63</v>
      </c>
      <c r="D481" s="4">
        <v>251</v>
      </c>
      <c r="E481" s="4">
        <v>245.98</v>
      </c>
      <c r="F481" s="5">
        <v>112.14162</v>
      </c>
      <c r="G481" s="5">
        <v>249.01519884377319</v>
      </c>
      <c r="H481" s="5">
        <v>235.35276622896751</v>
      </c>
      <c r="I481" s="5">
        <v>229.36101463536579</v>
      </c>
      <c r="J481" s="8">
        <f t="shared" si="7"/>
        <v>-7.7904527206964502E-3</v>
      </c>
      <c r="K481" s="8" t="str">
        <f>IFERROR(VLOOKUP(A481, 'Trades table'!$B$2:$F$19, 3, 0), K480)</f>
        <v>long</v>
      </c>
      <c r="L481" s="3">
        <f>IFERROR(VLOOKUP(A481, 'Trades table'!$C$2:$F$19, 4, 0), IF(K481="long", L480*(1+J481), L480*(1-J481)))</f>
        <v>1755373.3806358615</v>
      </c>
    </row>
    <row r="482" spans="1:12" x14ac:dyDescent="0.45">
      <c r="A482" s="10">
        <v>44166</v>
      </c>
      <c r="B482" s="4">
        <v>250.75</v>
      </c>
      <c r="C482" s="4">
        <v>260.81</v>
      </c>
      <c r="D482" s="4">
        <v>260.99</v>
      </c>
      <c r="E482" s="4">
        <v>249.8</v>
      </c>
      <c r="F482" s="5">
        <v>132.06950000000001</v>
      </c>
      <c r="G482" s="5">
        <v>252.94679922918209</v>
      </c>
      <c r="H482" s="5">
        <v>237.238487249044</v>
      </c>
      <c r="I482" s="5">
        <v>230.69926933173321</v>
      </c>
      <c r="J482" s="8">
        <f t="shared" si="7"/>
        <v>4.4786283699875806E-2</v>
      </c>
      <c r="K482" s="8" t="str">
        <f>IFERROR(VLOOKUP(A482, 'Trades table'!$B$2:$F$19, 3, 0), K481)</f>
        <v>long</v>
      </c>
      <c r="L482" s="3">
        <f>IFERROR(VLOOKUP(A482, 'Trades table'!$C$2:$F$19, 4, 0), IF(K482="long", L481*(1+J482), L481*(1-J482)))</f>
        <v>1833990.0308602294</v>
      </c>
    </row>
    <row r="483" spans="1:12" x14ac:dyDescent="0.45">
      <c r="A483" s="10">
        <v>44167</v>
      </c>
      <c r="B483" s="4">
        <v>260.05</v>
      </c>
      <c r="C483" s="4">
        <v>264.06</v>
      </c>
      <c r="D483" s="4">
        <v>264.99</v>
      </c>
      <c r="E483" s="4">
        <v>258.8</v>
      </c>
      <c r="F483" s="5">
        <v>93.452129999999997</v>
      </c>
      <c r="G483" s="5">
        <v>256.65119948612153</v>
      </c>
      <c r="H483" s="5">
        <v>239.22526597133711</v>
      </c>
      <c r="I483" s="5">
        <v>232.11887489208499</v>
      </c>
      <c r="J483" s="8">
        <f t="shared" si="7"/>
        <v>1.2461178635788439E-2</v>
      </c>
      <c r="K483" s="8" t="str">
        <f>IFERROR(VLOOKUP(A483, 'Trades table'!$B$2:$F$19, 3, 0), K482)</f>
        <v>long</v>
      </c>
      <c r="L483" s="3">
        <f>IFERROR(VLOOKUP(A483, 'Trades table'!$C$2:$F$19, 4, 0), IF(K483="long", L482*(1+J483), L482*(1-J483)))</f>
        <v>1856843.7082510339</v>
      </c>
    </row>
    <row r="484" spans="1:12" x14ac:dyDescent="0.45">
      <c r="A484" s="10">
        <v>44168</v>
      </c>
      <c r="B484" s="4">
        <v>264.5</v>
      </c>
      <c r="C484" s="4">
        <v>263.14</v>
      </c>
      <c r="D484" s="4">
        <v>264.63</v>
      </c>
      <c r="E484" s="4">
        <v>260.85000000000002</v>
      </c>
      <c r="F484" s="5">
        <v>62.240839999999999</v>
      </c>
      <c r="G484" s="5">
        <v>258.81413299074768</v>
      </c>
      <c r="H484" s="5">
        <v>240.99672775123801</v>
      </c>
      <c r="I484" s="5">
        <v>233.43892276901761</v>
      </c>
      <c r="J484" s="8">
        <f t="shared" si="7"/>
        <v>-3.4840566537908124E-3</v>
      </c>
      <c r="K484" s="8" t="str">
        <f>IFERROR(VLOOKUP(A484, 'Trades table'!$B$2:$F$19, 3, 0), K483)</f>
        <v>long</v>
      </c>
      <c r="L484" s="3">
        <f>IFERROR(VLOOKUP(A484, 'Trades table'!$C$2:$F$19, 4, 0), IF(K484="long", L483*(1+J484), L483*(1-J484)))</f>
        <v>1850374.3595742523</v>
      </c>
    </row>
    <row r="485" spans="1:12" x14ac:dyDescent="0.45">
      <c r="A485" s="10">
        <v>44169</v>
      </c>
      <c r="B485" s="4">
        <v>264.63</v>
      </c>
      <c r="C485" s="4">
        <v>270</v>
      </c>
      <c r="D485" s="4">
        <v>270.83999999999997</v>
      </c>
      <c r="E485" s="4">
        <v>264.5</v>
      </c>
      <c r="F485" s="5">
        <v>94.637929999999997</v>
      </c>
      <c r="G485" s="5">
        <v>262.54275532716508</v>
      </c>
      <c r="H485" s="5">
        <v>243.14511828818331</v>
      </c>
      <c r="I485" s="5">
        <v>234.99471328948491</v>
      </c>
      <c r="J485" s="8">
        <f t="shared" si="7"/>
        <v>2.6069772744546693E-2</v>
      </c>
      <c r="K485" s="8" t="str">
        <f>IFERROR(VLOOKUP(A485, 'Trades table'!$B$2:$F$19, 3, 0), K484)</f>
        <v>long</v>
      </c>
      <c r="L485" s="3">
        <f>IFERROR(VLOOKUP(A485, 'Trades table'!$C$2:$F$19, 4, 0), IF(K485="long", L484*(1+J485), L484*(1-J485)))</f>
        <v>1898613.1986206891</v>
      </c>
    </row>
    <row r="486" spans="1:12" x14ac:dyDescent="0.45">
      <c r="A486" s="10">
        <v>44172</v>
      </c>
      <c r="B486" s="4">
        <v>269</v>
      </c>
      <c r="C486" s="4">
        <v>274.36</v>
      </c>
      <c r="D486" s="4">
        <v>276.13</v>
      </c>
      <c r="E486" s="4">
        <v>268.10000000000002</v>
      </c>
      <c r="F486" s="5">
        <v>94.793660000000003</v>
      </c>
      <c r="G486" s="5">
        <v>266.48183688477678</v>
      </c>
      <c r="H486" s="5">
        <v>245.4573317483179</v>
      </c>
      <c r="I486" s="5">
        <v>236.66983187291109</v>
      </c>
      <c r="J486" s="8">
        <f t="shared" si="7"/>
        <v>1.6148148148148245E-2</v>
      </c>
      <c r="K486" s="8" t="str">
        <f>IFERROR(VLOOKUP(A486, 'Trades table'!$B$2:$F$19, 3, 0), K485)</f>
        <v>long</v>
      </c>
      <c r="L486" s="3">
        <f>IFERROR(VLOOKUP(A486, 'Trades table'!$C$2:$F$19, 4, 0), IF(K486="long", L485*(1+J486), L485*(1-J486)))</f>
        <v>1929272.2858280456</v>
      </c>
    </row>
    <row r="487" spans="1:12" x14ac:dyDescent="0.45">
      <c r="A487" s="10">
        <v>44173</v>
      </c>
      <c r="B487" s="4">
        <v>274.5</v>
      </c>
      <c r="C487" s="4">
        <v>275.49</v>
      </c>
      <c r="D487" s="4">
        <v>276.66000000000003</v>
      </c>
      <c r="E487" s="4">
        <v>271.52</v>
      </c>
      <c r="F487" s="5">
        <v>78.859920000000002</v>
      </c>
      <c r="G487" s="5">
        <v>269.48455792318452</v>
      </c>
      <c r="H487" s="5">
        <v>247.6819738410351</v>
      </c>
      <c r="I487" s="5">
        <v>238.32175392087231</v>
      </c>
      <c r="J487" s="8">
        <f t="shared" si="7"/>
        <v>4.1186761918647896E-3</v>
      </c>
      <c r="K487" s="8" t="str">
        <f>IFERROR(VLOOKUP(A487, 'Trades table'!$B$2:$F$19, 3, 0), K486)</f>
        <v>long</v>
      </c>
      <c r="L487" s="3">
        <f>IFERROR(VLOOKUP(A487, 'Trades table'!$C$2:$F$19, 4, 0), IF(K487="long", L486*(1+J487), L486*(1-J487)))</f>
        <v>1937218.3336593101</v>
      </c>
    </row>
    <row r="488" spans="1:12" x14ac:dyDescent="0.45">
      <c r="A488" s="10">
        <v>44174</v>
      </c>
      <c r="B488" s="4">
        <v>276.39999999999998</v>
      </c>
      <c r="C488" s="4">
        <v>276.89</v>
      </c>
      <c r="D488" s="4">
        <v>279.42</v>
      </c>
      <c r="E488" s="4">
        <v>275.87</v>
      </c>
      <c r="F488" s="5">
        <v>73.639979999999994</v>
      </c>
      <c r="G488" s="5">
        <v>271.95303861545642</v>
      </c>
      <c r="H488" s="5">
        <v>249.84553133429171</v>
      </c>
      <c r="I488" s="5">
        <v>239.9629558816863</v>
      </c>
      <c r="J488" s="8">
        <f t="shared" si="7"/>
        <v>5.0818541507857695E-3</v>
      </c>
      <c r="K488" s="8" t="str">
        <f>IFERROR(VLOOKUP(A488, 'Trades table'!$B$2:$F$19, 3, 0), K487)</f>
        <v>long</v>
      </c>
      <c r="L488" s="3">
        <f>IFERROR(VLOOKUP(A488, 'Trades table'!$C$2:$F$19, 4, 0), IF(K488="long", L487*(1+J488), L487*(1-J488)))</f>
        <v>1947062.994689195</v>
      </c>
    </row>
    <row r="489" spans="1:12" x14ac:dyDescent="0.45">
      <c r="A489" s="10">
        <v>44175</v>
      </c>
      <c r="B489" s="4">
        <v>276.55</v>
      </c>
      <c r="C489" s="4">
        <v>282.2</v>
      </c>
      <c r="D489" s="4">
        <v>282.2</v>
      </c>
      <c r="E489" s="4">
        <v>275.2</v>
      </c>
      <c r="F489" s="5">
        <v>75.658690000000007</v>
      </c>
      <c r="G489" s="5">
        <v>275.36869241030422</v>
      </c>
      <c r="H489" s="5">
        <v>252.24215864286271</v>
      </c>
      <c r="I489" s="5">
        <v>241.76027690799751</v>
      </c>
      <c r="J489" s="8">
        <f t="shared" si="7"/>
        <v>1.9177290620824072E-2</v>
      </c>
      <c r="K489" s="8" t="str">
        <f>IFERROR(VLOOKUP(A489, 'Trades table'!$B$2:$F$19, 3, 0), K488)</f>
        <v>long</v>
      </c>
      <c r="L489" s="3">
        <f>IFERROR(VLOOKUP(A489, 'Trades table'!$C$2:$F$19, 4, 0), IF(K489="long", L488*(1+J489), L488*(1-J489)))</f>
        <v>1984402.3875954016</v>
      </c>
    </row>
    <row r="490" spans="1:12" x14ac:dyDescent="0.45">
      <c r="A490" s="10">
        <v>44176</v>
      </c>
      <c r="B490" s="4">
        <v>282.5</v>
      </c>
      <c r="C490" s="4">
        <v>283.73</v>
      </c>
      <c r="D490" s="4">
        <v>284.60000000000002</v>
      </c>
      <c r="E490" s="4">
        <v>279.77999999999997</v>
      </c>
      <c r="F490" s="5">
        <v>76.101950000000002</v>
      </c>
      <c r="G490" s="5">
        <v>278.15579494020278</v>
      </c>
      <c r="H490" s="5">
        <v>254.574591335984</v>
      </c>
      <c r="I490" s="5">
        <v>243.54622257148699</v>
      </c>
      <c r="J490" s="8">
        <f t="shared" si="7"/>
        <v>5.4216867469880636E-3</v>
      </c>
      <c r="K490" s="8" t="str">
        <f>IFERROR(VLOOKUP(A490, 'Trades table'!$B$2:$F$19, 3, 0), K489)</f>
        <v>long</v>
      </c>
      <c r="L490" s="3">
        <f>IFERROR(VLOOKUP(A490, 'Trades table'!$C$2:$F$19, 4, 0), IF(K490="long", L489*(1+J490), L489*(1-J490)))</f>
        <v>1995161.1957209192</v>
      </c>
    </row>
    <row r="491" spans="1:12" x14ac:dyDescent="0.45">
      <c r="A491" s="10">
        <v>44179</v>
      </c>
      <c r="B491" s="4">
        <v>285.01</v>
      </c>
      <c r="C491" s="4">
        <v>279.95</v>
      </c>
      <c r="D491" s="4">
        <v>287.74</v>
      </c>
      <c r="E491" s="4">
        <v>277.10000000000002</v>
      </c>
      <c r="F491" s="5">
        <v>90.41525</v>
      </c>
      <c r="G491" s="5">
        <v>278.75386329346861</v>
      </c>
      <c r="H491" s="5">
        <v>256.45425123702222</v>
      </c>
      <c r="I491" s="5">
        <v>245.09531948333861</v>
      </c>
      <c r="J491" s="8">
        <f t="shared" si="7"/>
        <v>-1.3322524935678426E-2</v>
      </c>
      <c r="K491" s="8" t="str">
        <f>IFERROR(VLOOKUP(A491, 'Trades table'!$B$2:$F$19, 3, 0), K490)</f>
        <v>long</v>
      </c>
      <c r="L491" s="3">
        <f>IFERROR(VLOOKUP(A491, 'Trades table'!$C$2:$F$19, 4, 0), IF(K491="long", L490*(1+J491), L490*(1-J491)))</f>
        <v>1968580.6109402291</v>
      </c>
    </row>
    <row r="492" spans="1:12" x14ac:dyDescent="0.45">
      <c r="A492" s="10">
        <v>44180</v>
      </c>
      <c r="B492" s="4">
        <v>278.52999999999997</v>
      </c>
      <c r="C492" s="4">
        <v>278.7</v>
      </c>
      <c r="D492" s="4">
        <v>283.76</v>
      </c>
      <c r="E492" s="4">
        <v>276.07</v>
      </c>
      <c r="F492" s="5">
        <v>84.19323</v>
      </c>
      <c r="G492" s="5">
        <v>278.73590886231239</v>
      </c>
      <c r="H492" s="5">
        <v>258.10208447872429</v>
      </c>
      <c r="I492" s="5">
        <v>246.525305888303</v>
      </c>
      <c r="J492" s="8">
        <f t="shared" si="7"/>
        <v>-4.4650830505447159E-3</v>
      </c>
      <c r="K492" s="8" t="str">
        <f>IFERROR(VLOOKUP(A492, 'Trades table'!$B$2:$F$19, 3, 0), K491)</f>
        <v>long</v>
      </c>
      <c r="L492" s="3">
        <f>IFERROR(VLOOKUP(A492, 'Trades table'!$C$2:$F$19, 4, 0), IF(K492="long", L491*(1+J492), L491*(1-J492)))</f>
        <v>1959790.735020689</v>
      </c>
    </row>
    <row r="493" spans="1:12" x14ac:dyDescent="0.45">
      <c r="A493" s="10">
        <v>44181</v>
      </c>
      <c r="B493" s="4">
        <v>278</v>
      </c>
      <c r="C493" s="4">
        <v>278.35000000000002</v>
      </c>
      <c r="D493" s="4">
        <v>280.83999999999997</v>
      </c>
      <c r="E493" s="4">
        <v>276.14</v>
      </c>
      <c r="F493" s="5">
        <v>54.748959999999997</v>
      </c>
      <c r="G493" s="5">
        <v>278.60727257487503</v>
      </c>
      <c r="H493" s="5">
        <v>259.60193007289291</v>
      </c>
      <c r="I493" s="5">
        <v>247.8795481909284</v>
      </c>
      <c r="J493" s="8">
        <f t="shared" si="7"/>
        <v>-1.2558306422675303E-3</v>
      </c>
      <c r="K493" s="8" t="str">
        <f>IFERROR(VLOOKUP(A493, 'Trades table'!$B$2:$F$19, 3, 0), K492)</f>
        <v>long</v>
      </c>
      <c r="L493" s="3">
        <f>IFERROR(VLOOKUP(A493, 'Trades table'!$C$2:$F$19, 4, 0), IF(K493="long", L492*(1+J493), L492*(1-J493)))</f>
        <v>1957329.5697632181</v>
      </c>
    </row>
    <row r="494" spans="1:12" x14ac:dyDescent="0.45">
      <c r="A494" s="10">
        <v>44182</v>
      </c>
      <c r="B494" s="4">
        <v>279.81</v>
      </c>
      <c r="C494" s="4">
        <v>278.5</v>
      </c>
      <c r="D494" s="4">
        <v>285.16000000000003</v>
      </c>
      <c r="E494" s="4">
        <v>276.54000000000002</v>
      </c>
      <c r="F494" s="5">
        <v>92.138549999999995</v>
      </c>
      <c r="G494" s="5">
        <v>278.57151504991668</v>
      </c>
      <c r="H494" s="5">
        <v>261.00178710453042</v>
      </c>
      <c r="I494" s="5">
        <v>249.18254614025059</v>
      </c>
      <c r="J494" s="8">
        <f t="shared" si="7"/>
        <v>5.3888988683303829E-4</v>
      </c>
      <c r="K494" s="8" t="str">
        <f>IFERROR(VLOOKUP(A494, 'Trades table'!$B$2:$F$19, 3, 0), K493)</f>
        <v>long</v>
      </c>
      <c r="L494" s="3">
        <f>IFERROR(VLOOKUP(A494, 'Trades table'!$C$2:$F$19, 4, 0), IF(K494="long", L493*(1+J494), L493*(1-J494)))</f>
        <v>1958384.3548735627</v>
      </c>
    </row>
    <row r="495" spans="1:12" x14ac:dyDescent="0.45">
      <c r="A495" s="10">
        <v>44183</v>
      </c>
      <c r="B495" s="4">
        <v>277.22000000000003</v>
      </c>
      <c r="C495" s="4">
        <v>270.16000000000003</v>
      </c>
      <c r="D495" s="4">
        <v>277.39999999999998</v>
      </c>
      <c r="E495" s="4">
        <v>268.52</v>
      </c>
      <c r="F495" s="5">
        <v>99.271839999999997</v>
      </c>
      <c r="G495" s="5">
        <v>275.76767669994439</v>
      </c>
      <c r="H495" s="5">
        <v>261.68017324493559</v>
      </c>
      <c r="I495" s="5">
        <v>250.07520375130369</v>
      </c>
      <c r="J495" s="8">
        <f t="shared" si="7"/>
        <v>-2.9946140035906565E-2</v>
      </c>
      <c r="K495" s="8" t="str">
        <f>IFERROR(VLOOKUP(A495, 'Trades table'!$B$2:$F$19, 3, 0), K494)</f>
        <v>long</v>
      </c>
      <c r="L495" s="3">
        <f>IFERROR(VLOOKUP(A495, 'Trades table'!$C$2:$F$19, 4, 0), IF(K495="long", L494*(1+J495), L494*(1-J495)))</f>
        <v>1899738.3027383904</v>
      </c>
    </row>
    <row r="496" spans="1:12" x14ac:dyDescent="0.45">
      <c r="A496" s="10">
        <v>44186</v>
      </c>
      <c r="B496" s="4">
        <v>266.2</v>
      </c>
      <c r="C496" s="4">
        <v>261.79000000000002</v>
      </c>
      <c r="D496" s="4">
        <v>267.33999999999997</v>
      </c>
      <c r="E496" s="4">
        <v>259.7</v>
      </c>
      <c r="F496" s="5">
        <v>120.51795</v>
      </c>
      <c r="G496" s="5">
        <v>271.10845113329628</v>
      </c>
      <c r="H496" s="5">
        <v>261.68830856012562</v>
      </c>
      <c r="I496" s="5">
        <v>250.57370571933339</v>
      </c>
      <c r="J496" s="8">
        <f t="shared" si="7"/>
        <v>-3.0981640509327835E-2</v>
      </c>
      <c r="K496" s="8" t="str">
        <f>IFERROR(VLOOKUP(A496, 'Trades table'!$B$2:$F$19, 3, 0), K495)</f>
        <v>long</v>
      </c>
      <c r="L496" s="3">
        <f>IFERROR(VLOOKUP(A496, 'Trades table'!$C$2:$F$19, 4, 0), IF(K496="long", L495*(1+J496), L495*(1-J496)))</f>
        <v>1840881.2935811491</v>
      </c>
    </row>
    <row r="497" spans="1:12" x14ac:dyDescent="0.45">
      <c r="A497" s="10">
        <v>44187</v>
      </c>
      <c r="B497" s="4">
        <v>259.55</v>
      </c>
      <c r="C497" s="4">
        <v>262.04000000000002</v>
      </c>
      <c r="D497" s="4">
        <v>267.42</v>
      </c>
      <c r="E497" s="4">
        <v>257.05</v>
      </c>
      <c r="F497" s="5">
        <v>105.49048000000001</v>
      </c>
      <c r="G497" s="5">
        <v>268.08563408886431</v>
      </c>
      <c r="H497" s="5">
        <v>261.714359777894</v>
      </c>
      <c r="I497" s="5">
        <v>251.06163313553199</v>
      </c>
      <c r="J497" s="8">
        <f t="shared" si="7"/>
        <v>9.549639023644918E-4</v>
      </c>
      <c r="K497" s="8" t="str">
        <f>IFERROR(VLOOKUP(A497, 'Trades table'!$B$2:$F$19, 3, 0), K496)</f>
        <v>long</v>
      </c>
      <c r="L497" s="3">
        <f>IFERROR(VLOOKUP(A497, 'Trades table'!$C$2:$F$19, 4, 0), IF(K497="long", L496*(1+J497), L496*(1-J497)))</f>
        <v>1842639.2687650572</v>
      </c>
    </row>
    <row r="498" spans="1:12" x14ac:dyDescent="0.45">
      <c r="A498" s="10">
        <v>44188</v>
      </c>
      <c r="B498" s="4">
        <v>262.25</v>
      </c>
      <c r="C498" s="4">
        <v>270.10000000000002</v>
      </c>
      <c r="D498" s="4">
        <v>270.29000000000002</v>
      </c>
      <c r="E498" s="4">
        <v>260.22000000000003</v>
      </c>
      <c r="F498" s="5">
        <v>67.938789999999997</v>
      </c>
      <c r="G498" s="5">
        <v>268.75708939257618</v>
      </c>
      <c r="H498" s="5">
        <v>262.33551831286479</v>
      </c>
      <c r="I498" s="5">
        <v>251.8717764063604</v>
      </c>
      <c r="J498" s="8">
        <f t="shared" si="7"/>
        <v>3.0758662799572623E-2</v>
      </c>
      <c r="K498" s="8" t="str">
        <f>IFERROR(VLOOKUP(A498, 'Trades table'!$B$2:$F$19, 3, 0), K497)</f>
        <v>long</v>
      </c>
      <c r="L498" s="3">
        <f>IFERROR(VLOOKUP(A498, 'Trades table'!$C$2:$F$19, 4, 0), IF(K498="long", L497*(1+J498), L497*(1-J498)))</f>
        <v>1899316.3886942526</v>
      </c>
    </row>
    <row r="499" spans="1:12" x14ac:dyDescent="0.45">
      <c r="A499" s="10">
        <v>44189</v>
      </c>
      <c r="B499" s="4">
        <v>271.98</v>
      </c>
      <c r="C499" s="4">
        <v>269.32</v>
      </c>
      <c r="D499" s="4">
        <v>272.82</v>
      </c>
      <c r="E499" s="4">
        <v>267.13</v>
      </c>
      <c r="F499" s="5">
        <v>42.614449999999998</v>
      </c>
      <c r="G499" s="5">
        <v>268.94472626171739</v>
      </c>
      <c r="H499" s="5">
        <v>262.85288732672672</v>
      </c>
      <c r="I499" s="5">
        <v>252.61425400608979</v>
      </c>
      <c r="J499" s="8">
        <f t="shared" si="7"/>
        <v>-2.8878193261755447E-3</v>
      </c>
      <c r="K499" s="8" t="str">
        <f>IFERROR(VLOOKUP(A499, 'Trades table'!$B$2:$F$19, 3, 0), K498)</f>
        <v>long</v>
      </c>
      <c r="L499" s="3">
        <f>IFERROR(VLOOKUP(A499, 'Trades table'!$C$2:$F$19, 4, 0), IF(K499="long", L498*(1+J499), L498*(1-J499)))</f>
        <v>1893831.5061204594</v>
      </c>
    </row>
    <row r="500" spans="1:12" x14ac:dyDescent="0.45">
      <c r="A500" s="10">
        <v>44190</v>
      </c>
      <c r="B500" s="4">
        <v>269.97000000000003</v>
      </c>
      <c r="C500" s="4">
        <v>270.64</v>
      </c>
      <c r="D500" s="4">
        <v>271</v>
      </c>
      <c r="E500" s="4">
        <v>268.27999999999997</v>
      </c>
      <c r="F500" s="5">
        <v>11.989750000000001</v>
      </c>
      <c r="G500" s="5">
        <v>269.50981750781159</v>
      </c>
      <c r="H500" s="5">
        <v>263.42971048770983</v>
      </c>
      <c r="I500" s="5">
        <v>253.38130702710731</v>
      </c>
      <c r="J500" s="8">
        <f t="shared" si="7"/>
        <v>4.901232734293659E-3</v>
      </c>
      <c r="K500" s="8" t="str">
        <f>IFERROR(VLOOKUP(A500, 'Trades table'!$B$2:$F$19, 3, 0), K499)</f>
        <v>long</v>
      </c>
      <c r="L500" s="3">
        <f>IFERROR(VLOOKUP(A500, 'Trades table'!$C$2:$F$19, 4, 0), IF(K500="long", L499*(1+J500), L499*(1-J500)))</f>
        <v>1903113.6150914936</v>
      </c>
    </row>
    <row r="501" spans="1:12" x14ac:dyDescent="0.45">
      <c r="A501" s="10">
        <v>44193</v>
      </c>
      <c r="B501" s="4">
        <v>270.89999999999998</v>
      </c>
      <c r="C501" s="4">
        <v>274.7</v>
      </c>
      <c r="D501" s="4">
        <v>275.19</v>
      </c>
      <c r="E501" s="4">
        <v>269.73</v>
      </c>
      <c r="F501" s="5">
        <v>39.043430000000001</v>
      </c>
      <c r="G501" s="5">
        <v>271.23987833854108</v>
      </c>
      <c r="H501" s="5">
        <v>264.26454674787948</v>
      </c>
      <c r="I501" s="5">
        <v>254.28848545148571</v>
      </c>
      <c r="J501" s="8">
        <f t="shared" si="7"/>
        <v>1.500147797812601E-2</v>
      </c>
      <c r="K501" s="8" t="str">
        <f>IFERROR(VLOOKUP(A501, 'Trades table'!$B$2:$F$19, 3, 0), K500)</f>
        <v>long</v>
      </c>
      <c r="L501" s="3">
        <f>IFERROR(VLOOKUP(A501, 'Trades table'!$C$2:$F$19, 4, 0), IF(K501="long", L500*(1+J501), L500*(1-J501)))</f>
        <v>1931663.1320781603</v>
      </c>
    </row>
    <row r="502" spans="1:12" x14ac:dyDescent="0.45">
      <c r="A502" s="10">
        <v>44194</v>
      </c>
      <c r="B502" s="4">
        <v>275.91000000000003</v>
      </c>
      <c r="C502" s="4">
        <v>272</v>
      </c>
      <c r="D502" s="4">
        <v>276.43</v>
      </c>
      <c r="E502" s="4">
        <v>271.26</v>
      </c>
      <c r="F502" s="5">
        <v>39.021610000000003</v>
      </c>
      <c r="G502" s="5">
        <v>271.49325222569411</v>
      </c>
      <c r="H502" s="5">
        <v>264.83754328507359</v>
      </c>
      <c r="I502" s="5">
        <v>255.04216692163519</v>
      </c>
      <c r="J502" s="8">
        <f t="shared" si="7"/>
        <v>-9.8289042591918063E-3</v>
      </c>
      <c r="K502" s="8" t="str">
        <f>IFERROR(VLOOKUP(A502, 'Trades table'!$B$2:$F$19, 3, 0), K501)</f>
        <v>long</v>
      </c>
      <c r="L502" s="3">
        <f>IFERROR(VLOOKUP(A502, 'Trades table'!$C$2:$F$19, 4, 0), IF(K502="long", L501*(1+J502), L501*(1-J502)))</f>
        <v>1912677.0000919534</v>
      </c>
    </row>
    <row r="503" spans="1:12" x14ac:dyDescent="0.45">
      <c r="A503" s="10">
        <v>44195</v>
      </c>
      <c r="B503" s="4">
        <v>272.49</v>
      </c>
      <c r="C503" s="4">
        <v>271.64999999999998</v>
      </c>
      <c r="D503" s="4">
        <v>274.24</v>
      </c>
      <c r="E503" s="4">
        <v>270.12</v>
      </c>
      <c r="F503" s="5">
        <v>31.530660000000001</v>
      </c>
      <c r="G503" s="5">
        <v>271.54550148379599</v>
      </c>
      <c r="H503" s="5">
        <v>265.34216970840151</v>
      </c>
      <c r="I503" s="5">
        <v>255.7488832228423</v>
      </c>
      <c r="J503" s="8">
        <f t="shared" si="7"/>
        <v>-1.2867647058824039E-3</v>
      </c>
      <c r="K503" s="8" t="str">
        <f>IFERROR(VLOOKUP(A503, 'Trades table'!$B$2:$F$19, 3, 0), K502)</f>
        <v>long</v>
      </c>
      <c r="L503" s="3">
        <f>IFERROR(VLOOKUP(A503, 'Trades table'!$C$2:$F$19, 4, 0), IF(K503="long", L502*(1+J503), L502*(1-J503)))</f>
        <v>1910167.06</v>
      </c>
    </row>
    <row r="504" spans="1:12" x14ac:dyDescent="0.45">
      <c r="A504" s="10">
        <v>44200</v>
      </c>
      <c r="B504" s="4">
        <v>274.67</v>
      </c>
      <c r="C504" s="4">
        <v>272</v>
      </c>
      <c r="D504" s="4">
        <v>276.60000000000002</v>
      </c>
      <c r="E504" s="4">
        <v>270.61</v>
      </c>
      <c r="F504" s="5">
        <v>48.922919999999998</v>
      </c>
      <c r="G504" s="5">
        <v>271.69700098919742</v>
      </c>
      <c r="H504" s="5">
        <v>265.83534232259387</v>
      </c>
      <c r="I504" s="5">
        <v>256.44042010697672</v>
      </c>
      <c r="J504" s="8">
        <f t="shared" si="7"/>
        <v>1.288422602613748E-3</v>
      </c>
      <c r="K504" s="8" t="str">
        <f>IFERROR(VLOOKUP(A504, 'Trades table'!$B$2:$F$19, 3, 0), K503)</f>
        <v>long</v>
      </c>
      <c r="L504" s="3">
        <f>IFERROR(VLOOKUP(A504, 'Trades table'!$C$2:$F$19, 4, 0), IF(K504="long", L503*(1+J504), L503*(1-J504)))</f>
        <v>1912628.1624148723</v>
      </c>
    </row>
    <row r="505" spans="1:12" x14ac:dyDescent="0.45">
      <c r="A505" s="10">
        <v>44201</v>
      </c>
      <c r="B505" s="4">
        <v>272.69</v>
      </c>
      <c r="C505" s="4">
        <v>275.2</v>
      </c>
      <c r="D505" s="4">
        <v>275.7</v>
      </c>
      <c r="E505" s="4">
        <v>270.27999999999997</v>
      </c>
      <c r="F505" s="5">
        <v>45.583910000000003</v>
      </c>
      <c r="G505" s="5">
        <v>272.86466732613161</v>
      </c>
      <c r="H505" s="5">
        <v>266.52902066906847</v>
      </c>
      <c r="I505" s="5">
        <v>257.23870010242439</v>
      </c>
      <c r="J505" s="8">
        <f t="shared" si="7"/>
        <v>1.1764705882352899E-2</v>
      </c>
      <c r="K505" s="8" t="str">
        <f>IFERROR(VLOOKUP(A505, 'Trades table'!$B$2:$F$19, 3, 0), K504)</f>
        <v>long</v>
      </c>
      <c r="L505" s="3">
        <f>IFERROR(VLOOKUP(A505, 'Trades table'!$C$2:$F$19, 4, 0), IF(K505="long", L504*(1+J505), L504*(1-J505)))</f>
        <v>1935129.6702079885</v>
      </c>
    </row>
    <row r="506" spans="1:12" x14ac:dyDescent="0.45">
      <c r="A506" s="10">
        <v>44202</v>
      </c>
      <c r="B506" s="4">
        <v>275.94</v>
      </c>
      <c r="C506" s="4">
        <v>272.93</v>
      </c>
      <c r="D506" s="4">
        <v>275.94</v>
      </c>
      <c r="E506" s="4">
        <v>271.62</v>
      </c>
      <c r="F506" s="5">
        <v>40.948520000000002</v>
      </c>
      <c r="G506" s="5">
        <v>272.88644488408772</v>
      </c>
      <c r="H506" s="5">
        <v>267.00316728617452</v>
      </c>
      <c r="I506" s="5">
        <v>257.90641499168299</v>
      </c>
      <c r="J506" s="8">
        <f t="shared" si="7"/>
        <v>-8.2485465116278744E-3</v>
      </c>
      <c r="K506" s="8" t="str">
        <f>IFERROR(VLOOKUP(A506, 'Trades table'!$B$2:$F$19, 3, 0), K505)</f>
        <v>long</v>
      </c>
      <c r="L506" s="3">
        <f>IFERROR(VLOOKUP(A506, 'Trades table'!$C$2:$F$19, 4, 0), IF(K506="long", L505*(1+J506), L505*(1-J506)))</f>
        <v>1919167.6631172467</v>
      </c>
    </row>
    <row r="507" spans="1:12" x14ac:dyDescent="0.45">
      <c r="A507" s="10">
        <v>44204</v>
      </c>
      <c r="B507" s="4">
        <v>275.11</v>
      </c>
      <c r="C507" s="4">
        <v>283.64</v>
      </c>
      <c r="D507" s="4">
        <v>283.99</v>
      </c>
      <c r="E507" s="4">
        <v>275.11</v>
      </c>
      <c r="F507" s="5">
        <v>88.928790000000006</v>
      </c>
      <c r="G507" s="5">
        <v>276.4709632560585</v>
      </c>
      <c r="H507" s="5">
        <v>268.23552526497639</v>
      </c>
      <c r="I507" s="5">
        <v>259.00146116224971</v>
      </c>
      <c r="J507" s="8">
        <f t="shared" si="7"/>
        <v>3.9240830982303132E-2</v>
      </c>
      <c r="K507" s="8" t="str">
        <f>IFERROR(VLOOKUP(A507, 'Trades table'!$B$2:$F$19, 3, 0), K506)</f>
        <v>long</v>
      </c>
      <c r="L507" s="3">
        <f>IFERROR(VLOOKUP(A507, 'Trades table'!$C$2:$F$19, 4, 0), IF(K507="long", L506*(1+J507), L506*(1-J507)))</f>
        <v>1994477.3970123322</v>
      </c>
    </row>
    <row r="508" spans="1:12" x14ac:dyDescent="0.45">
      <c r="A508" s="10">
        <v>44207</v>
      </c>
      <c r="B508" s="4">
        <v>282.86</v>
      </c>
      <c r="C508" s="4">
        <v>289.49</v>
      </c>
      <c r="D508" s="4">
        <v>292.95</v>
      </c>
      <c r="E508" s="4">
        <v>279.48</v>
      </c>
      <c r="F508" s="5">
        <v>112.34952</v>
      </c>
      <c r="G508" s="5">
        <v>280.81064217070571</v>
      </c>
      <c r="H508" s="5">
        <v>269.80993080090411</v>
      </c>
      <c r="I508" s="5">
        <v>260.29884579364341</v>
      </c>
      <c r="J508" s="8">
        <f t="shared" si="7"/>
        <v>2.0624735580313081E-2</v>
      </c>
      <c r="K508" s="8" t="str">
        <f>IFERROR(VLOOKUP(A508, 'Trades table'!$B$2:$F$19, 3, 0), K507)</f>
        <v>long</v>
      </c>
      <c r="L508" s="3">
        <f>IFERROR(VLOOKUP(A508, 'Trades table'!$C$2:$F$19, 4, 0), IF(K508="long", L507*(1+J508), L507*(1-J508)))</f>
        <v>2035612.9659466227</v>
      </c>
    </row>
    <row r="509" spans="1:12" x14ac:dyDescent="0.45">
      <c r="A509" s="10">
        <v>44208</v>
      </c>
      <c r="B509" s="4">
        <v>290.88</v>
      </c>
      <c r="C509" s="4">
        <v>289.99</v>
      </c>
      <c r="D509" s="4">
        <v>296.07</v>
      </c>
      <c r="E509" s="4">
        <v>286.7</v>
      </c>
      <c r="F509" s="5">
        <v>78.962360000000004</v>
      </c>
      <c r="G509" s="5">
        <v>283.87042811380383</v>
      </c>
      <c r="H509" s="5">
        <v>271.30475074157778</v>
      </c>
      <c r="I509" s="5">
        <v>261.56229916412661</v>
      </c>
      <c r="J509" s="8">
        <f t="shared" si="7"/>
        <v>1.7271753773877574E-3</v>
      </c>
      <c r="K509" s="8" t="str">
        <f>IFERROR(VLOOKUP(A509, 'Trades table'!$B$2:$F$19, 3, 0), K508)</f>
        <v>long</v>
      </c>
      <c r="L509" s="3">
        <f>IFERROR(VLOOKUP(A509, 'Trades table'!$C$2:$F$19, 4, 0), IF(K509="long", L508*(1+J509), L508*(1-J509)))</f>
        <v>2039128.8265392969</v>
      </c>
    </row>
    <row r="510" spans="1:12" x14ac:dyDescent="0.45">
      <c r="A510" s="10">
        <v>44209</v>
      </c>
      <c r="B510" s="4">
        <v>291.01</v>
      </c>
      <c r="C510" s="4">
        <v>283.77999999999997</v>
      </c>
      <c r="D510" s="4">
        <v>292.45999999999998</v>
      </c>
      <c r="E510" s="4">
        <v>283.10000000000002</v>
      </c>
      <c r="F510" s="5">
        <v>67.559079999999994</v>
      </c>
      <c r="G510" s="5">
        <v>283.84028540920258</v>
      </c>
      <c r="H510" s="5">
        <v>272.22884327923867</v>
      </c>
      <c r="I510" s="5">
        <v>262.50773324224889</v>
      </c>
      <c r="J510" s="8">
        <f t="shared" si="7"/>
        <v>-2.1414531535570269E-2</v>
      </c>
      <c r="K510" s="8" t="str">
        <f>IFERROR(VLOOKUP(A510, 'Trades table'!$B$2:$F$19, 3, 0), K509)</f>
        <v>long</v>
      </c>
      <c r="L510" s="3">
        <f>IFERROR(VLOOKUP(A510, 'Trades table'!$C$2:$F$19, 4, 0), IF(K510="long", L509*(1+J510), L509*(1-J510)))</f>
        <v>1995461.8379782806</v>
      </c>
    </row>
    <row r="511" spans="1:12" x14ac:dyDescent="0.45">
      <c r="A511" s="10">
        <v>44210</v>
      </c>
      <c r="B511" s="4">
        <v>284</v>
      </c>
      <c r="C511" s="4">
        <v>284.79000000000002</v>
      </c>
      <c r="D511" s="4">
        <v>286.89999999999998</v>
      </c>
      <c r="E511" s="4">
        <v>279.06</v>
      </c>
      <c r="F511" s="5">
        <v>74.673699999999997</v>
      </c>
      <c r="G511" s="5">
        <v>284.15685693946841</v>
      </c>
      <c r="H511" s="5">
        <v>273.15929933262839</v>
      </c>
      <c r="I511" s="5">
        <v>263.45591480640849</v>
      </c>
      <c r="J511" s="8">
        <f t="shared" si="7"/>
        <v>3.5590950736488214E-3</v>
      </c>
      <c r="K511" s="8" t="str">
        <f>IFERROR(VLOOKUP(A511, 'Trades table'!$B$2:$F$19, 3, 0), K510)</f>
        <v>long</v>
      </c>
      <c r="L511" s="3">
        <f>IFERROR(VLOOKUP(A511, 'Trades table'!$C$2:$F$19, 4, 0), IF(K511="long", L510*(1+J511), L510*(1-J511)))</f>
        <v>2002563.8763754833</v>
      </c>
    </row>
    <row r="512" spans="1:12" x14ac:dyDescent="0.45">
      <c r="A512" s="10">
        <v>44211</v>
      </c>
      <c r="B512" s="4">
        <v>282.55</v>
      </c>
      <c r="C512" s="4">
        <v>276.89999999999998</v>
      </c>
      <c r="D512" s="4">
        <v>286.16000000000003</v>
      </c>
      <c r="E512" s="4">
        <v>276</v>
      </c>
      <c r="F512" s="5">
        <v>73.774870000000007</v>
      </c>
      <c r="G512" s="5">
        <v>281.73790462631229</v>
      </c>
      <c r="H512" s="5">
        <v>273.43638827095219</v>
      </c>
      <c r="I512" s="5">
        <v>264.02800353805071</v>
      </c>
      <c r="J512" s="8">
        <f t="shared" si="7"/>
        <v>-2.7704624460128668E-2</v>
      </c>
      <c r="K512" s="8" t="str">
        <f>IFERROR(VLOOKUP(A512, 'Trades table'!$B$2:$F$19, 3, 0), K511)</f>
        <v>long</v>
      </c>
      <c r="L512" s="3">
        <f>IFERROR(VLOOKUP(A512, 'Trades table'!$C$2:$F$19, 4, 0), IF(K512="long", L511*(1+J512), L511*(1-J512)))</f>
        <v>1947083.596223081</v>
      </c>
    </row>
    <row r="513" spans="1:12" x14ac:dyDescent="0.45">
      <c r="A513" s="10">
        <v>44214</v>
      </c>
      <c r="B513" s="4">
        <v>275.72000000000003</v>
      </c>
      <c r="C513" s="4">
        <v>279.79000000000002</v>
      </c>
      <c r="D513" s="4">
        <v>281.3</v>
      </c>
      <c r="E513" s="4">
        <v>272.95</v>
      </c>
      <c r="F513" s="5">
        <v>73.935649999999995</v>
      </c>
      <c r="G513" s="5">
        <v>281.08860308420822</v>
      </c>
      <c r="H513" s="5">
        <v>273.90702617680768</v>
      </c>
      <c r="I513" s="5">
        <v>264.69872679175057</v>
      </c>
      <c r="J513" s="8">
        <f t="shared" si="7"/>
        <v>1.0436980859516165E-2</v>
      </c>
      <c r="K513" s="8" t="str">
        <f>IFERROR(VLOOKUP(A513, 'Trades table'!$B$2:$F$19, 3, 0), K512)</f>
        <v>long</v>
      </c>
      <c r="L513" s="3">
        <f>IFERROR(VLOOKUP(A513, 'Trades table'!$C$2:$F$19, 4, 0), IF(K513="long", L512*(1+J513), L512*(1-J513)))</f>
        <v>1967405.2704487392</v>
      </c>
    </row>
    <row r="514" spans="1:12" x14ac:dyDescent="0.45">
      <c r="A514" s="10">
        <v>44215</v>
      </c>
      <c r="B514" s="4">
        <v>280.98</v>
      </c>
      <c r="C514" s="4">
        <v>278.19</v>
      </c>
      <c r="D514" s="4">
        <v>282.8</v>
      </c>
      <c r="E514" s="4">
        <v>276.42</v>
      </c>
      <c r="F514" s="5">
        <v>55.998820000000002</v>
      </c>
      <c r="G514" s="5">
        <v>280.12240205613881</v>
      </c>
      <c r="H514" s="5">
        <v>274.22428349704421</v>
      </c>
      <c r="I514" s="5">
        <v>265.27282352401659</v>
      </c>
      <c r="J514" s="8">
        <f t="shared" si="7"/>
        <v>-5.7185746452697028E-3</v>
      </c>
      <c r="K514" s="8" t="str">
        <f>IFERROR(VLOOKUP(A514, 'Trades table'!$B$2:$F$19, 3, 0), K513)</f>
        <v>long</v>
      </c>
      <c r="L514" s="3">
        <f>IFERROR(VLOOKUP(A514, 'Trades table'!$C$2:$F$19, 4, 0), IF(K514="long", L513*(1+J514), L513*(1-J514)))</f>
        <v>1956154.516552181</v>
      </c>
    </row>
    <row r="515" spans="1:12" x14ac:dyDescent="0.45">
      <c r="A515" s="10">
        <v>44216</v>
      </c>
      <c r="B515" s="4">
        <v>278.62</v>
      </c>
      <c r="C515" s="4">
        <v>279.8</v>
      </c>
      <c r="D515" s="4">
        <v>282.49</v>
      </c>
      <c r="E515" s="4">
        <v>276.77</v>
      </c>
      <c r="F515" s="5">
        <v>47.940980000000003</v>
      </c>
      <c r="G515" s="5">
        <v>280.01493470409258</v>
      </c>
      <c r="H515" s="5">
        <v>274.63729953430021</v>
      </c>
      <c r="I515" s="5">
        <v>265.8910012463989</v>
      </c>
      <c r="J515" s="8">
        <f t="shared" si="7"/>
        <v>5.7874114813616373E-3</v>
      </c>
      <c r="K515" s="8" t="str">
        <f>IFERROR(VLOOKUP(A515, 'Trades table'!$B$2:$F$19, 3, 0), K514)</f>
        <v>long</v>
      </c>
      <c r="L515" s="3">
        <f>IFERROR(VLOOKUP(A515, 'Trades table'!$C$2:$F$19, 4, 0), IF(K515="long", L514*(1+J515), L514*(1-J515)))</f>
        <v>1967475.5876605925</v>
      </c>
    </row>
    <row r="516" spans="1:12" x14ac:dyDescent="0.45">
      <c r="A516" s="10">
        <v>44217</v>
      </c>
      <c r="B516" s="4">
        <v>280.75</v>
      </c>
      <c r="C516" s="4">
        <v>274.39999999999998</v>
      </c>
      <c r="D516" s="4">
        <v>281.54000000000002</v>
      </c>
      <c r="E516" s="4">
        <v>272.83999999999997</v>
      </c>
      <c r="F516" s="5">
        <v>83.795609999999996</v>
      </c>
      <c r="G516" s="5">
        <v>278.14328980272842</v>
      </c>
      <c r="H516" s="5">
        <v>274.61972179101872</v>
      </c>
      <c r="I516" s="5">
        <v>266.25308629974359</v>
      </c>
      <c r="J516" s="8">
        <f t="shared" ref="J516:J579" si="8">C516/C515-1</f>
        <v>-1.9299499642602025E-2</v>
      </c>
      <c r="K516" s="8" t="str">
        <f>IFERROR(VLOOKUP(A516, 'Trades table'!$B$2:$F$19, 3, 0), K515)</f>
        <v>long</v>
      </c>
      <c r="L516" s="3">
        <f>IFERROR(VLOOKUP(A516, 'Trades table'!$C$2:$F$19, 4, 0), IF(K516="long", L515*(1+J516), L515*(1-J516)))</f>
        <v>1929504.2932597087</v>
      </c>
    </row>
    <row r="517" spans="1:12" x14ac:dyDescent="0.45">
      <c r="A517" s="10">
        <v>44218</v>
      </c>
      <c r="B517" s="4">
        <v>273</v>
      </c>
      <c r="C517" s="4">
        <v>268.25</v>
      </c>
      <c r="D517" s="4">
        <v>273.3</v>
      </c>
      <c r="E517" s="4">
        <v>266.77999999999997</v>
      </c>
      <c r="F517" s="5">
        <v>87.00761</v>
      </c>
      <c r="G517" s="5">
        <v>274.84552653515232</v>
      </c>
      <c r="H517" s="5">
        <v>274.14789054723951</v>
      </c>
      <c r="I517" s="5">
        <v>266.33806135081841</v>
      </c>
      <c r="J517" s="8">
        <f t="shared" si="8"/>
        <v>-2.2412536443148556E-2</v>
      </c>
      <c r="K517" s="8" t="str">
        <f>IFERROR(VLOOKUP(A517, 'Trades table'!$B$2:$F$19, 3, 0), K516)</f>
        <v>long</v>
      </c>
      <c r="L517" s="3">
        <f>IFERROR(VLOOKUP(A517, 'Trades table'!$C$2:$F$19, 4, 0), IF(K517="long", L516*(1+J517), L516*(1-J517)))</f>
        <v>1886259.2079698138</v>
      </c>
    </row>
    <row r="518" spans="1:12" x14ac:dyDescent="0.45">
      <c r="A518" s="10">
        <v>44221</v>
      </c>
      <c r="B518" s="4">
        <v>271</v>
      </c>
      <c r="C518" s="4">
        <v>265.3</v>
      </c>
      <c r="D518" s="4">
        <v>273.63</v>
      </c>
      <c r="E518" s="4">
        <v>261.64999999999998</v>
      </c>
      <c r="F518" s="5">
        <v>114.33095</v>
      </c>
      <c r="G518" s="5">
        <v>271.66368435676827</v>
      </c>
      <c r="H518" s="5">
        <v>273.49249124744398</v>
      </c>
      <c r="I518" s="5">
        <v>266.29388852737941</v>
      </c>
      <c r="J518" s="8">
        <f t="shared" si="8"/>
        <v>-1.0997204100652302E-2</v>
      </c>
      <c r="K518" s="8" t="str">
        <f>IFERROR(VLOOKUP(A518, 'Trades table'!$B$2:$F$19, 3, 0), K517)</f>
        <v>long</v>
      </c>
      <c r="L518" s="3">
        <f>IFERROR(VLOOKUP(A518, 'Trades table'!$C$2:$F$19, 4, 0), IF(K518="long", L517*(1+J518), L517*(1-J518)))</f>
        <v>1865515.6304730352</v>
      </c>
    </row>
    <row r="519" spans="1:12" x14ac:dyDescent="0.45">
      <c r="A519" s="10">
        <v>44222</v>
      </c>
      <c r="B519" s="4">
        <v>262.7</v>
      </c>
      <c r="C519" s="4">
        <v>269.33999999999997</v>
      </c>
      <c r="D519" s="4">
        <v>269.57</v>
      </c>
      <c r="E519" s="4">
        <v>262.61</v>
      </c>
      <c r="F519" s="5">
        <v>75.228120000000004</v>
      </c>
      <c r="G519" s="5">
        <v>270.88912290451219</v>
      </c>
      <c r="H519" s="5">
        <v>273.18489930318879</v>
      </c>
      <c r="I519" s="5">
        <v>266.42351029217173</v>
      </c>
      <c r="J519" s="8">
        <f t="shared" si="8"/>
        <v>1.5228043724085705E-2</v>
      </c>
      <c r="K519" s="8" t="str">
        <f>IFERROR(VLOOKUP(A519, 'Trades table'!$B$2:$F$19, 3, 0), K518)</f>
        <v>long</v>
      </c>
      <c r="L519" s="3">
        <f>IFERROR(VLOOKUP(A519, 'Trades table'!$C$2:$F$19, 4, 0), IF(K519="long", L518*(1+J519), L518*(1-J519)))</f>
        <v>1893923.7840618438</v>
      </c>
    </row>
    <row r="520" spans="1:12" x14ac:dyDescent="0.45">
      <c r="A520" s="10">
        <v>44223</v>
      </c>
      <c r="B520" s="4">
        <v>270.07</v>
      </c>
      <c r="C520" s="4">
        <v>265.5</v>
      </c>
      <c r="D520" s="4">
        <v>273.8</v>
      </c>
      <c r="E520" s="4">
        <v>265.02</v>
      </c>
      <c r="F520" s="5">
        <v>100.09326</v>
      </c>
      <c r="G520" s="5">
        <v>269.09274860300809</v>
      </c>
      <c r="H520" s="5">
        <v>272.61564750295258</v>
      </c>
      <c r="I520" s="5">
        <v>266.38421198186649</v>
      </c>
      <c r="J520" s="8">
        <f t="shared" si="8"/>
        <v>-1.4257072844731433E-2</v>
      </c>
      <c r="K520" s="8" t="str">
        <f>IFERROR(VLOOKUP(A520, 'Trades table'!$B$2:$F$19, 3, 0), K519)</f>
        <v>long</v>
      </c>
      <c r="L520" s="3">
        <f>IFERROR(VLOOKUP(A520, 'Trades table'!$C$2:$F$19, 4, 0), IF(K520="long", L519*(1+J520), L519*(1-J520)))</f>
        <v>1866921.9747101048</v>
      </c>
    </row>
    <row r="521" spans="1:12" x14ac:dyDescent="0.45">
      <c r="A521" s="10">
        <v>44224</v>
      </c>
      <c r="B521" s="4">
        <v>263.5</v>
      </c>
      <c r="C521" s="4">
        <v>265.95999999999998</v>
      </c>
      <c r="D521" s="4">
        <v>267.17</v>
      </c>
      <c r="E521" s="4">
        <v>261.17</v>
      </c>
      <c r="F521" s="5">
        <v>81.253290000000007</v>
      </c>
      <c r="G521" s="5">
        <v>268.04849906867207</v>
      </c>
      <c r="H521" s="5">
        <v>272.12263657680802</v>
      </c>
      <c r="I521" s="5">
        <v>266.36616040817012</v>
      </c>
      <c r="J521" s="8">
        <f t="shared" si="8"/>
        <v>1.7325800376646328E-3</v>
      </c>
      <c r="K521" s="8" t="str">
        <f>IFERROR(VLOOKUP(A521, 'Trades table'!$B$2:$F$19, 3, 0), K520)</f>
        <v>long</v>
      </c>
      <c r="L521" s="3">
        <f>IFERROR(VLOOKUP(A521, 'Trades table'!$C$2:$F$19, 4, 0), IF(K521="long", L520*(1+J521), L520*(1-J521)))</f>
        <v>1870156.5664553649</v>
      </c>
    </row>
    <row r="522" spans="1:12" x14ac:dyDescent="0.45">
      <c r="A522" s="10">
        <v>44225</v>
      </c>
      <c r="B522" s="4">
        <v>263.77</v>
      </c>
      <c r="C522" s="4">
        <v>258.11</v>
      </c>
      <c r="D522" s="4">
        <v>264.75</v>
      </c>
      <c r="E522" s="4">
        <v>257.36</v>
      </c>
      <c r="F522" s="5">
        <v>120.12371</v>
      </c>
      <c r="G522" s="5">
        <v>264.73566604578139</v>
      </c>
      <c r="H522" s="5">
        <v>271.0846634970444</v>
      </c>
      <c r="I522" s="5">
        <v>266.01483443335439</v>
      </c>
      <c r="J522" s="8">
        <f t="shared" si="8"/>
        <v>-2.9515716649120005E-2</v>
      </c>
      <c r="K522" s="8" t="str">
        <f>IFERROR(VLOOKUP(A522, 'Trades table'!$B$2:$F$19, 3, 0), K521)</f>
        <v>long</v>
      </c>
      <c r="L522" s="3">
        <f>IFERROR(VLOOKUP(A522, 'Trades table'!$C$2:$F$19, 4, 0), IF(K522="long", L521*(1+J522), L521*(1-J522)))</f>
        <v>1814957.5551503771</v>
      </c>
    </row>
    <row r="523" spans="1:12" x14ac:dyDescent="0.45">
      <c r="A523" s="10">
        <v>44228</v>
      </c>
      <c r="B523" s="4">
        <v>260</v>
      </c>
      <c r="C523" s="4">
        <v>263.8</v>
      </c>
      <c r="D523" s="4">
        <v>264.06</v>
      </c>
      <c r="E523" s="4">
        <v>258.73</v>
      </c>
      <c r="F523" s="5">
        <v>63.130400000000002</v>
      </c>
      <c r="G523" s="5">
        <v>264.42377736385441</v>
      </c>
      <c r="H523" s="5">
        <v>270.54505879355958</v>
      </c>
      <c r="I523" s="5">
        <v>265.92058615959462</v>
      </c>
      <c r="J523" s="8">
        <f t="shared" si="8"/>
        <v>2.2044864592615454E-2</v>
      </c>
      <c r="K523" s="8" t="str">
        <f>IFERROR(VLOOKUP(A523, 'Trades table'!$B$2:$F$19, 3, 0), K522)</f>
        <v>long</v>
      </c>
      <c r="L523" s="3">
        <f>IFERROR(VLOOKUP(A523, 'Trades table'!$C$2:$F$19, 4, 0), IF(K523="long", L522*(1+J523), L522*(1-J523)))</f>
        <v>1854968.0486950115</v>
      </c>
    </row>
    <row r="524" spans="1:12" x14ac:dyDescent="0.45">
      <c r="A524" s="10">
        <v>44229</v>
      </c>
      <c r="B524" s="4">
        <v>265</v>
      </c>
      <c r="C524" s="4">
        <v>263.14999999999998</v>
      </c>
      <c r="D524" s="4">
        <v>268.39</v>
      </c>
      <c r="E524" s="4">
        <v>263.05</v>
      </c>
      <c r="F524" s="5">
        <v>79.534189999999995</v>
      </c>
      <c r="G524" s="5">
        <v>263.99918490923619</v>
      </c>
      <c r="H524" s="5">
        <v>269.99727666070339</v>
      </c>
      <c r="I524" s="5">
        <v>265.80268887620758</v>
      </c>
      <c r="J524" s="8">
        <f t="shared" si="8"/>
        <v>-2.4639878695983386E-3</v>
      </c>
      <c r="K524" s="8" t="str">
        <f>IFERROR(VLOOKUP(A524, 'Trades table'!$B$2:$F$19, 3, 0), K523)</f>
        <v>long</v>
      </c>
      <c r="L524" s="3">
        <f>IFERROR(VLOOKUP(A524, 'Trades table'!$C$2:$F$19, 4, 0), IF(K524="long", L523*(1+J524), L523*(1-J524)))</f>
        <v>1850397.4299245346</v>
      </c>
    </row>
    <row r="525" spans="1:12" x14ac:dyDescent="0.45">
      <c r="A525" s="10">
        <v>44230</v>
      </c>
      <c r="B525" s="4">
        <v>264.32</v>
      </c>
      <c r="C525" s="4">
        <v>263.52999999999997</v>
      </c>
      <c r="D525" s="4">
        <v>268.14</v>
      </c>
      <c r="E525" s="4">
        <v>261.05</v>
      </c>
      <c r="F525" s="5">
        <v>77.648759999999996</v>
      </c>
      <c r="G525" s="5">
        <v>263.84278993949079</v>
      </c>
      <c r="H525" s="5">
        <v>269.51821913028101</v>
      </c>
      <c r="I525" s="5">
        <v>265.70597871126262</v>
      </c>
      <c r="J525" s="8">
        <f t="shared" si="8"/>
        <v>1.4440433212996595E-3</v>
      </c>
      <c r="K525" s="8" t="str">
        <f>IFERROR(VLOOKUP(A525, 'Trades table'!$B$2:$F$19, 3, 0), K524)</f>
        <v>long</v>
      </c>
      <c r="L525" s="3">
        <f>IFERROR(VLOOKUP(A525, 'Trades table'!$C$2:$F$19, 4, 0), IF(K525="long", L524*(1+J525), L524*(1-J525)))</f>
        <v>1853069.4839749672</v>
      </c>
    </row>
    <row r="526" spans="1:12" x14ac:dyDescent="0.45">
      <c r="A526" s="10">
        <v>44231</v>
      </c>
      <c r="B526" s="4">
        <v>263.20999999999998</v>
      </c>
      <c r="C526" s="4">
        <v>270.11</v>
      </c>
      <c r="D526" s="4">
        <v>270.60000000000002</v>
      </c>
      <c r="E526" s="4">
        <v>262.33999999999997</v>
      </c>
      <c r="F526" s="5">
        <v>78.929289999999995</v>
      </c>
      <c r="G526" s="5">
        <v>265.93185995966058</v>
      </c>
      <c r="H526" s="5">
        <v>269.56205475026007</v>
      </c>
      <c r="I526" s="5">
        <v>265.89338387248551</v>
      </c>
      <c r="J526" s="8">
        <f t="shared" si="8"/>
        <v>2.4968694266307656E-2</v>
      </c>
      <c r="K526" s="8" t="str">
        <f>IFERROR(VLOOKUP(A526, 'Trades table'!$B$2:$F$19, 3, 0), K525)</f>
        <v>long</v>
      </c>
      <c r="L526" s="3">
        <f>IFERROR(VLOOKUP(A526, 'Trades table'!$C$2:$F$19, 4, 0), IF(K526="long", L525*(1+J526), L525*(1-J526)))</f>
        <v>1899338.2093745626</v>
      </c>
    </row>
    <row r="527" spans="1:12" x14ac:dyDescent="0.45">
      <c r="A527" s="10">
        <v>44232</v>
      </c>
      <c r="B527" s="4">
        <v>271.99</v>
      </c>
      <c r="C527" s="4">
        <v>271.7</v>
      </c>
      <c r="D527" s="4">
        <v>272.57</v>
      </c>
      <c r="E527" s="4">
        <v>268.87</v>
      </c>
      <c r="F527" s="5">
        <v>71.806820000000002</v>
      </c>
      <c r="G527" s="5">
        <v>267.85457330644039</v>
      </c>
      <c r="H527" s="5">
        <v>269.72042106505569</v>
      </c>
      <c r="I527" s="5">
        <v>266.14047392046479</v>
      </c>
      <c r="J527" s="8">
        <f t="shared" si="8"/>
        <v>5.8864906889783963E-3</v>
      </c>
      <c r="K527" s="8" t="str">
        <f>IFERROR(VLOOKUP(A527, 'Trades table'!$B$2:$F$19, 3, 0), K526)</f>
        <v>long</v>
      </c>
      <c r="L527" s="3">
        <f>IFERROR(VLOOKUP(A527, 'Trades table'!$C$2:$F$19, 4, 0), IF(K527="long", L526*(1+J527), L526*(1-J527)))</f>
        <v>1910518.6460592668</v>
      </c>
    </row>
    <row r="528" spans="1:12" x14ac:dyDescent="0.45">
      <c r="A528" s="10">
        <v>44235</v>
      </c>
      <c r="B528" s="4">
        <v>273.01</v>
      </c>
      <c r="C528" s="4">
        <v>275.2</v>
      </c>
      <c r="D528" s="4">
        <v>275.58</v>
      </c>
      <c r="E528" s="4">
        <v>272.32</v>
      </c>
      <c r="F528" s="5">
        <v>51.878390000000003</v>
      </c>
      <c r="G528" s="5">
        <v>270.30304887096031</v>
      </c>
      <c r="H528" s="5">
        <v>270.12631580097752</v>
      </c>
      <c r="I528" s="5">
        <v>266.52598566853021</v>
      </c>
      <c r="J528" s="8">
        <f t="shared" si="8"/>
        <v>1.2881854987118135E-2</v>
      </c>
      <c r="K528" s="8" t="str">
        <f>IFERROR(VLOOKUP(A528, 'Trades table'!$B$2:$F$19, 3, 0), K527)</f>
        <v>long</v>
      </c>
      <c r="L528" s="3">
        <f>IFERROR(VLOOKUP(A528, 'Trades table'!$C$2:$F$19, 4, 0), IF(K528="long", L527*(1+J528), L527*(1-J528)))</f>
        <v>1935129.6702079875</v>
      </c>
    </row>
    <row r="529" spans="1:12" x14ac:dyDescent="0.45">
      <c r="A529" s="10">
        <v>44236</v>
      </c>
      <c r="B529" s="4">
        <v>275.99</v>
      </c>
      <c r="C529" s="4">
        <v>268.98</v>
      </c>
      <c r="D529" s="4">
        <v>276.29000000000002</v>
      </c>
      <c r="E529" s="4">
        <v>267.19</v>
      </c>
      <c r="F529" s="5">
        <v>91.921509999999998</v>
      </c>
      <c r="G529" s="5">
        <v>269.86203258064018</v>
      </c>
      <c r="H529" s="5">
        <v>270.04140351942362</v>
      </c>
      <c r="I529" s="5">
        <v>266.63041181029479</v>
      </c>
      <c r="J529" s="8">
        <f t="shared" si="8"/>
        <v>-2.2601744186046435E-2</v>
      </c>
      <c r="K529" s="8" t="str">
        <f>IFERROR(VLOOKUP(A529, 'Trades table'!$B$2:$F$19, 3, 0), K528)</f>
        <v>long</v>
      </c>
      <c r="L529" s="3">
        <f>IFERROR(VLOOKUP(A529, 'Trades table'!$C$2:$F$19, 4, 0), IF(K529="long", L528*(1+J529), L528*(1-J529)))</f>
        <v>1891392.3644351182</v>
      </c>
    </row>
    <row r="530" spans="1:12" x14ac:dyDescent="0.45">
      <c r="A530" s="10">
        <v>44237</v>
      </c>
      <c r="B530" s="4">
        <v>269.27999999999997</v>
      </c>
      <c r="C530" s="4">
        <v>265.89999999999998</v>
      </c>
      <c r="D530" s="4">
        <v>270.99</v>
      </c>
      <c r="E530" s="4">
        <v>265.2</v>
      </c>
      <c r="F530" s="5">
        <v>63.087490000000003</v>
      </c>
      <c r="G530" s="5">
        <v>268.54135505376019</v>
      </c>
      <c r="H530" s="5">
        <v>269.73463288835518</v>
      </c>
      <c r="I530" s="5">
        <v>266.59933045666531</v>
      </c>
      <c r="J530" s="8">
        <f t="shared" si="8"/>
        <v>-1.1450665476987254E-2</v>
      </c>
      <c r="K530" s="8" t="str">
        <f>IFERROR(VLOOKUP(A530, 'Trades table'!$B$2:$F$19, 3, 0), K529)</f>
        <v>long</v>
      </c>
      <c r="L530" s="3">
        <f>IFERROR(VLOOKUP(A530, 'Trades table'!$C$2:$F$19, 4, 0), IF(K530="long", L529*(1+J530), L529*(1-J530)))</f>
        <v>1869734.6631842437</v>
      </c>
    </row>
    <row r="531" spans="1:12" x14ac:dyDescent="0.45">
      <c r="A531" s="10">
        <v>44238</v>
      </c>
      <c r="B531" s="4">
        <v>265.5</v>
      </c>
      <c r="C531" s="4">
        <v>264.7</v>
      </c>
      <c r="D531" s="4">
        <v>266.89999999999998</v>
      </c>
      <c r="E531" s="4">
        <v>263.75</v>
      </c>
      <c r="F531" s="5">
        <v>38.669800000000002</v>
      </c>
      <c r="G531" s="5">
        <v>267.26090336917338</v>
      </c>
      <c r="H531" s="5">
        <v>269.36169711884742</v>
      </c>
      <c r="I531" s="5">
        <v>266.51850788404118</v>
      </c>
      <c r="J531" s="8">
        <f t="shared" si="8"/>
        <v>-4.5129748025573013E-3</v>
      </c>
      <c r="K531" s="8" t="str">
        <f>IFERROR(VLOOKUP(A531, 'Trades table'!$B$2:$F$19, 3, 0), K530)</f>
        <v>long</v>
      </c>
      <c r="L531" s="3">
        <f>IFERROR(VLOOKUP(A531, 'Trades table'!$C$2:$F$19, 4, 0), IF(K531="long", L530*(1+J531), L530*(1-J531)))</f>
        <v>1861296.5977618252</v>
      </c>
    </row>
    <row r="532" spans="1:12" x14ac:dyDescent="0.45">
      <c r="A532" s="10">
        <v>44239</v>
      </c>
      <c r="B532" s="4">
        <v>264</v>
      </c>
      <c r="C532" s="4">
        <v>266</v>
      </c>
      <c r="D532" s="4">
        <v>266.44</v>
      </c>
      <c r="E532" s="4">
        <v>258.55</v>
      </c>
      <c r="F532" s="5">
        <v>81.658529999999999</v>
      </c>
      <c r="G532" s="5">
        <v>266.84060224611562</v>
      </c>
      <c r="H532" s="5">
        <v>269.11268251745128</v>
      </c>
      <c r="I532" s="5">
        <v>266.49644371876292</v>
      </c>
      <c r="J532" s="8">
        <f t="shared" si="8"/>
        <v>4.9112202493388768E-3</v>
      </c>
      <c r="K532" s="8" t="str">
        <f>IFERROR(VLOOKUP(A532, 'Trades table'!$B$2:$F$19, 3, 0), K531)</f>
        <v>long</v>
      </c>
      <c r="L532" s="3">
        <f>IFERROR(VLOOKUP(A532, 'Trades table'!$C$2:$F$19, 4, 0), IF(K532="long", L531*(1+J532), L531*(1-J532)))</f>
        <v>1870437.8353027785</v>
      </c>
    </row>
    <row r="533" spans="1:12" x14ac:dyDescent="0.45">
      <c r="A533" s="10">
        <v>44242</v>
      </c>
      <c r="B533" s="4">
        <v>268.49</v>
      </c>
      <c r="C533" s="4">
        <v>271.81</v>
      </c>
      <c r="D533" s="4">
        <v>271.87</v>
      </c>
      <c r="E533" s="4">
        <v>267.07</v>
      </c>
      <c r="F533" s="5">
        <v>56.945309999999999</v>
      </c>
      <c r="G533" s="5">
        <v>268.49706816407712</v>
      </c>
      <c r="H533" s="5">
        <v>269.31248381245501</v>
      </c>
      <c r="I533" s="5">
        <v>266.72255249668791</v>
      </c>
      <c r="J533" s="8">
        <f t="shared" si="8"/>
        <v>2.1842105263157885E-2</v>
      </c>
      <c r="K533" s="8" t="str">
        <f>IFERROR(VLOOKUP(A533, 'Trades table'!$B$2:$F$19, 3, 0), K532)</f>
        <v>long</v>
      </c>
      <c r="L533" s="3">
        <f>IFERROR(VLOOKUP(A533, 'Trades table'!$C$2:$F$19, 4, 0), IF(K533="long", L532*(1+J533), L532*(1-J533)))</f>
        <v>1911292.1353896549</v>
      </c>
    </row>
    <row r="534" spans="1:12" x14ac:dyDescent="0.45">
      <c r="A534" s="10">
        <v>44243</v>
      </c>
      <c r="B534" s="4">
        <v>272.3</v>
      </c>
      <c r="C534" s="4">
        <v>270.89999999999998</v>
      </c>
      <c r="D534" s="4">
        <v>272.8</v>
      </c>
      <c r="E534" s="4">
        <v>268.27</v>
      </c>
      <c r="F534" s="5">
        <v>63.103169999999999</v>
      </c>
      <c r="G534" s="5">
        <v>269.29804544271798</v>
      </c>
      <c r="H534" s="5">
        <v>269.43007760412502</v>
      </c>
      <c r="I534" s="5">
        <v>266.90031622023298</v>
      </c>
      <c r="J534" s="8">
        <f t="shared" si="8"/>
        <v>-3.3479268606748658E-3</v>
      </c>
      <c r="K534" s="8" t="str">
        <f>IFERROR(VLOOKUP(A534, 'Trades table'!$B$2:$F$19, 3, 0), K533)</f>
        <v>long</v>
      </c>
      <c r="L534" s="3">
        <f>IFERROR(VLOOKUP(A534, 'Trades table'!$C$2:$F$19, 4, 0), IF(K534="long", L533*(1+J534), L533*(1-J534)))</f>
        <v>1904893.2691109872</v>
      </c>
    </row>
    <row r="535" spans="1:12" x14ac:dyDescent="0.45">
      <c r="A535" s="10">
        <v>44244</v>
      </c>
      <c r="B535" s="4">
        <v>270.99</v>
      </c>
      <c r="C535" s="4">
        <v>270.89999999999998</v>
      </c>
      <c r="D535" s="4">
        <v>275.07</v>
      </c>
      <c r="E535" s="4">
        <v>267.56</v>
      </c>
      <c r="F535" s="5">
        <v>79.103849999999994</v>
      </c>
      <c r="G535" s="5">
        <v>269.83203029514539</v>
      </c>
      <c r="H535" s="5">
        <v>269.53896074456009</v>
      </c>
      <c r="I535" s="5">
        <v>267.07051553001043</v>
      </c>
      <c r="J535" s="8">
        <f t="shared" si="8"/>
        <v>0</v>
      </c>
      <c r="K535" s="8" t="str">
        <f>IFERROR(VLOOKUP(A535, 'Trades table'!$B$2:$F$19, 3, 0), K534)</f>
        <v>long</v>
      </c>
      <c r="L535" s="3">
        <f>IFERROR(VLOOKUP(A535, 'Trades table'!$C$2:$F$19, 4, 0), IF(K535="long", L534*(1+J535), L534*(1-J535)))</f>
        <v>1904893.2691109872</v>
      </c>
    </row>
    <row r="536" spans="1:12" x14ac:dyDescent="0.45">
      <c r="A536" s="10">
        <v>44245</v>
      </c>
      <c r="B536" s="4">
        <v>270.35000000000002</v>
      </c>
      <c r="C536" s="4">
        <v>266.99</v>
      </c>
      <c r="D536" s="4">
        <v>272.45999999999998</v>
      </c>
      <c r="E536" s="4">
        <v>266.20999999999998</v>
      </c>
      <c r="F536" s="5">
        <v>58.729689999999998</v>
      </c>
      <c r="G536" s="5">
        <v>268.88468686343032</v>
      </c>
      <c r="H536" s="5">
        <v>269.35014883755571</v>
      </c>
      <c r="I536" s="5">
        <v>267.067089337244</v>
      </c>
      <c r="J536" s="8">
        <f t="shared" si="8"/>
        <v>-1.4433370247323607E-2</v>
      </c>
      <c r="K536" s="8" t="str">
        <f>IFERROR(VLOOKUP(A536, 'Trades table'!$B$2:$F$19, 3, 0), K535)</f>
        <v>long</v>
      </c>
      <c r="L536" s="3">
        <f>IFERROR(VLOOKUP(A536, 'Trades table'!$C$2:$F$19, 4, 0), IF(K536="long", L535*(1+J536), L535*(1-J536)))</f>
        <v>1877399.2392762736</v>
      </c>
    </row>
    <row r="537" spans="1:12" x14ac:dyDescent="0.45">
      <c r="A537" s="10">
        <v>44246</v>
      </c>
      <c r="B537" s="4">
        <v>266.12</v>
      </c>
      <c r="C537" s="4">
        <v>271.33999999999997</v>
      </c>
      <c r="D537" s="4">
        <v>272.81</v>
      </c>
      <c r="E537" s="4">
        <v>264.19</v>
      </c>
      <c r="F537" s="5">
        <v>59.268549999999998</v>
      </c>
      <c r="G537" s="5">
        <v>269.70312457562022</v>
      </c>
      <c r="H537" s="5">
        <v>269.49754521995902</v>
      </c>
      <c r="I537" s="5">
        <v>267.2489153228932</v>
      </c>
      <c r="J537" s="8">
        <f t="shared" si="8"/>
        <v>1.6292745046630808E-2</v>
      </c>
      <c r="K537" s="8" t="str">
        <f>IFERROR(VLOOKUP(A537, 'Trades table'!$B$2:$F$19, 3, 0), K536)</f>
        <v>long</v>
      </c>
      <c r="L537" s="3">
        <f>IFERROR(VLOOKUP(A537, 'Trades table'!$C$2:$F$19, 4, 0), IF(K537="long", L536*(1+J537), L536*(1-J537)))</f>
        <v>1907987.2264325407</v>
      </c>
    </row>
    <row r="538" spans="1:12" x14ac:dyDescent="0.45">
      <c r="A538" s="10">
        <v>44247</v>
      </c>
      <c r="B538" s="4">
        <v>271</v>
      </c>
      <c r="C538" s="4">
        <v>270.51</v>
      </c>
      <c r="D538" s="4">
        <v>271</v>
      </c>
      <c r="E538" s="4">
        <v>269.02</v>
      </c>
      <c r="F538" s="5">
        <v>8.7632499999999993</v>
      </c>
      <c r="G538" s="5">
        <v>269.97208305041352</v>
      </c>
      <c r="H538" s="5">
        <v>269.57254187033237</v>
      </c>
      <c r="I538" s="5">
        <v>267.38768488362109</v>
      </c>
      <c r="J538" s="8">
        <f t="shared" si="8"/>
        <v>-3.0588929018942057E-3</v>
      </c>
      <c r="K538" s="8" t="str">
        <f>IFERROR(VLOOKUP(A538, 'Trades table'!$B$2:$F$19, 3, 0), K537)</f>
        <v>long</v>
      </c>
      <c r="L538" s="3">
        <f>IFERROR(VLOOKUP(A538, 'Trades table'!$C$2:$F$19, 4, 0), IF(K538="long", L537*(1+J538), L537*(1-J538)))</f>
        <v>1902150.8978487013</v>
      </c>
    </row>
    <row r="539" spans="1:12" x14ac:dyDescent="0.45">
      <c r="A539" s="10">
        <v>44249</v>
      </c>
      <c r="B539" s="4">
        <v>270.10000000000002</v>
      </c>
      <c r="C539" s="4">
        <v>273.70999999999998</v>
      </c>
      <c r="D539" s="4">
        <v>274.45999999999998</v>
      </c>
      <c r="E539" s="4">
        <v>268.12</v>
      </c>
      <c r="F539" s="5">
        <v>48.129770000000001</v>
      </c>
      <c r="G539" s="5">
        <v>271.21805536694228</v>
      </c>
      <c r="H539" s="5">
        <v>269.87902025030769</v>
      </c>
      <c r="I539" s="5">
        <v>267.65671956942452</v>
      </c>
      <c r="J539" s="8">
        <f t="shared" si="8"/>
        <v>1.1829507227089531E-2</v>
      </c>
      <c r="K539" s="8" t="str">
        <f>IFERROR(VLOOKUP(A539, 'Trades table'!$B$2:$F$19, 3, 0), K538)</f>
        <v>long</v>
      </c>
      <c r="L539" s="3">
        <f>IFERROR(VLOOKUP(A539, 'Trades table'!$C$2:$F$19, 4, 0), IF(K539="long", L538*(1+J539), L538*(1-J539)))</f>
        <v>1924652.4056418175</v>
      </c>
    </row>
    <row r="540" spans="1:12" x14ac:dyDescent="0.45">
      <c r="A540" s="10">
        <v>44251</v>
      </c>
      <c r="B540" s="4">
        <v>272.12</v>
      </c>
      <c r="C540" s="4">
        <v>271.89999999999998</v>
      </c>
      <c r="D540" s="4">
        <v>272.75</v>
      </c>
      <c r="E540" s="4">
        <v>269.42</v>
      </c>
      <c r="F540" s="5">
        <v>64.19032</v>
      </c>
      <c r="G540" s="5">
        <v>271.44537024462818</v>
      </c>
      <c r="H540" s="5">
        <v>270.02872245398862</v>
      </c>
      <c r="I540" s="5">
        <v>267.83728469412978</v>
      </c>
      <c r="J540" s="8">
        <f t="shared" si="8"/>
        <v>-6.6128384056117762E-3</v>
      </c>
      <c r="K540" s="8" t="str">
        <f>IFERROR(VLOOKUP(A540, 'Trades table'!$B$2:$F$19, 3, 0), K539)</f>
        <v>long</v>
      </c>
      <c r="L540" s="3">
        <f>IFERROR(VLOOKUP(A540, 'Trades table'!$C$2:$F$19, 4, 0), IF(K540="long", L539*(1+J540), L539*(1-J540)))</f>
        <v>1911924.9902963361</v>
      </c>
    </row>
    <row r="541" spans="1:12" x14ac:dyDescent="0.45">
      <c r="A541" s="10">
        <v>44252</v>
      </c>
      <c r="B541" s="4">
        <v>273.60000000000002</v>
      </c>
      <c r="C541" s="4">
        <v>270.70999999999998</v>
      </c>
      <c r="D541" s="4">
        <v>276.48</v>
      </c>
      <c r="E541" s="4">
        <v>270.64999999999998</v>
      </c>
      <c r="F541" s="5">
        <v>79.716009999999997</v>
      </c>
      <c r="G541" s="5">
        <v>271.20024682975207</v>
      </c>
      <c r="H541" s="5">
        <v>270.07918745739693</v>
      </c>
      <c r="I541" s="5">
        <v>267.95952789863497</v>
      </c>
      <c r="J541" s="8">
        <f t="shared" si="8"/>
        <v>-4.3766090474438579E-3</v>
      </c>
      <c r="K541" s="8" t="str">
        <f>IFERROR(VLOOKUP(A541, 'Trades table'!$B$2:$F$19, 3, 0), K540)</f>
        <v>long</v>
      </c>
      <c r="L541" s="3">
        <f>IFERROR(VLOOKUP(A541, 'Trades table'!$C$2:$F$19, 4, 0), IF(K541="long", L540*(1+J541), L540*(1-J541)))</f>
        <v>1903557.2420857712</v>
      </c>
    </row>
    <row r="542" spans="1:12" x14ac:dyDescent="0.45">
      <c r="A542" s="10">
        <v>44253</v>
      </c>
      <c r="B542" s="4">
        <v>268</v>
      </c>
      <c r="C542" s="4">
        <v>270.17</v>
      </c>
      <c r="D542" s="4">
        <v>272.49</v>
      </c>
      <c r="E542" s="4">
        <v>266.43</v>
      </c>
      <c r="F542" s="5">
        <v>74.892049999999998</v>
      </c>
      <c r="G542" s="5">
        <v>270.85683121983482</v>
      </c>
      <c r="H542" s="5">
        <v>270.0859143124045</v>
      </c>
      <c r="I542" s="5">
        <v>268.05359054124631</v>
      </c>
      <c r="J542" s="8">
        <f t="shared" si="8"/>
        <v>-1.9947545343724782E-3</v>
      </c>
      <c r="K542" s="8" t="str">
        <f>IFERROR(VLOOKUP(A542, 'Trades table'!$B$2:$F$19, 3, 0), K541)</f>
        <v>long</v>
      </c>
      <c r="L542" s="3">
        <f>IFERROR(VLOOKUP(A542, 'Trades table'!$C$2:$F$19, 4, 0), IF(K542="long", L541*(1+J542), L541*(1-J542)))</f>
        <v>1899760.1126456831</v>
      </c>
    </row>
    <row r="543" spans="1:12" x14ac:dyDescent="0.45">
      <c r="A543" s="10">
        <v>44256</v>
      </c>
      <c r="B543" s="4">
        <v>273</v>
      </c>
      <c r="C543" s="4">
        <v>273.58</v>
      </c>
      <c r="D543" s="4">
        <v>274.73</v>
      </c>
      <c r="E543" s="4">
        <v>271.13</v>
      </c>
      <c r="F543" s="5">
        <v>35.962009999999999</v>
      </c>
      <c r="G543" s="5">
        <v>271.76455414655652</v>
      </c>
      <c r="H543" s="5">
        <v>270.34473547444861</v>
      </c>
      <c r="I543" s="5">
        <v>268.28875690119332</v>
      </c>
      <c r="J543" s="8">
        <f t="shared" si="8"/>
        <v>1.262168264426089E-2</v>
      </c>
      <c r="K543" s="8" t="str">
        <f>IFERROR(VLOOKUP(A543, 'Trades table'!$B$2:$F$19, 3, 0), K542)</f>
        <v>long</v>
      </c>
      <c r="L543" s="3">
        <f>IFERROR(VLOOKUP(A543, 'Trades table'!$C$2:$F$19, 4, 0), IF(K543="long", L542*(1+J543), L542*(1-J543)))</f>
        <v>1923738.2818877222</v>
      </c>
    </row>
    <row r="544" spans="1:12" x14ac:dyDescent="0.45">
      <c r="A544" s="10">
        <v>44257</v>
      </c>
      <c r="B544" s="4">
        <v>271.89</v>
      </c>
      <c r="C544" s="4">
        <v>279.10000000000002</v>
      </c>
      <c r="D544" s="4">
        <v>280</v>
      </c>
      <c r="E544" s="4">
        <v>271.60000000000002</v>
      </c>
      <c r="F544" s="5">
        <v>71.566360000000003</v>
      </c>
      <c r="G544" s="5">
        <v>274.20970276437112</v>
      </c>
      <c r="H544" s="5">
        <v>270.99327358745239</v>
      </c>
      <c r="I544" s="5">
        <v>268.74880979901491</v>
      </c>
      <c r="J544" s="8">
        <f t="shared" si="8"/>
        <v>2.0176913517070183E-2</v>
      </c>
      <c r="K544" s="8" t="str">
        <f>IFERROR(VLOOKUP(A544, 'Trades table'!$B$2:$F$19, 3, 0), K543)</f>
        <v>long</v>
      </c>
      <c r="L544" s="3">
        <f>IFERROR(VLOOKUP(A544, 'Trades table'!$C$2:$F$19, 4, 0), IF(K544="long", L543*(1+J544), L543*(1-J544)))</f>
        <v>1962553.382830848</v>
      </c>
    </row>
    <row r="545" spans="1:12" x14ac:dyDescent="0.45">
      <c r="A545" s="10">
        <v>44258</v>
      </c>
      <c r="B545" s="4">
        <v>281.7</v>
      </c>
      <c r="C545" s="4">
        <v>278.01</v>
      </c>
      <c r="D545" s="4">
        <v>283.83</v>
      </c>
      <c r="E545" s="4">
        <v>277.63</v>
      </c>
      <c r="F545" s="5">
        <v>64.275319999999994</v>
      </c>
      <c r="G545" s="5">
        <v>275.47646850958068</v>
      </c>
      <c r="H545" s="5">
        <v>271.51303109949299</v>
      </c>
      <c r="I545" s="5">
        <v>269.14290299905679</v>
      </c>
      <c r="J545" s="8">
        <f t="shared" si="8"/>
        <v>-3.905410247223351E-3</v>
      </c>
      <c r="K545" s="8" t="str">
        <f>IFERROR(VLOOKUP(A545, 'Trades table'!$B$2:$F$19, 3, 0), K544)</f>
        <v>long</v>
      </c>
      <c r="L545" s="3">
        <f>IFERROR(VLOOKUP(A545, 'Trades table'!$C$2:$F$19, 4, 0), IF(K545="long", L544*(1+J545), L544*(1-J545)))</f>
        <v>1954888.8067388176</v>
      </c>
    </row>
    <row r="546" spans="1:12" x14ac:dyDescent="0.45">
      <c r="A546" s="10">
        <v>44259</v>
      </c>
      <c r="B546" s="4">
        <v>278.5</v>
      </c>
      <c r="C546" s="4">
        <v>274.75</v>
      </c>
      <c r="D546" s="4">
        <v>281.95999999999998</v>
      </c>
      <c r="E546" s="4">
        <v>273.63</v>
      </c>
      <c r="F546" s="5">
        <v>91.991370000000003</v>
      </c>
      <c r="G546" s="5">
        <v>275.23431233972047</v>
      </c>
      <c r="H546" s="5">
        <v>271.75280657360457</v>
      </c>
      <c r="I546" s="5">
        <v>269.38150287143742</v>
      </c>
      <c r="J546" s="8">
        <f t="shared" si="8"/>
        <v>-1.1726196899392027E-2</v>
      </c>
      <c r="K546" s="8" t="str">
        <f>IFERROR(VLOOKUP(A546, 'Trades table'!$B$2:$F$19, 3, 0), K545)</f>
        <v>long</v>
      </c>
      <c r="L546" s="3">
        <f>IFERROR(VLOOKUP(A546, 'Trades table'!$C$2:$F$19, 4, 0), IF(K546="long", L545*(1+J546), L545*(1-J546)))</f>
        <v>1931965.3956745807</v>
      </c>
    </row>
    <row r="547" spans="1:12" x14ac:dyDescent="0.45">
      <c r="A547" s="10">
        <v>44260</v>
      </c>
      <c r="B547" s="4">
        <v>276</v>
      </c>
      <c r="C547" s="4">
        <v>277.5</v>
      </c>
      <c r="D547" s="4">
        <v>278.98</v>
      </c>
      <c r="E547" s="4">
        <v>272.76</v>
      </c>
      <c r="F547" s="5">
        <v>83.551109999999994</v>
      </c>
      <c r="G547" s="5">
        <v>275.98954155981369</v>
      </c>
      <c r="H547" s="5">
        <v>272.17852460518952</v>
      </c>
      <c r="I547" s="5">
        <v>269.72697083435497</v>
      </c>
      <c r="J547" s="8">
        <f t="shared" si="8"/>
        <v>1.0009099181073733E-2</v>
      </c>
      <c r="K547" s="8" t="str">
        <f>IFERROR(VLOOKUP(A547, 'Trades table'!$B$2:$F$19, 3, 0), K546)</f>
        <v>long</v>
      </c>
      <c r="L547" s="3">
        <f>IFERROR(VLOOKUP(A547, 'Trades table'!$C$2:$F$19, 4, 0), IF(K547="long", L546*(1+J547), L546*(1-J547)))</f>
        <v>1951302.62893429</v>
      </c>
    </row>
    <row r="548" spans="1:12" x14ac:dyDescent="0.45">
      <c r="A548" s="10">
        <v>44264</v>
      </c>
      <c r="B548" s="4">
        <v>278.8</v>
      </c>
      <c r="C548" s="4">
        <v>285.79000000000002</v>
      </c>
      <c r="D548" s="4">
        <v>286.38</v>
      </c>
      <c r="E548" s="4">
        <v>277.56</v>
      </c>
      <c r="F548" s="5">
        <v>72.788179999999997</v>
      </c>
      <c r="G548" s="5">
        <v>279.2563610398758</v>
      </c>
      <c r="H548" s="5">
        <v>273.18678204184209</v>
      </c>
      <c r="I548" s="5">
        <v>270.41050399033992</v>
      </c>
      <c r="J548" s="8">
        <f t="shared" si="8"/>
        <v>2.9873873873873968E-2</v>
      </c>
      <c r="K548" s="8" t="str">
        <f>IFERROR(VLOOKUP(A548, 'Trades table'!$B$2:$F$19, 3, 0), K547)</f>
        <v>long</v>
      </c>
      <c r="L548" s="3">
        <f>IFERROR(VLOOKUP(A548, 'Trades table'!$C$2:$F$19, 4, 0), IF(K548="long", L547*(1+J548), L547*(1-J548)))</f>
        <v>2009595.5975608318</v>
      </c>
    </row>
    <row r="549" spans="1:12" x14ac:dyDescent="0.45">
      <c r="A549" s="10">
        <v>44265</v>
      </c>
      <c r="B549" s="4">
        <v>285.24</v>
      </c>
      <c r="C549" s="4">
        <v>282.24</v>
      </c>
      <c r="D549" s="4">
        <v>288</v>
      </c>
      <c r="E549" s="4">
        <v>281</v>
      </c>
      <c r="F549" s="5">
        <v>55.155180000000001</v>
      </c>
      <c r="G549" s="5">
        <v>280.25090735991722</v>
      </c>
      <c r="H549" s="5">
        <v>273.85739077948341</v>
      </c>
      <c r="I549" s="5">
        <v>270.91388679926149</v>
      </c>
      <c r="J549" s="8">
        <f t="shared" si="8"/>
        <v>-1.2421708247314478E-2</v>
      </c>
      <c r="K549" s="8" t="str">
        <f>IFERROR(VLOOKUP(A549, 'Trades table'!$B$2:$F$19, 3, 0), K548)</f>
        <v>long</v>
      </c>
      <c r="L549" s="3">
        <f>IFERROR(VLOOKUP(A549, 'Trades table'!$C$2:$F$19, 4, 0), IF(K549="long", L548*(1+J549), L548*(1-J549)))</f>
        <v>1984632.9873528436</v>
      </c>
    </row>
    <row r="550" spans="1:12" x14ac:dyDescent="0.45">
      <c r="A550" s="10">
        <v>44266</v>
      </c>
      <c r="B550" s="4">
        <v>283.83999999999997</v>
      </c>
      <c r="C550" s="4">
        <v>286</v>
      </c>
      <c r="D550" s="4">
        <v>286.38</v>
      </c>
      <c r="E550" s="4">
        <v>282.3</v>
      </c>
      <c r="F550" s="5">
        <v>47.365180000000002</v>
      </c>
      <c r="G550" s="5">
        <v>282.16727157327819</v>
      </c>
      <c r="H550" s="5">
        <v>274.75684331433649</v>
      </c>
      <c r="I550" s="5">
        <v>271.55584906312282</v>
      </c>
      <c r="J550" s="8">
        <f t="shared" si="8"/>
        <v>1.3321995464852465E-2</v>
      </c>
      <c r="K550" s="8" t="str">
        <f>IFERROR(VLOOKUP(A550, 'Trades table'!$B$2:$F$19, 3, 0), K549)</f>
        <v>long</v>
      </c>
      <c r="L550" s="3">
        <f>IFERROR(VLOOKUP(A550, 'Trades table'!$C$2:$F$19, 4, 0), IF(K550="long", L549*(1+J550), L549*(1-J550)))</f>
        <v>2011072.2590097548</v>
      </c>
    </row>
    <row r="551" spans="1:12" x14ac:dyDescent="0.45">
      <c r="A551" s="10">
        <v>44267</v>
      </c>
      <c r="B551" s="4">
        <v>286.3</v>
      </c>
      <c r="C551" s="4">
        <v>284.93</v>
      </c>
      <c r="D551" s="4">
        <v>287.49</v>
      </c>
      <c r="E551" s="4">
        <v>282.82</v>
      </c>
      <c r="F551" s="5">
        <v>51.540190000000003</v>
      </c>
      <c r="G551" s="5">
        <v>283.08818104885211</v>
      </c>
      <c r="H551" s="5">
        <v>275.5104104762375</v>
      </c>
      <c r="I551" s="5">
        <v>272.12496186894742</v>
      </c>
      <c r="J551" s="8">
        <f t="shared" si="8"/>
        <v>-3.7412587412587461E-3</v>
      </c>
      <c r="K551" s="8" t="str">
        <f>IFERROR(VLOOKUP(A551, 'Trades table'!$B$2:$F$19, 3, 0), K550)</f>
        <v>long</v>
      </c>
      <c r="L551" s="3">
        <f>IFERROR(VLOOKUP(A551, 'Trades table'!$C$2:$F$19, 4, 0), IF(K551="long", L550*(1+J551), L550*(1-J551)))</f>
        <v>2003548.3173414315</v>
      </c>
    </row>
    <row r="552" spans="1:12" x14ac:dyDescent="0.45">
      <c r="A552" s="10">
        <v>44270</v>
      </c>
      <c r="B552" s="4">
        <v>286.05</v>
      </c>
      <c r="C552" s="4">
        <v>292.74</v>
      </c>
      <c r="D552" s="4">
        <v>292.92</v>
      </c>
      <c r="E552" s="4">
        <v>285.27999999999997</v>
      </c>
      <c r="F552" s="5">
        <v>67.80574</v>
      </c>
      <c r="G552" s="5">
        <v>286.30545403256809</v>
      </c>
      <c r="H552" s="5">
        <v>276.78667636688658</v>
      </c>
      <c r="I552" s="5">
        <v>273.00219753409863</v>
      </c>
      <c r="J552" s="8">
        <f t="shared" si="8"/>
        <v>2.7410241111851974E-2</v>
      </c>
      <c r="K552" s="8" t="str">
        <f>IFERROR(VLOOKUP(A552, 'Trades table'!$B$2:$F$19, 3, 0), K551)</f>
        <v>long</v>
      </c>
      <c r="L552" s="3">
        <f>IFERROR(VLOOKUP(A552, 'Trades table'!$C$2:$F$19, 4, 0), IF(K552="long", L551*(1+J552), L551*(1-J552)))</f>
        <v>2058466.0597990055</v>
      </c>
    </row>
    <row r="553" spans="1:12" x14ac:dyDescent="0.45">
      <c r="A553" s="10">
        <v>44271</v>
      </c>
      <c r="B553" s="4">
        <v>293.06</v>
      </c>
      <c r="C553" s="4">
        <v>292.33</v>
      </c>
      <c r="D553" s="4">
        <v>293.88</v>
      </c>
      <c r="E553" s="4">
        <v>288.61</v>
      </c>
      <c r="F553" s="5">
        <v>53.921729999999997</v>
      </c>
      <c r="G553" s="5">
        <v>288.31363602171211</v>
      </c>
      <c r="H553" s="5">
        <v>277.93803367304309</v>
      </c>
      <c r="I553" s="5">
        <v>273.8246572134986</v>
      </c>
      <c r="J553" s="8">
        <f t="shared" si="8"/>
        <v>-1.4005602240897419E-3</v>
      </c>
      <c r="K553" s="8" t="str">
        <f>IFERROR(VLOOKUP(A553, 'Trades table'!$B$2:$F$19, 3, 0), K552)</f>
        <v>long</v>
      </c>
      <c r="L553" s="3">
        <f>IFERROR(VLOOKUP(A553, 'Trades table'!$C$2:$F$19, 4, 0), IF(K553="long", L552*(1+J553), L552*(1-J553)))</f>
        <v>2055583.0541130123</v>
      </c>
    </row>
    <row r="554" spans="1:12" x14ac:dyDescent="0.45">
      <c r="A554" s="10">
        <v>44272</v>
      </c>
      <c r="B554" s="4">
        <v>292.35000000000002</v>
      </c>
      <c r="C554" s="4">
        <v>283.35000000000002</v>
      </c>
      <c r="D554" s="4">
        <v>293.25</v>
      </c>
      <c r="E554" s="4">
        <v>279.60000000000002</v>
      </c>
      <c r="F554" s="5">
        <v>110.29233000000001</v>
      </c>
      <c r="G554" s="5">
        <v>286.65909068114138</v>
      </c>
      <c r="H554" s="5">
        <v>278.3389200676325</v>
      </c>
      <c r="I554" s="5">
        <v>274.22999094909437</v>
      </c>
      <c r="J554" s="8">
        <f t="shared" si="8"/>
        <v>-3.0718708309102616E-2</v>
      </c>
      <c r="K554" s="8" t="str">
        <f>IFERROR(VLOOKUP(A554, 'Trades table'!$B$2:$F$19, 3, 0), K553)</f>
        <v>long</v>
      </c>
      <c r="L554" s="3">
        <f>IFERROR(VLOOKUP(A554, 'Trades table'!$C$2:$F$19, 4, 0), IF(K554="long", L553*(1+J554), L553*(1-J554)))</f>
        <v>1992438.1978685805</v>
      </c>
    </row>
    <row r="555" spans="1:12" x14ac:dyDescent="0.45">
      <c r="A555" s="10">
        <v>44273</v>
      </c>
      <c r="B555" s="4">
        <v>284.04000000000002</v>
      </c>
      <c r="C555" s="4">
        <v>279.25</v>
      </c>
      <c r="D555" s="4">
        <v>285.79000000000002</v>
      </c>
      <c r="E555" s="4">
        <v>278.24</v>
      </c>
      <c r="F555" s="5">
        <v>74.128739999999993</v>
      </c>
      <c r="G555" s="5">
        <v>284.18939378742772</v>
      </c>
      <c r="H555" s="5">
        <v>278.40640747002999</v>
      </c>
      <c r="I555" s="5">
        <v>274.44360835551601</v>
      </c>
      <c r="J555" s="8">
        <f t="shared" si="8"/>
        <v>-1.4469737074289779E-2</v>
      </c>
      <c r="K555" s="8" t="str">
        <f>IFERROR(VLOOKUP(A555, 'Trades table'!$B$2:$F$19, 3, 0), K554)</f>
        <v>long</v>
      </c>
      <c r="L555" s="3">
        <f>IFERROR(VLOOKUP(A555, 'Trades table'!$C$2:$F$19, 4, 0), IF(K555="long", L554*(1+J555), L554*(1-J555)))</f>
        <v>1963608.1410086504</v>
      </c>
    </row>
    <row r="556" spans="1:12" x14ac:dyDescent="0.45">
      <c r="A556" s="10">
        <v>44274</v>
      </c>
      <c r="B556" s="4">
        <v>279</v>
      </c>
      <c r="C556" s="4">
        <v>285.47000000000003</v>
      </c>
      <c r="D556" s="4">
        <v>286.31</v>
      </c>
      <c r="E556" s="4">
        <v>278.02999999999997</v>
      </c>
      <c r="F556" s="5">
        <v>84.249430000000004</v>
      </c>
      <c r="G556" s="5">
        <v>284.61626252495182</v>
      </c>
      <c r="H556" s="5">
        <v>278.92963654632422</v>
      </c>
      <c r="I556" s="5">
        <v>274.91281651060052</v>
      </c>
      <c r="J556" s="8">
        <f t="shared" si="8"/>
        <v>2.2273948075201444E-2</v>
      </c>
      <c r="K556" s="8" t="str">
        <f>IFERROR(VLOOKUP(A556, 'Trades table'!$B$2:$F$19, 3, 0), K555)</f>
        <v>long</v>
      </c>
      <c r="L556" s="3">
        <f>IFERROR(VLOOKUP(A556, 'Trades table'!$C$2:$F$19, 4, 0), IF(K556="long", L555*(1+J556), L555*(1-J556)))</f>
        <v>2007345.44678152</v>
      </c>
    </row>
    <row r="557" spans="1:12" x14ac:dyDescent="0.45">
      <c r="A557" s="10">
        <v>44277</v>
      </c>
      <c r="B557" s="4">
        <v>285</v>
      </c>
      <c r="C557" s="4">
        <v>288.64999999999998</v>
      </c>
      <c r="D557" s="4">
        <v>291.2</v>
      </c>
      <c r="E557" s="4">
        <v>283.08</v>
      </c>
      <c r="F557" s="5">
        <v>62.762410000000003</v>
      </c>
      <c r="G557" s="5">
        <v>285.96084168330123</v>
      </c>
      <c r="H557" s="5">
        <v>279.64966346881869</v>
      </c>
      <c r="I557" s="5">
        <v>275.49737751014942</v>
      </c>
      <c r="J557" s="8">
        <f t="shared" si="8"/>
        <v>1.1139524293270586E-2</v>
      </c>
      <c r="K557" s="8" t="str">
        <f>IFERROR(VLOOKUP(A557, 'Trades table'!$B$2:$F$19, 3, 0), K556)</f>
        <v>long</v>
      </c>
      <c r="L557" s="3">
        <f>IFERROR(VLOOKUP(A557, 'Trades table'!$C$2:$F$19, 4, 0), IF(K557="long", L556*(1+J557), L556*(1-J557)))</f>
        <v>2029706.3201509288</v>
      </c>
    </row>
    <row r="558" spans="1:12" x14ac:dyDescent="0.45">
      <c r="A558" s="10">
        <v>44278</v>
      </c>
      <c r="B558" s="4">
        <v>287.56</v>
      </c>
      <c r="C558" s="4">
        <v>282.60000000000002</v>
      </c>
      <c r="D558" s="4">
        <v>288.3</v>
      </c>
      <c r="E558" s="4">
        <v>282.11</v>
      </c>
      <c r="F558" s="5">
        <v>70.760630000000006</v>
      </c>
      <c r="G558" s="5">
        <v>284.84056112220082</v>
      </c>
      <c r="H558" s="5">
        <v>279.86820691557278</v>
      </c>
      <c r="I558" s="5">
        <v>275.79961676503672</v>
      </c>
      <c r="J558" s="8">
        <f t="shared" si="8"/>
        <v>-2.0959639702061161E-2</v>
      </c>
      <c r="K558" s="8" t="str">
        <f>IFERROR(VLOOKUP(A558, 'Trades table'!$B$2:$F$19, 3, 0), K557)</f>
        <v>long</v>
      </c>
      <c r="L558" s="3">
        <f>IFERROR(VLOOKUP(A558, 'Trades table'!$C$2:$F$19, 4, 0), IF(K558="long", L557*(1+J558), L557*(1-J558)))</f>
        <v>1987164.406979569</v>
      </c>
    </row>
    <row r="559" spans="1:12" x14ac:dyDescent="0.45">
      <c r="A559" s="10">
        <v>44279</v>
      </c>
      <c r="B559" s="4">
        <v>283.39999999999998</v>
      </c>
      <c r="C559" s="4">
        <v>285.79000000000002</v>
      </c>
      <c r="D559" s="4">
        <v>288</v>
      </c>
      <c r="E559" s="4">
        <v>282.25</v>
      </c>
      <c r="F559" s="5">
        <v>46.411230000000003</v>
      </c>
      <c r="G559" s="5">
        <v>285.15704074813391</v>
      </c>
      <c r="H559" s="5">
        <v>280.30685825516002</v>
      </c>
      <c r="I559" s="5">
        <v>276.22473945588632</v>
      </c>
      <c r="J559" s="8">
        <f t="shared" si="8"/>
        <v>1.1288039631988767E-2</v>
      </c>
      <c r="K559" s="8" t="str">
        <f>IFERROR(VLOOKUP(A559, 'Trades table'!$B$2:$F$19, 3, 0), K558)</f>
        <v>long</v>
      </c>
      <c r="L559" s="3">
        <f>IFERROR(VLOOKUP(A559, 'Trades table'!$C$2:$F$19, 4, 0), IF(K559="long", L558*(1+J559), L558*(1-J559)))</f>
        <v>2009595.5975608318</v>
      </c>
    </row>
    <row r="560" spans="1:12" x14ac:dyDescent="0.45">
      <c r="A560" s="10">
        <v>44280</v>
      </c>
      <c r="B560" s="4">
        <v>286.5</v>
      </c>
      <c r="C560" s="4">
        <v>286.66000000000003</v>
      </c>
      <c r="D560" s="4">
        <v>287.02999999999997</v>
      </c>
      <c r="E560" s="4">
        <v>283.85000000000002</v>
      </c>
      <c r="F560" s="5">
        <v>35.216619999999999</v>
      </c>
      <c r="G560" s="5">
        <v>285.6580271654226</v>
      </c>
      <c r="H560" s="5">
        <v>280.77746134737038</v>
      </c>
      <c r="I560" s="5">
        <v>276.66879309606128</v>
      </c>
      <c r="J560" s="8">
        <f t="shared" si="8"/>
        <v>3.044193288778585E-3</v>
      </c>
      <c r="K560" s="8" t="str">
        <f>IFERROR(VLOOKUP(A560, 'Trades table'!$B$2:$F$19, 3, 0), K559)</f>
        <v>long</v>
      </c>
      <c r="L560" s="3">
        <f>IFERROR(VLOOKUP(A560, 'Trades table'!$C$2:$F$19, 4, 0), IF(K560="long", L559*(1+J560), L559*(1-J560)))</f>
        <v>2015713.1949920855</v>
      </c>
    </row>
    <row r="561" spans="1:12" x14ac:dyDescent="0.45">
      <c r="A561" s="10">
        <v>44281</v>
      </c>
      <c r="B561" s="4">
        <v>288.63</v>
      </c>
      <c r="C561" s="4">
        <v>291.22000000000003</v>
      </c>
      <c r="D561" s="4">
        <v>292.75</v>
      </c>
      <c r="E561" s="4">
        <v>288.32</v>
      </c>
      <c r="F561" s="5">
        <v>56.072879999999998</v>
      </c>
      <c r="G561" s="5">
        <v>287.51201811028182</v>
      </c>
      <c r="H561" s="5">
        <v>281.55098272904672</v>
      </c>
      <c r="I561" s="5">
        <v>277.28799338984601</v>
      </c>
      <c r="J561" s="8">
        <f t="shared" si="8"/>
        <v>1.5907346682481061E-2</v>
      </c>
      <c r="K561" s="8" t="str">
        <f>IFERROR(VLOOKUP(A561, 'Trades table'!$B$2:$F$19, 3, 0), K560)</f>
        <v>long</v>
      </c>
      <c r="L561" s="3">
        <f>IFERROR(VLOOKUP(A561, 'Trades table'!$C$2:$F$19, 4, 0), IF(K561="long", L560*(1+J561), L560*(1-J561)))</f>
        <v>2047777.8435972761</v>
      </c>
    </row>
    <row r="562" spans="1:12" x14ac:dyDescent="0.45">
      <c r="A562" s="10">
        <v>44284</v>
      </c>
      <c r="B562" s="4">
        <v>289.72000000000003</v>
      </c>
      <c r="C562" s="4">
        <v>293.3</v>
      </c>
      <c r="D562" s="4">
        <v>294.08999999999997</v>
      </c>
      <c r="E562" s="4">
        <v>289.26</v>
      </c>
      <c r="F562" s="5">
        <v>43.681330000000003</v>
      </c>
      <c r="G562" s="5">
        <v>289.44134540685451</v>
      </c>
      <c r="H562" s="5">
        <v>282.42128030467291</v>
      </c>
      <c r="I562" s="5">
        <v>277.9693553732568</v>
      </c>
      <c r="J562" s="8">
        <f t="shared" si="8"/>
        <v>7.1423665957008886E-3</v>
      </c>
      <c r="K562" s="8" t="str">
        <f>IFERROR(VLOOKUP(A562, 'Trades table'!$B$2:$F$19, 3, 0), K561)</f>
        <v>long</v>
      </c>
      <c r="L562" s="3">
        <f>IFERROR(VLOOKUP(A562, 'Trades table'!$C$2:$F$19, 4, 0), IF(K562="long", L561*(1+J562), L561*(1-J562)))</f>
        <v>2062403.8236628016</v>
      </c>
    </row>
    <row r="563" spans="1:12" x14ac:dyDescent="0.45">
      <c r="A563" s="10">
        <v>44285</v>
      </c>
      <c r="B563" s="4">
        <v>294.86</v>
      </c>
      <c r="C563" s="4">
        <v>293.25</v>
      </c>
      <c r="D563" s="4">
        <v>295.72000000000003</v>
      </c>
      <c r="E563" s="4">
        <v>291.5</v>
      </c>
      <c r="F563" s="5">
        <v>38.806220000000003</v>
      </c>
      <c r="G563" s="5">
        <v>290.71089693790299</v>
      </c>
      <c r="H563" s="5">
        <v>283.22340768951187</v>
      </c>
      <c r="I563" s="5">
        <v>278.6195955701395</v>
      </c>
      <c r="J563" s="8">
        <f t="shared" si="8"/>
        <v>-1.7047391749069885E-4</v>
      </c>
      <c r="K563" s="8" t="str">
        <f>IFERROR(VLOOKUP(A563, 'Trades table'!$B$2:$F$19, 3, 0), K562)</f>
        <v>long</v>
      </c>
      <c r="L563" s="3">
        <f>IFERROR(VLOOKUP(A563, 'Trades table'!$C$2:$F$19, 4, 0), IF(K563="long", L562*(1+J563), L562*(1-J563)))</f>
        <v>2062052.237603534</v>
      </c>
    </row>
    <row r="564" spans="1:12" x14ac:dyDescent="0.45">
      <c r="A564" s="10">
        <v>44286</v>
      </c>
      <c r="B564" s="4">
        <v>294</v>
      </c>
      <c r="C564" s="4">
        <v>291.02</v>
      </c>
      <c r="D564" s="4">
        <v>294.42</v>
      </c>
      <c r="E564" s="4">
        <v>290.26</v>
      </c>
      <c r="F564" s="5">
        <v>46.996879999999997</v>
      </c>
      <c r="G564" s="5">
        <v>290.81393129193538</v>
      </c>
      <c r="H564" s="5">
        <v>283.80093304584437</v>
      </c>
      <c r="I564" s="5">
        <v>279.14727235438892</v>
      </c>
      <c r="J564" s="8">
        <f t="shared" si="8"/>
        <v>-7.6044330775789648E-3</v>
      </c>
      <c r="K564" s="8" t="str">
        <f>IFERROR(VLOOKUP(A564, 'Trades table'!$B$2:$F$19, 3, 0), K563)</f>
        <v>long</v>
      </c>
      <c r="L564" s="3">
        <f>IFERROR(VLOOKUP(A564, 'Trades table'!$C$2:$F$19, 4, 0), IF(K564="long", L563*(1+J564), L563*(1-J564)))</f>
        <v>2046371.4993602061</v>
      </c>
    </row>
    <row r="565" spans="1:12" x14ac:dyDescent="0.45">
      <c r="A565" s="10">
        <v>44287</v>
      </c>
      <c r="B565" s="4">
        <v>292</v>
      </c>
      <c r="C565" s="4">
        <v>290.24</v>
      </c>
      <c r="D565" s="4">
        <v>294.72000000000003</v>
      </c>
      <c r="E565" s="4">
        <v>288.43</v>
      </c>
      <c r="F565" s="5">
        <v>51.601439999999997</v>
      </c>
      <c r="G565" s="5">
        <v>290.62262086129027</v>
      </c>
      <c r="H565" s="5">
        <v>284.27790096837441</v>
      </c>
      <c r="I565" s="5">
        <v>279.619303318032</v>
      </c>
      <c r="J565" s="8">
        <f t="shared" si="8"/>
        <v>-2.6802281630127212E-3</v>
      </c>
      <c r="K565" s="8" t="str">
        <f>IFERROR(VLOOKUP(A565, 'Trades table'!$B$2:$F$19, 3, 0), K564)</f>
        <v>long</v>
      </c>
      <c r="L565" s="3">
        <f>IFERROR(VLOOKUP(A565, 'Trades table'!$C$2:$F$19, 4, 0), IF(K565="long", L564*(1+J565), L564*(1-J565)))</f>
        <v>2040886.7568356344</v>
      </c>
    </row>
    <row r="566" spans="1:12" x14ac:dyDescent="0.45">
      <c r="A566" s="10">
        <v>44288</v>
      </c>
      <c r="B566" s="4">
        <v>290.81</v>
      </c>
      <c r="C566" s="4">
        <v>291.7</v>
      </c>
      <c r="D566" s="4">
        <v>292.39999999999998</v>
      </c>
      <c r="E566" s="4">
        <v>289.14</v>
      </c>
      <c r="F566" s="5">
        <v>19.27918</v>
      </c>
      <c r="G566" s="5">
        <v>290.98174724086022</v>
      </c>
      <c r="H566" s="5">
        <v>284.82768608182812</v>
      </c>
      <c r="I566" s="5">
        <v>280.13337551726471</v>
      </c>
      <c r="J566" s="8">
        <f t="shared" si="8"/>
        <v>5.0303197353913642E-3</v>
      </c>
      <c r="K566" s="8" t="str">
        <f>IFERROR(VLOOKUP(A566, 'Trades table'!$B$2:$F$19, 3, 0), K565)</f>
        <v>long</v>
      </c>
      <c r="L566" s="3">
        <f>IFERROR(VLOOKUP(A566, 'Trades table'!$C$2:$F$19, 4, 0), IF(K566="long", L565*(1+J566), L565*(1-J566)))</f>
        <v>2051153.0697662435</v>
      </c>
    </row>
    <row r="567" spans="1:12" x14ac:dyDescent="0.45">
      <c r="A567" s="10">
        <v>44291</v>
      </c>
      <c r="B567" s="4">
        <v>290.8</v>
      </c>
      <c r="C567" s="4">
        <v>288.77999999999997</v>
      </c>
      <c r="D567" s="4">
        <v>291.48</v>
      </c>
      <c r="E567" s="4">
        <v>287.07</v>
      </c>
      <c r="F567" s="5">
        <v>35.363370000000003</v>
      </c>
      <c r="G567" s="5">
        <v>290.2478314939068</v>
      </c>
      <c r="H567" s="5">
        <v>285.12045007576683</v>
      </c>
      <c r="I567" s="5">
        <v>280.50131698461507</v>
      </c>
      <c r="J567" s="8">
        <f t="shared" si="8"/>
        <v>-1.0010284538909842E-2</v>
      </c>
      <c r="K567" s="8" t="str">
        <f>IFERROR(VLOOKUP(A567, 'Trades table'!$B$2:$F$19, 3, 0), K566)</f>
        <v>long</v>
      </c>
      <c r="L567" s="3">
        <f>IFERROR(VLOOKUP(A567, 'Trades table'!$C$2:$F$19, 4, 0), IF(K567="long", L566*(1+J567), L566*(1-J567)))</f>
        <v>2030620.443905025</v>
      </c>
    </row>
    <row r="568" spans="1:12" x14ac:dyDescent="0.45">
      <c r="A568" s="10">
        <v>44292</v>
      </c>
      <c r="B568" s="4">
        <v>289</v>
      </c>
      <c r="C568" s="4">
        <v>281.5</v>
      </c>
      <c r="D568" s="4">
        <v>289.43</v>
      </c>
      <c r="E568" s="4">
        <v>281.37</v>
      </c>
      <c r="F568" s="5">
        <v>77.530889999999999</v>
      </c>
      <c r="G568" s="5">
        <v>287.33188766260457</v>
      </c>
      <c r="H568" s="5">
        <v>284.85226858867293</v>
      </c>
      <c r="I568" s="5">
        <v>280.543814134206</v>
      </c>
      <c r="J568" s="8">
        <f t="shared" si="8"/>
        <v>-2.5209502043077703E-2</v>
      </c>
      <c r="K568" s="8" t="str">
        <f>IFERROR(VLOOKUP(A568, 'Trades table'!$B$2:$F$19, 3, 0), K567)</f>
        <v>long</v>
      </c>
      <c r="L568" s="3">
        <f>IFERROR(VLOOKUP(A568, 'Trades table'!$C$2:$F$19, 4, 0), IF(K568="long", L567*(1+J568), L567*(1-J568)))</f>
        <v>1979429.513675686</v>
      </c>
    </row>
    <row r="569" spans="1:12" x14ac:dyDescent="0.45">
      <c r="A569" s="10">
        <v>44293</v>
      </c>
      <c r="B569" s="4">
        <v>281.68</v>
      </c>
      <c r="C569" s="4">
        <v>283.98</v>
      </c>
      <c r="D569" s="4">
        <v>284.29000000000002</v>
      </c>
      <c r="E569" s="4">
        <v>278.54000000000002</v>
      </c>
      <c r="F569" s="5">
        <v>74.146060000000006</v>
      </c>
      <c r="G569" s="5">
        <v>286.21459177506972</v>
      </c>
      <c r="H569" s="5">
        <v>284.78765610062311</v>
      </c>
      <c r="I569" s="5">
        <v>280.69003480934617</v>
      </c>
      <c r="J569" s="8">
        <f t="shared" si="8"/>
        <v>8.8099467140321241E-3</v>
      </c>
      <c r="K569" s="8" t="str">
        <f>IFERROR(VLOOKUP(A569, 'Trades table'!$B$2:$F$19, 3, 0), K568)</f>
        <v>long</v>
      </c>
      <c r="L569" s="3">
        <f>IFERROR(VLOOKUP(A569, 'Trades table'!$C$2:$F$19, 4, 0), IF(K569="long", L568*(1+J569), L568*(1-J569)))</f>
        <v>1996868.1822153514</v>
      </c>
    </row>
    <row r="570" spans="1:12" x14ac:dyDescent="0.45">
      <c r="A570" s="10">
        <v>44294</v>
      </c>
      <c r="B570" s="4">
        <v>284.88</v>
      </c>
      <c r="C570" s="4">
        <v>283.89</v>
      </c>
      <c r="D570" s="4">
        <v>286.2</v>
      </c>
      <c r="E570" s="4">
        <v>282.17</v>
      </c>
      <c r="F570" s="5">
        <v>51.28978</v>
      </c>
      <c r="G570" s="5">
        <v>285.43972785004649</v>
      </c>
      <c r="H570" s="5">
        <v>284.72116305613253</v>
      </c>
      <c r="I570" s="5">
        <v>280.82620354086339</v>
      </c>
      <c r="J570" s="8">
        <f t="shared" si="8"/>
        <v>-3.1692372702318838E-4</v>
      </c>
      <c r="K570" s="8" t="str">
        <f>IFERROR(VLOOKUP(A570, 'Trades table'!$B$2:$F$19, 3, 0), K569)</f>
        <v>long</v>
      </c>
      <c r="L570" s="3">
        <f>IFERROR(VLOOKUP(A570, 'Trades table'!$C$2:$F$19, 4, 0), IF(K570="long", L569*(1+J570), L569*(1-J570)))</f>
        <v>1996235.3273086697</v>
      </c>
    </row>
    <row r="571" spans="1:12" x14ac:dyDescent="0.45">
      <c r="A571" s="10">
        <v>44295</v>
      </c>
      <c r="B571" s="4">
        <v>283.47000000000003</v>
      </c>
      <c r="C571" s="4">
        <v>281.07</v>
      </c>
      <c r="D571" s="4">
        <v>283.79000000000002</v>
      </c>
      <c r="E571" s="4">
        <v>280.08999999999997</v>
      </c>
      <c r="F571" s="5">
        <v>40.03342</v>
      </c>
      <c r="G571" s="5">
        <v>283.98315190003098</v>
      </c>
      <c r="H571" s="5">
        <v>284.45070653345601</v>
      </c>
      <c r="I571" s="5">
        <v>280.83657785827347</v>
      </c>
      <c r="J571" s="8">
        <f t="shared" si="8"/>
        <v>-9.9334249181020073E-3</v>
      </c>
      <c r="K571" s="8" t="str">
        <f>IFERROR(VLOOKUP(A571, 'Trades table'!$B$2:$F$19, 3, 0), K570)</f>
        <v>long</v>
      </c>
      <c r="L571" s="3">
        <f>IFERROR(VLOOKUP(A571, 'Trades table'!$C$2:$F$19, 4, 0), IF(K571="long", L570*(1+J571), L570*(1-J571)))</f>
        <v>1976405.8735659863</v>
      </c>
    </row>
    <row r="572" spans="1:12" x14ac:dyDescent="0.45">
      <c r="A572" s="10">
        <v>44298</v>
      </c>
      <c r="B572" s="4">
        <v>278.2</v>
      </c>
      <c r="C572" s="4">
        <v>281.75</v>
      </c>
      <c r="D572" s="4">
        <v>285.35000000000002</v>
      </c>
      <c r="E572" s="4">
        <v>278</v>
      </c>
      <c r="F572" s="5">
        <v>57.180030000000002</v>
      </c>
      <c r="G572" s="5">
        <v>283.23876793335398</v>
      </c>
      <c r="H572" s="5">
        <v>284.25065419764451</v>
      </c>
      <c r="I572" s="5">
        <v>280.87544688558108</v>
      </c>
      <c r="J572" s="8">
        <f t="shared" si="8"/>
        <v>2.4193261465115246E-3</v>
      </c>
      <c r="K572" s="8" t="str">
        <f>IFERROR(VLOOKUP(A572, 'Trades table'!$B$2:$F$19, 3, 0), K571)</f>
        <v>long</v>
      </c>
      <c r="L572" s="3">
        <f>IFERROR(VLOOKUP(A572, 'Trades table'!$C$2:$F$19, 4, 0), IF(K572="long", L571*(1+J572), L571*(1-J572)))</f>
        <v>1981187.4439720234</v>
      </c>
    </row>
    <row r="573" spans="1:12" x14ac:dyDescent="0.45">
      <c r="A573" s="10">
        <v>44299</v>
      </c>
      <c r="B573" s="4">
        <v>282.93</v>
      </c>
      <c r="C573" s="4">
        <v>287.95</v>
      </c>
      <c r="D573" s="4">
        <v>288.2</v>
      </c>
      <c r="E573" s="4">
        <v>281.14</v>
      </c>
      <c r="F573" s="5">
        <v>67.973529999999997</v>
      </c>
      <c r="G573" s="5">
        <v>284.809178622236</v>
      </c>
      <c r="H573" s="5">
        <v>284.52467981263368</v>
      </c>
      <c r="I573" s="5">
        <v>281.17649169896072</v>
      </c>
      <c r="J573" s="8">
        <f t="shared" si="8"/>
        <v>2.2005323868677928E-2</v>
      </c>
      <c r="K573" s="8" t="str">
        <f>IFERROR(VLOOKUP(A573, 'Trades table'!$B$2:$F$19, 3, 0), K572)</f>
        <v>long</v>
      </c>
      <c r="L573" s="3">
        <f>IFERROR(VLOOKUP(A573, 'Trades table'!$C$2:$F$19, 4, 0), IF(K573="long", L572*(1+J573), L572*(1-J573)))</f>
        <v>2024784.1153211859</v>
      </c>
    </row>
    <row r="574" spans="1:12" x14ac:dyDescent="0.45">
      <c r="A574" s="10">
        <v>44300</v>
      </c>
      <c r="B574" s="4">
        <v>290</v>
      </c>
      <c r="C574" s="4">
        <v>287.18</v>
      </c>
      <c r="D574" s="4">
        <v>291.58</v>
      </c>
      <c r="E574" s="4">
        <v>286.72000000000003</v>
      </c>
      <c r="F574" s="5">
        <v>59.364939999999997</v>
      </c>
      <c r="G574" s="5">
        <v>285.59945241482399</v>
      </c>
      <c r="H574" s="5">
        <v>284.72137019688307</v>
      </c>
      <c r="I574" s="5">
        <v>281.43196013730278</v>
      </c>
      <c r="J574" s="8">
        <f t="shared" si="8"/>
        <v>-2.6740753603055056E-3</v>
      </c>
      <c r="K574" s="8" t="str">
        <f>IFERROR(VLOOKUP(A574, 'Trades table'!$B$2:$F$19, 3, 0), K573)</f>
        <v>long</v>
      </c>
      <c r="L574" s="3">
        <f>IFERROR(VLOOKUP(A574, 'Trades table'!$C$2:$F$19, 4, 0), IF(K574="long", L573*(1+J574), L573*(1-J574)))</f>
        <v>2019369.6900084675</v>
      </c>
    </row>
    <row r="575" spans="1:12" x14ac:dyDescent="0.45">
      <c r="A575" s="10">
        <v>44301</v>
      </c>
      <c r="B575" s="4">
        <v>281.5</v>
      </c>
      <c r="C575" s="4">
        <v>283.72000000000003</v>
      </c>
      <c r="D575" s="4">
        <v>285.19</v>
      </c>
      <c r="E575" s="4">
        <v>280.87</v>
      </c>
      <c r="F575" s="5">
        <v>88.048599999999993</v>
      </c>
      <c r="G575" s="5">
        <v>284.97296827654941</v>
      </c>
      <c r="H575" s="5">
        <v>284.64719462674361</v>
      </c>
      <c r="I575" s="5">
        <v>281.52932353571538</v>
      </c>
      <c r="J575" s="8">
        <f t="shared" si="8"/>
        <v>-1.2048192771084265E-2</v>
      </c>
      <c r="K575" s="8" t="str">
        <f>IFERROR(VLOOKUP(A575, 'Trades table'!$B$2:$F$19, 3, 0), K574)</f>
        <v>long</v>
      </c>
      <c r="L575" s="3">
        <f>IFERROR(VLOOKUP(A575, 'Trades table'!$C$2:$F$19, 4, 0), IF(K575="long", L574*(1+J575), L574*(1-J575)))</f>
        <v>1995039.9347071608</v>
      </c>
    </row>
    <row r="576" spans="1:12" x14ac:dyDescent="0.45">
      <c r="A576" s="10">
        <v>44302</v>
      </c>
      <c r="B576" s="4">
        <v>285.70999999999998</v>
      </c>
      <c r="C576" s="4">
        <v>288.5</v>
      </c>
      <c r="D576" s="4">
        <v>289.3</v>
      </c>
      <c r="E576" s="4">
        <v>284.08</v>
      </c>
      <c r="F576" s="5">
        <v>63.499000000000002</v>
      </c>
      <c r="G576" s="5">
        <v>286.14864551769961</v>
      </c>
      <c r="H576" s="5">
        <v>284.93258761735518</v>
      </c>
      <c r="I576" s="5">
        <v>281.82594806611053</v>
      </c>
      <c r="J576" s="8">
        <f t="shared" si="8"/>
        <v>1.6847596221626793E-2</v>
      </c>
      <c r="K576" s="8" t="str">
        <f>IFERROR(VLOOKUP(A576, 'Trades table'!$B$2:$F$19, 3, 0), K575)</f>
        <v>long</v>
      </c>
      <c r="L576" s="3">
        <f>IFERROR(VLOOKUP(A576, 'Trades table'!$C$2:$F$19, 4, 0), IF(K576="long", L575*(1+J576), L575*(1-J576)))</f>
        <v>2028651.5619731278</v>
      </c>
    </row>
    <row r="577" spans="1:12" x14ac:dyDescent="0.45">
      <c r="A577" s="10">
        <v>44305</v>
      </c>
      <c r="B577" s="4">
        <v>287.86</v>
      </c>
      <c r="C577" s="4">
        <v>287.72000000000003</v>
      </c>
      <c r="D577" s="4">
        <v>289.25</v>
      </c>
      <c r="E577" s="4">
        <v>286.04000000000002</v>
      </c>
      <c r="F577" s="5">
        <v>51.327719999999999</v>
      </c>
      <c r="G577" s="5">
        <v>286.67243034513308</v>
      </c>
      <c r="H577" s="5">
        <v>285.13906260866219</v>
      </c>
      <c r="I577" s="5">
        <v>282.07675878670159</v>
      </c>
      <c r="J577" s="8">
        <f t="shared" si="8"/>
        <v>-2.703639514731293E-3</v>
      </c>
      <c r="K577" s="8" t="str">
        <f>IFERROR(VLOOKUP(A577, 'Trades table'!$B$2:$F$19, 3, 0), K576)</f>
        <v>long</v>
      </c>
      <c r="L577" s="3">
        <f>IFERROR(VLOOKUP(A577, 'Trades table'!$C$2:$F$19, 4, 0), IF(K577="long", L576*(1+J577), L576*(1-J577)))</f>
        <v>2023166.8194485558</v>
      </c>
    </row>
    <row r="578" spans="1:12" x14ac:dyDescent="0.45">
      <c r="A578" s="10">
        <v>44306</v>
      </c>
      <c r="B578" s="4">
        <v>288.89999999999998</v>
      </c>
      <c r="C578" s="4">
        <v>287.42</v>
      </c>
      <c r="D578" s="4">
        <v>290.92</v>
      </c>
      <c r="E578" s="4">
        <v>286.58999999999997</v>
      </c>
      <c r="F578" s="5">
        <v>63.197879999999998</v>
      </c>
      <c r="G578" s="5">
        <v>286.92162023008871</v>
      </c>
      <c r="H578" s="5">
        <v>285.30802093394652</v>
      </c>
      <c r="I578" s="5">
        <v>282.30413075322502</v>
      </c>
      <c r="J578" s="8">
        <f t="shared" si="8"/>
        <v>-1.0426803837064735E-3</v>
      </c>
      <c r="K578" s="8" t="str">
        <f>IFERROR(VLOOKUP(A578, 'Trades table'!$B$2:$F$19, 3, 0), K577)</f>
        <v>long</v>
      </c>
      <c r="L578" s="3">
        <f>IFERROR(VLOOKUP(A578, 'Trades table'!$C$2:$F$19, 4, 0), IF(K578="long", L577*(1+J578), L577*(1-J578)))</f>
        <v>2021057.303092951</v>
      </c>
    </row>
    <row r="579" spans="1:12" x14ac:dyDescent="0.45">
      <c r="A579" s="10">
        <v>44307</v>
      </c>
      <c r="B579" s="4">
        <v>288.01</v>
      </c>
      <c r="C579" s="4">
        <v>289.25</v>
      </c>
      <c r="D579" s="4">
        <v>290.2</v>
      </c>
      <c r="E579" s="4">
        <v>287.06</v>
      </c>
      <c r="F579" s="5">
        <v>49.7928</v>
      </c>
      <c r="G579" s="5">
        <v>287.69774682005908</v>
      </c>
      <c r="H579" s="5">
        <v>285.60001938328378</v>
      </c>
      <c r="I579" s="5">
        <v>282.59969965734308</v>
      </c>
      <c r="J579" s="8">
        <f t="shared" si="8"/>
        <v>6.3669890752209302E-3</v>
      </c>
      <c r="K579" s="8" t="str">
        <f>IFERROR(VLOOKUP(A579, 'Trades table'!$B$2:$F$19, 3, 0), K578)</f>
        <v>long</v>
      </c>
      <c r="L579" s="3">
        <f>IFERROR(VLOOKUP(A579, 'Trades table'!$C$2:$F$19, 4, 0), IF(K579="long", L578*(1+J579), L578*(1-J579)))</f>
        <v>2033925.3528621392</v>
      </c>
    </row>
    <row r="580" spans="1:12" x14ac:dyDescent="0.45">
      <c r="A580" s="10">
        <v>44308</v>
      </c>
      <c r="B580" s="4">
        <v>289.04000000000002</v>
      </c>
      <c r="C580" s="4">
        <v>292.18</v>
      </c>
      <c r="D580" s="4">
        <v>294.67</v>
      </c>
      <c r="E580" s="4">
        <v>286.93</v>
      </c>
      <c r="F580" s="5">
        <v>73.632069999999999</v>
      </c>
      <c r="G580" s="5">
        <v>289.19183121337278</v>
      </c>
      <c r="H580" s="5">
        <v>286.08742535489239</v>
      </c>
      <c r="I580" s="5">
        <v>283.00737201234978</v>
      </c>
      <c r="J580" s="8">
        <f t="shared" ref="J580:J643" si="9">C580/C579-1</f>
        <v>1.0129645635263529E-2</v>
      </c>
      <c r="K580" s="8" t="str">
        <f>IFERROR(VLOOKUP(A580, 'Trades table'!$B$2:$F$19, 3, 0), K579)</f>
        <v>long</v>
      </c>
      <c r="L580" s="3">
        <f>IFERROR(VLOOKUP(A580, 'Trades table'!$C$2:$F$19, 4, 0), IF(K580="long", L579*(1+J580), L579*(1-J580)))</f>
        <v>2054528.295935211</v>
      </c>
    </row>
    <row r="581" spans="1:12" x14ac:dyDescent="0.45">
      <c r="A581" s="10">
        <v>44309</v>
      </c>
      <c r="B581" s="4">
        <v>293.10000000000002</v>
      </c>
      <c r="C581" s="4">
        <v>293.19</v>
      </c>
      <c r="D581" s="4">
        <v>294.2</v>
      </c>
      <c r="E581" s="4">
        <v>290.77999999999997</v>
      </c>
      <c r="F581" s="5">
        <v>42.651330000000002</v>
      </c>
      <c r="G581" s="5">
        <v>290.52455414224852</v>
      </c>
      <c r="H581" s="5">
        <v>286.61354199527079</v>
      </c>
      <c r="I581" s="5">
        <v>283.44067533097319</v>
      </c>
      <c r="J581" s="8">
        <f t="shared" si="9"/>
        <v>3.4567732219863423E-3</v>
      </c>
      <c r="K581" s="8" t="str">
        <f>IFERROR(VLOOKUP(A581, 'Trades table'!$B$2:$F$19, 3, 0), K580)</f>
        <v>long</v>
      </c>
      <c r="L581" s="3">
        <f>IFERROR(VLOOKUP(A581, 'Trades table'!$C$2:$F$19, 4, 0), IF(K581="long", L580*(1+J581), L580*(1-J581)))</f>
        <v>2061630.334332413</v>
      </c>
    </row>
    <row r="582" spans="1:12" x14ac:dyDescent="0.45">
      <c r="A582" s="10">
        <v>44312</v>
      </c>
      <c r="B582" s="4">
        <v>294.3</v>
      </c>
      <c r="C582" s="4">
        <v>295.27</v>
      </c>
      <c r="D582" s="4">
        <v>296.48</v>
      </c>
      <c r="E582" s="4">
        <v>293.10000000000002</v>
      </c>
      <c r="F582" s="5">
        <v>45.76005</v>
      </c>
      <c r="G582" s="5">
        <v>292.10636942816569</v>
      </c>
      <c r="H582" s="5">
        <v>287.25476110673219</v>
      </c>
      <c r="I582" s="5">
        <v>283.94405084880412</v>
      </c>
      <c r="J582" s="8">
        <f t="shared" si="9"/>
        <v>7.0943756608341513E-3</v>
      </c>
      <c r="K582" s="8" t="str">
        <f>IFERROR(VLOOKUP(A582, 'Trades table'!$B$2:$F$19, 3, 0), K581)</f>
        <v>long</v>
      </c>
      <c r="L582" s="3">
        <f>IFERROR(VLOOKUP(A582, 'Trades table'!$C$2:$F$19, 4, 0), IF(K582="long", L581*(1+J582), L581*(1-J582)))</f>
        <v>2076256.3143979383</v>
      </c>
    </row>
    <row r="583" spans="1:12" x14ac:dyDescent="0.45">
      <c r="A583" s="10">
        <v>44313</v>
      </c>
      <c r="B583" s="4">
        <v>295.74</v>
      </c>
      <c r="C583" s="4">
        <v>298.5</v>
      </c>
      <c r="D583" s="4">
        <v>300.25</v>
      </c>
      <c r="E583" s="4">
        <v>295.61</v>
      </c>
      <c r="F583" s="5">
        <v>62.853160000000003</v>
      </c>
      <c r="G583" s="5">
        <v>294.23757961877709</v>
      </c>
      <c r="H583" s="5">
        <v>288.08774176549281</v>
      </c>
      <c r="I583" s="5">
        <v>284.56345294034429</v>
      </c>
      <c r="J583" s="8">
        <f t="shared" si="9"/>
        <v>1.0939140447725926E-2</v>
      </c>
      <c r="K583" s="8" t="str">
        <f>IFERROR(VLOOKUP(A583, 'Trades table'!$B$2:$F$19, 3, 0), K582)</f>
        <v>long</v>
      </c>
      <c r="L583" s="3">
        <f>IFERROR(VLOOKUP(A583, 'Trades table'!$C$2:$F$19, 4, 0), IF(K583="long", L582*(1+J583), L582*(1-J583)))</f>
        <v>2098968.773826615</v>
      </c>
    </row>
    <row r="584" spans="1:12" x14ac:dyDescent="0.45">
      <c r="A584" s="10">
        <v>44314</v>
      </c>
      <c r="B584" s="4">
        <v>299</v>
      </c>
      <c r="C584" s="4">
        <v>298.49</v>
      </c>
      <c r="D584" s="4">
        <v>299.26</v>
      </c>
      <c r="E584" s="4">
        <v>295.89</v>
      </c>
      <c r="F584" s="5">
        <v>40.622520000000002</v>
      </c>
      <c r="G584" s="5">
        <v>295.65505307918482</v>
      </c>
      <c r="H584" s="5">
        <v>288.85827941249329</v>
      </c>
      <c r="I584" s="5">
        <v>285.15607196415948</v>
      </c>
      <c r="J584" s="8">
        <f t="shared" si="9"/>
        <v>-3.3500837520961113E-5</v>
      </c>
      <c r="K584" s="8" t="str">
        <f>IFERROR(VLOOKUP(A584, 'Trades table'!$B$2:$F$19, 3, 0), K583)</f>
        <v>long</v>
      </c>
      <c r="L584" s="3">
        <f>IFERROR(VLOOKUP(A584, 'Trades table'!$C$2:$F$19, 4, 0), IF(K584="long", L583*(1+J584), L583*(1-J584)))</f>
        <v>2098898.4566147616</v>
      </c>
    </row>
    <row r="585" spans="1:12" x14ac:dyDescent="0.45">
      <c r="A585" s="10">
        <v>44315</v>
      </c>
      <c r="B585" s="4">
        <v>301</v>
      </c>
      <c r="C585" s="4">
        <v>297.10000000000002</v>
      </c>
      <c r="D585" s="4">
        <v>301.83999999999997</v>
      </c>
      <c r="E585" s="4">
        <v>294.79000000000002</v>
      </c>
      <c r="F585" s="5">
        <v>57.082259999999998</v>
      </c>
      <c r="G585" s="5">
        <v>296.13670205278987</v>
      </c>
      <c r="H585" s="5">
        <v>289.46877723379009</v>
      </c>
      <c r="I585" s="5">
        <v>285.66432422100382</v>
      </c>
      <c r="J585" s="8">
        <f t="shared" si="9"/>
        <v>-4.6567724211865613E-3</v>
      </c>
      <c r="K585" s="8" t="str">
        <f>IFERROR(VLOOKUP(A585, 'Trades table'!$B$2:$F$19, 3, 0), K584)</f>
        <v>long</v>
      </c>
      <c r="L585" s="3">
        <f>IFERROR(VLOOKUP(A585, 'Trades table'!$C$2:$F$19, 4, 0), IF(K585="long", L584*(1+J585), L584*(1-J585)))</f>
        <v>2089124.3641671271</v>
      </c>
    </row>
    <row r="586" spans="1:12" x14ac:dyDescent="0.45">
      <c r="A586" s="10">
        <v>44316</v>
      </c>
      <c r="B586" s="4">
        <v>296.92</v>
      </c>
      <c r="C586" s="4">
        <v>297.73</v>
      </c>
      <c r="D586" s="4">
        <v>298.10000000000002</v>
      </c>
      <c r="E586" s="4">
        <v>295.02999999999997</v>
      </c>
      <c r="F586" s="5">
        <v>35.679650000000002</v>
      </c>
      <c r="G586" s="5">
        <v>296.66780136852663</v>
      </c>
      <c r="H586" s="5">
        <v>290.08071966091683</v>
      </c>
      <c r="I586" s="5">
        <v>286.17775723287599</v>
      </c>
      <c r="J586" s="8">
        <f t="shared" si="9"/>
        <v>2.1204981487714658E-3</v>
      </c>
      <c r="K586" s="8" t="str">
        <f>IFERROR(VLOOKUP(A586, 'Trades table'!$B$2:$F$19, 3, 0), K585)</f>
        <v>long</v>
      </c>
      <c r="L586" s="3">
        <f>IFERROR(VLOOKUP(A586, 'Trades table'!$C$2:$F$19, 4, 0), IF(K586="long", L585*(1+J586), L585*(1-J586)))</f>
        <v>2093554.3485138968</v>
      </c>
    </row>
    <row r="587" spans="1:12" x14ac:dyDescent="0.45">
      <c r="A587" s="10">
        <v>44320</v>
      </c>
      <c r="B587" s="4">
        <v>298.7</v>
      </c>
      <c r="C587" s="4">
        <v>303.7</v>
      </c>
      <c r="D587" s="4">
        <v>304.23</v>
      </c>
      <c r="E587" s="4">
        <v>298.2</v>
      </c>
      <c r="F587" s="5">
        <v>60.457529999999998</v>
      </c>
      <c r="G587" s="5">
        <v>299.01186757901769</v>
      </c>
      <c r="H587" s="5">
        <v>291.08955524158961</v>
      </c>
      <c r="I587" s="5">
        <v>286.92338458466861</v>
      </c>
      <c r="J587" s="8">
        <f t="shared" si="9"/>
        <v>2.0051724717025321E-2</v>
      </c>
      <c r="K587" s="8" t="str">
        <f>IFERROR(VLOOKUP(A587, 'Trades table'!$B$2:$F$19, 3, 0), K586)</f>
        <v>long</v>
      </c>
      <c r="L587" s="3">
        <f>IFERROR(VLOOKUP(A587, 'Trades table'!$C$2:$F$19, 4, 0), IF(K587="long", L586*(1+J587), L586*(1-J587)))</f>
        <v>2135533.7239904287</v>
      </c>
    </row>
    <row r="588" spans="1:12" x14ac:dyDescent="0.45">
      <c r="A588" s="10">
        <v>44321</v>
      </c>
      <c r="B588" s="4">
        <v>304.01</v>
      </c>
      <c r="C588" s="4">
        <v>305.99</v>
      </c>
      <c r="D588" s="4">
        <v>306.02999999999997</v>
      </c>
      <c r="E588" s="4">
        <v>302.70999999999998</v>
      </c>
      <c r="F588" s="5">
        <v>41.715269999999997</v>
      </c>
      <c r="G588" s="5">
        <v>301.33791171934519</v>
      </c>
      <c r="H588" s="5">
        <v>292.19329189036068</v>
      </c>
      <c r="I588" s="5">
        <v>287.73472992149118</v>
      </c>
      <c r="J588" s="8">
        <f t="shared" si="9"/>
        <v>7.5403358577543766E-3</v>
      </c>
      <c r="K588" s="8" t="str">
        <f>IFERROR(VLOOKUP(A588, 'Trades table'!$B$2:$F$19, 3, 0), K587)</f>
        <v>long</v>
      </c>
      <c r="L588" s="3">
        <f>IFERROR(VLOOKUP(A588, 'Trades table'!$C$2:$F$19, 4, 0), IF(K588="long", L587*(1+J588), L587*(1-J588)))</f>
        <v>2151636.3655048776</v>
      </c>
    </row>
    <row r="589" spans="1:12" x14ac:dyDescent="0.45">
      <c r="A589" s="10">
        <v>44322</v>
      </c>
      <c r="B589" s="4">
        <v>306.29000000000002</v>
      </c>
      <c r="C589" s="4">
        <v>314.72000000000003</v>
      </c>
      <c r="D589" s="4">
        <v>314.98</v>
      </c>
      <c r="E589" s="4">
        <v>306.25</v>
      </c>
      <c r="F589" s="5">
        <v>62.565269999999998</v>
      </c>
      <c r="G589" s="5">
        <v>305.79860781289682</v>
      </c>
      <c r="H589" s="5">
        <v>293.86193693551922</v>
      </c>
      <c r="I589" s="5">
        <v>288.88303928653409</v>
      </c>
      <c r="J589" s="8">
        <f t="shared" si="9"/>
        <v>2.8530344128893104E-2</v>
      </c>
      <c r="K589" s="8" t="str">
        <f>IFERROR(VLOOKUP(A589, 'Trades table'!$B$2:$F$19, 3, 0), K588)</f>
        <v>long</v>
      </c>
      <c r="L589" s="3">
        <f>IFERROR(VLOOKUP(A589, 'Trades table'!$C$2:$F$19, 4, 0), IF(K589="long", L588*(1+J589), L588*(1-J589)))</f>
        <v>2213023.2914529727</v>
      </c>
    </row>
    <row r="590" spans="1:12" x14ac:dyDescent="0.45">
      <c r="A590" s="10">
        <v>44323</v>
      </c>
      <c r="B590" s="4">
        <v>316</v>
      </c>
      <c r="C590" s="4">
        <v>317.94</v>
      </c>
      <c r="D590" s="4">
        <v>319.16000000000003</v>
      </c>
      <c r="E590" s="4">
        <v>315.48</v>
      </c>
      <c r="F590" s="5">
        <v>56.433970000000002</v>
      </c>
      <c r="G590" s="5">
        <v>309.84573854193121</v>
      </c>
      <c r="H590" s="5">
        <v>295.6454971625177</v>
      </c>
      <c r="I590" s="5">
        <v>290.11950569987312</v>
      </c>
      <c r="J590" s="8">
        <f t="shared" si="9"/>
        <v>1.0231316725978656E-2</v>
      </c>
      <c r="K590" s="8" t="str">
        <f>IFERROR(VLOOKUP(A590, 'Trades table'!$B$2:$F$19, 3, 0), K589)</f>
        <v>long</v>
      </c>
      <c r="L590" s="3">
        <f>IFERROR(VLOOKUP(A590, 'Trades table'!$C$2:$F$19, 4, 0), IF(K590="long", L589*(1+J590), L589*(1-J590)))</f>
        <v>2235665.4336697957</v>
      </c>
    </row>
    <row r="591" spans="1:12" x14ac:dyDescent="0.45">
      <c r="A591" s="10">
        <v>44326</v>
      </c>
      <c r="B591" s="4">
        <v>318.26</v>
      </c>
      <c r="C591" s="4">
        <v>320.19</v>
      </c>
      <c r="D591" s="4">
        <v>320.19</v>
      </c>
      <c r="E591" s="4">
        <v>314.31</v>
      </c>
      <c r="F591" s="5">
        <v>59.248109999999997</v>
      </c>
      <c r="G591" s="5">
        <v>313.29382569462081</v>
      </c>
      <c r="H591" s="5">
        <v>297.46360848381272</v>
      </c>
      <c r="I591" s="5">
        <v>291.39910120200619</v>
      </c>
      <c r="J591" s="8">
        <f t="shared" si="9"/>
        <v>7.0768069447064708E-3</v>
      </c>
      <c r="K591" s="8" t="str">
        <f>IFERROR(VLOOKUP(A591, 'Trades table'!$B$2:$F$19, 3, 0), K590)</f>
        <v>long</v>
      </c>
      <c r="L591" s="3">
        <f>IFERROR(VLOOKUP(A591, 'Trades table'!$C$2:$F$19, 4, 0), IF(K591="long", L590*(1+J591), L590*(1-J591)))</f>
        <v>2251486.8063368304</v>
      </c>
    </row>
    <row r="592" spans="1:12" x14ac:dyDescent="0.45">
      <c r="A592" s="10">
        <v>44327</v>
      </c>
      <c r="B592" s="4">
        <v>303</v>
      </c>
      <c r="C592" s="4">
        <v>307.16000000000003</v>
      </c>
      <c r="D592" s="4">
        <v>309.48</v>
      </c>
      <c r="E592" s="4">
        <v>301</v>
      </c>
      <c r="F592" s="5">
        <v>79.94547</v>
      </c>
      <c r="G592" s="5">
        <v>311.24921712974731</v>
      </c>
      <c r="H592" s="5">
        <v>298.18185970723391</v>
      </c>
      <c r="I592" s="5">
        <v>292.06977774660169</v>
      </c>
      <c r="J592" s="8">
        <f t="shared" si="9"/>
        <v>-4.0694587588619213E-2</v>
      </c>
      <c r="K592" s="8" t="str">
        <f>IFERROR(VLOOKUP(A592, 'Trades table'!$B$2:$F$19, 3, 0), K591)</f>
        <v>long</v>
      </c>
      <c r="L592" s="3">
        <f>IFERROR(VLOOKUP(A592, 'Trades table'!$C$2:$F$19, 4, 0), IF(K592="long", L591*(1+J592), L591*(1-J592)))</f>
        <v>2159863.4792917357</v>
      </c>
    </row>
    <row r="593" spans="1:12" x14ac:dyDescent="0.45">
      <c r="A593" s="10">
        <v>44328</v>
      </c>
      <c r="B593" s="4">
        <v>307.39</v>
      </c>
      <c r="C593" s="4">
        <v>302.02</v>
      </c>
      <c r="D593" s="4">
        <v>309.24</v>
      </c>
      <c r="E593" s="4">
        <v>302</v>
      </c>
      <c r="F593" s="5">
        <v>56.142829999999996</v>
      </c>
      <c r="G593" s="5">
        <v>308.17281141983148</v>
      </c>
      <c r="H593" s="5">
        <v>298.46616639558692</v>
      </c>
      <c r="I593" s="5">
        <v>292.49319145951222</v>
      </c>
      <c r="J593" s="8">
        <f t="shared" si="9"/>
        <v>-1.6733949733038322E-2</v>
      </c>
      <c r="K593" s="8" t="str">
        <f>IFERROR(VLOOKUP(A593, 'Trades table'!$B$2:$F$19, 3, 0), K592)</f>
        <v>long</v>
      </c>
      <c r="L593" s="3">
        <f>IFERROR(VLOOKUP(A593, 'Trades table'!$C$2:$F$19, 4, 0), IF(K593="long", L592*(1+J593), L592*(1-J593)))</f>
        <v>2123720.4323990424</v>
      </c>
    </row>
    <row r="594" spans="1:12" x14ac:dyDescent="0.45">
      <c r="A594" s="10">
        <v>44329</v>
      </c>
      <c r="B594" s="4">
        <v>302.11</v>
      </c>
      <c r="C594" s="4">
        <v>306.74</v>
      </c>
      <c r="D594" s="4">
        <v>306.86</v>
      </c>
      <c r="E594" s="4">
        <v>299.33</v>
      </c>
      <c r="F594" s="5">
        <v>57.72146</v>
      </c>
      <c r="G594" s="5">
        <v>307.69520761322099</v>
      </c>
      <c r="H594" s="5">
        <v>299.07904295887681</v>
      </c>
      <c r="I594" s="5">
        <v>293.09943863144792</v>
      </c>
      <c r="J594" s="8">
        <f t="shared" si="9"/>
        <v>1.5628104099066453E-2</v>
      </c>
      <c r="K594" s="8" t="str">
        <f>IFERROR(VLOOKUP(A594, 'Trades table'!$B$2:$F$19, 3, 0), K593)</f>
        <v>long</v>
      </c>
      <c r="L594" s="3">
        <f>IFERROR(VLOOKUP(A594, 'Trades table'!$C$2:$F$19, 4, 0), IF(K594="long", L593*(1+J594), L593*(1-J594)))</f>
        <v>2156910.1563938889</v>
      </c>
    </row>
    <row r="595" spans="1:12" x14ac:dyDescent="0.45">
      <c r="A595" s="10">
        <v>44330</v>
      </c>
      <c r="B595" s="4">
        <v>308.2</v>
      </c>
      <c r="C595" s="4">
        <v>304.10000000000002</v>
      </c>
      <c r="D595" s="4">
        <v>308.24</v>
      </c>
      <c r="E595" s="4">
        <v>302.33</v>
      </c>
      <c r="F595" s="5">
        <v>26.858429999999998</v>
      </c>
      <c r="G595" s="5">
        <v>306.49680507548072</v>
      </c>
      <c r="H595" s="5">
        <v>299.45096570266372</v>
      </c>
      <c r="I595" s="5">
        <v>293.56754762585439</v>
      </c>
      <c r="J595" s="8">
        <f t="shared" si="9"/>
        <v>-8.6066375431961273E-3</v>
      </c>
      <c r="K595" s="8" t="str">
        <f>IFERROR(VLOOKUP(A595, 'Trades table'!$B$2:$F$19, 3, 0), K594)</f>
        <v>long</v>
      </c>
      <c r="L595" s="3">
        <f>IFERROR(VLOOKUP(A595, 'Trades table'!$C$2:$F$19, 4, 0), IF(K595="long", L594*(1+J595), L594*(1-J595)))</f>
        <v>2138346.4124645684</v>
      </c>
    </row>
    <row r="596" spans="1:12" x14ac:dyDescent="0.45">
      <c r="A596" s="10">
        <v>44333</v>
      </c>
      <c r="B596" s="4">
        <v>303.5</v>
      </c>
      <c r="C596" s="4">
        <v>303.94</v>
      </c>
      <c r="D596" s="4">
        <v>305.24</v>
      </c>
      <c r="E596" s="4">
        <v>301.01</v>
      </c>
      <c r="F596" s="5">
        <v>28.384219999999999</v>
      </c>
      <c r="G596" s="5">
        <v>305.6445367169872</v>
      </c>
      <c r="H596" s="5">
        <v>299.78348676172561</v>
      </c>
      <c r="I596" s="5">
        <v>294.00892857794571</v>
      </c>
      <c r="J596" s="8">
        <f t="shared" si="9"/>
        <v>-5.2614271621187481E-4</v>
      </c>
      <c r="K596" s="8" t="str">
        <f>IFERROR(VLOOKUP(A596, 'Trades table'!$B$2:$F$19, 3, 0), K595)</f>
        <v>long</v>
      </c>
      <c r="L596" s="3">
        <f>IFERROR(VLOOKUP(A596, 'Trades table'!$C$2:$F$19, 4, 0), IF(K596="long", L595*(1+J596), L595*(1-J596)))</f>
        <v>2137221.3370749122</v>
      </c>
    </row>
    <row r="597" spans="1:12" x14ac:dyDescent="0.45">
      <c r="A597" s="10">
        <v>44334</v>
      </c>
      <c r="B597" s="4">
        <v>305.01</v>
      </c>
      <c r="C597" s="4">
        <v>305.77999999999997</v>
      </c>
      <c r="D597" s="4">
        <v>306.62</v>
      </c>
      <c r="E597" s="4">
        <v>303.33</v>
      </c>
      <c r="F597" s="5">
        <v>35.496400000000001</v>
      </c>
      <c r="G597" s="5">
        <v>305.68969114465813</v>
      </c>
      <c r="H597" s="5">
        <v>300.22767292752371</v>
      </c>
      <c r="I597" s="5">
        <v>294.50982523420328</v>
      </c>
      <c r="J597" s="8">
        <f t="shared" si="9"/>
        <v>6.0538264131078101E-3</v>
      </c>
      <c r="K597" s="8" t="str">
        <f>IFERROR(VLOOKUP(A597, 'Trades table'!$B$2:$F$19, 3, 0), K596)</f>
        <v>long</v>
      </c>
      <c r="L597" s="3">
        <f>IFERROR(VLOOKUP(A597, 'Trades table'!$C$2:$F$19, 4, 0), IF(K597="long", L596*(1+J597), L596*(1-J597)))</f>
        <v>2150159.7040559538</v>
      </c>
    </row>
    <row r="598" spans="1:12" x14ac:dyDescent="0.45">
      <c r="A598" s="10">
        <v>44335</v>
      </c>
      <c r="B598" s="4">
        <v>304.38</v>
      </c>
      <c r="C598" s="4">
        <v>297</v>
      </c>
      <c r="D598" s="4">
        <v>304.88</v>
      </c>
      <c r="E598" s="4">
        <v>295.10000000000002</v>
      </c>
      <c r="F598" s="5">
        <v>71.747950000000003</v>
      </c>
      <c r="G598" s="5">
        <v>302.79312742977208</v>
      </c>
      <c r="H598" s="5">
        <v>299.98858604400351</v>
      </c>
      <c r="I598" s="5">
        <v>294.61579011785432</v>
      </c>
      <c r="J598" s="8">
        <f t="shared" si="9"/>
        <v>-2.8713454117339166E-2</v>
      </c>
      <c r="K598" s="8" t="str">
        <f>IFERROR(VLOOKUP(A598, 'Trades table'!$B$2:$F$19, 3, 0), K597)</f>
        <v>long</v>
      </c>
      <c r="L598" s="3">
        <f>IFERROR(VLOOKUP(A598, 'Trades table'!$C$2:$F$19, 4, 0), IF(K598="long", L597*(1+J598), L597*(1-J598)))</f>
        <v>2088421.1920485916</v>
      </c>
    </row>
    <row r="599" spans="1:12" x14ac:dyDescent="0.45">
      <c r="A599" s="10">
        <v>44336</v>
      </c>
      <c r="B599" s="4">
        <v>297.94</v>
      </c>
      <c r="C599" s="4">
        <v>296.72000000000003</v>
      </c>
      <c r="D599" s="4">
        <v>298.37</v>
      </c>
      <c r="E599" s="4">
        <v>293</v>
      </c>
      <c r="F599" s="5">
        <v>58.51061</v>
      </c>
      <c r="G599" s="5">
        <v>300.7687516198481</v>
      </c>
      <c r="H599" s="5">
        <v>299.74646855926238</v>
      </c>
      <c r="I599" s="5">
        <v>294.70533096390312</v>
      </c>
      <c r="J599" s="8">
        <f t="shared" si="9"/>
        <v>-9.427609427608008E-4</v>
      </c>
      <c r="K599" s="8" t="str">
        <f>IFERROR(VLOOKUP(A599, 'Trades table'!$B$2:$F$19, 3, 0), K598)</f>
        <v>long</v>
      </c>
      <c r="L599" s="3">
        <f>IFERROR(VLOOKUP(A599, 'Trades table'!$C$2:$F$19, 4, 0), IF(K599="long", L598*(1+J599), L598*(1-J599)))</f>
        <v>2086452.3101166943</v>
      </c>
    </row>
    <row r="600" spans="1:12" x14ac:dyDescent="0.45">
      <c r="A600" s="10">
        <v>44337</v>
      </c>
      <c r="B600" s="4">
        <v>296.85000000000002</v>
      </c>
      <c r="C600" s="4">
        <v>301.23</v>
      </c>
      <c r="D600" s="4">
        <v>302.98</v>
      </c>
      <c r="E600" s="4">
        <v>294.89999999999998</v>
      </c>
      <c r="F600" s="5">
        <v>51.415080000000003</v>
      </c>
      <c r="G600" s="5">
        <v>300.92250107989878</v>
      </c>
      <c r="H600" s="5">
        <v>299.85635977709478</v>
      </c>
      <c r="I600" s="5">
        <v>294.98297645480091</v>
      </c>
      <c r="J600" s="8">
        <f t="shared" si="9"/>
        <v>1.5199514693987615E-2</v>
      </c>
      <c r="K600" s="8" t="str">
        <f>IFERROR(VLOOKUP(A600, 'Trades table'!$B$2:$F$19, 3, 0), K599)</f>
        <v>long</v>
      </c>
      <c r="L600" s="3">
        <f>IFERROR(VLOOKUP(A600, 'Trades table'!$C$2:$F$19, 4, 0), IF(K600="long", L599*(1+J600), L599*(1-J600)))</f>
        <v>2118165.3726626174</v>
      </c>
    </row>
    <row r="601" spans="1:12" x14ac:dyDescent="0.45">
      <c r="A601" s="10">
        <v>44340</v>
      </c>
      <c r="B601" s="4">
        <v>302.02</v>
      </c>
      <c r="C601" s="4">
        <v>300.7</v>
      </c>
      <c r="D601" s="4">
        <v>304.75</v>
      </c>
      <c r="E601" s="4">
        <v>299.58999999999997</v>
      </c>
      <c r="F601" s="5">
        <v>30.831530000000001</v>
      </c>
      <c r="G601" s="5">
        <v>300.84833405326577</v>
      </c>
      <c r="H601" s="5">
        <v>299.91885164545818</v>
      </c>
      <c r="I601" s="5">
        <v>295.22625405246902</v>
      </c>
      <c r="J601" s="8">
        <f t="shared" si="9"/>
        <v>-1.7594529097368916E-3</v>
      </c>
      <c r="K601" s="8" t="str">
        <f>IFERROR(VLOOKUP(A601, 'Trades table'!$B$2:$F$19, 3, 0), K600)</f>
        <v>long</v>
      </c>
      <c r="L601" s="3">
        <f>IFERROR(VLOOKUP(A601, 'Trades table'!$C$2:$F$19, 4, 0), IF(K601="long", L600*(1+J601), L600*(1-J601)))</f>
        <v>2114438.5604343824</v>
      </c>
    </row>
    <row r="602" spans="1:12" x14ac:dyDescent="0.45">
      <c r="A602" s="10">
        <v>44341</v>
      </c>
      <c r="B602" s="4">
        <v>301.77</v>
      </c>
      <c r="C602" s="4">
        <v>306.8</v>
      </c>
      <c r="D602" s="4">
        <v>307.39999999999998</v>
      </c>
      <c r="E602" s="4">
        <v>301.57</v>
      </c>
      <c r="F602" s="5">
        <v>37.54768</v>
      </c>
      <c r="G602" s="5">
        <v>302.83222270217732</v>
      </c>
      <c r="H602" s="5">
        <v>300.42856633838721</v>
      </c>
      <c r="I602" s="5">
        <v>295.71875388002348</v>
      </c>
      <c r="J602" s="8">
        <f t="shared" si="9"/>
        <v>2.0285999334885396E-2</v>
      </c>
      <c r="K602" s="8" t="str">
        <f>IFERROR(VLOOKUP(A602, 'Trades table'!$B$2:$F$19, 3, 0), K601)</f>
        <v>long</v>
      </c>
      <c r="L602" s="3">
        <f>IFERROR(VLOOKUP(A602, 'Trades table'!$C$2:$F$19, 4, 0), IF(K602="long", L601*(1+J602), L601*(1-J602)))</f>
        <v>2157332.0596650103</v>
      </c>
    </row>
    <row r="603" spans="1:12" x14ac:dyDescent="0.45">
      <c r="A603" s="10">
        <v>44342</v>
      </c>
      <c r="B603" s="4">
        <v>307.83999999999997</v>
      </c>
      <c r="C603" s="4">
        <v>307.01</v>
      </c>
      <c r="D603" s="4">
        <v>309.5</v>
      </c>
      <c r="E603" s="4">
        <v>305.33</v>
      </c>
      <c r="F603" s="5">
        <v>35.358519999999999</v>
      </c>
      <c r="G603" s="5">
        <v>304.22481513478488</v>
      </c>
      <c r="H603" s="5">
        <v>300.91607994295111</v>
      </c>
      <c r="I603" s="5">
        <v>296.19923243832028</v>
      </c>
      <c r="J603" s="8">
        <f t="shared" si="9"/>
        <v>6.8448500651885347E-4</v>
      </c>
      <c r="K603" s="8" t="str">
        <f>IFERROR(VLOOKUP(A603, 'Trades table'!$B$2:$F$19, 3, 0), K602)</f>
        <v>long</v>
      </c>
      <c r="L603" s="3">
        <f>IFERROR(VLOOKUP(A603, 'Trades table'!$C$2:$F$19, 4, 0), IF(K603="long", L602*(1+J603), L602*(1-J603)))</f>
        <v>2158808.7211139333</v>
      </c>
    </row>
    <row r="604" spans="1:12" x14ac:dyDescent="0.45">
      <c r="A604" s="10">
        <v>44343</v>
      </c>
      <c r="B604" s="4">
        <v>306.39</v>
      </c>
      <c r="C604" s="4">
        <v>312.72000000000003</v>
      </c>
      <c r="D604" s="4">
        <v>313.89999999999998</v>
      </c>
      <c r="E604" s="4">
        <v>305.72000000000003</v>
      </c>
      <c r="F604" s="5">
        <v>70.753690000000006</v>
      </c>
      <c r="G604" s="5">
        <v>307.05654342319002</v>
      </c>
      <c r="H604" s="5">
        <v>301.79044439162141</v>
      </c>
      <c r="I604" s="5">
        <v>296.90224382392381</v>
      </c>
      <c r="J604" s="8">
        <f t="shared" si="9"/>
        <v>1.8598742711963823E-2</v>
      </c>
      <c r="K604" s="8" t="str">
        <f>IFERROR(VLOOKUP(A604, 'Trades table'!$B$2:$F$19, 3, 0), K603)</f>
        <v>long</v>
      </c>
      <c r="L604" s="3">
        <f>IFERROR(VLOOKUP(A604, 'Trades table'!$C$2:$F$19, 4, 0), IF(K604="long", L603*(1+J604), L603*(1-J604)))</f>
        <v>2198959.8490822748</v>
      </c>
    </row>
    <row r="605" spans="1:12" x14ac:dyDescent="0.45">
      <c r="A605" s="10">
        <v>44344</v>
      </c>
      <c r="B605" s="4">
        <v>313.3</v>
      </c>
      <c r="C605" s="4">
        <v>309.56</v>
      </c>
      <c r="D605" s="4">
        <v>314</v>
      </c>
      <c r="E605" s="4">
        <v>309.06</v>
      </c>
      <c r="F605" s="5">
        <v>35.484139999999996</v>
      </c>
      <c r="G605" s="5">
        <v>307.89102894879329</v>
      </c>
      <c r="H605" s="5">
        <v>302.36596702927909</v>
      </c>
      <c r="I605" s="5">
        <v>297.44087174630999</v>
      </c>
      <c r="J605" s="8">
        <f t="shared" si="9"/>
        <v>-1.0104886160143378E-2</v>
      </c>
      <c r="K605" s="8" t="str">
        <f>IFERROR(VLOOKUP(A605, 'Trades table'!$B$2:$F$19, 3, 0), K604)</f>
        <v>long</v>
      </c>
      <c r="L605" s="3">
        <f>IFERROR(VLOOKUP(A605, 'Trades table'!$C$2:$F$19, 4, 0), IF(K605="long", L604*(1+J605), L604*(1-J605)))</f>
        <v>2176739.6101365723</v>
      </c>
    </row>
    <row r="606" spans="1:12" x14ac:dyDescent="0.45">
      <c r="A606" s="10">
        <v>44347</v>
      </c>
      <c r="B606" s="4">
        <v>309.3</v>
      </c>
      <c r="C606" s="4">
        <v>310.79000000000002</v>
      </c>
      <c r="D606" s="4">
        <v>312.60000000000002</v>
      </c>
      <c r="E606" s="4">
        <v>308.82</v>
      </c>
      <c r="F606" s="5">
        <v>23.683009999999999</v>
      </c>
      <c r="G606" s="5">
        <v>308.85735263252889</v>
      </c>
      <c r="H606" s="5">
        <v>302.98996947155467</v>
      </c>
      <c r="I606" s="5">
        <v>298.00891975710528</v>
      </c>
      <c r="J606" s="8">
        <f t="shared" si="9"/>
        <v>3.973381573846746E-3</v>
      </c>
      <c r="K606" s="8" t="str">
        <f>IFERROR(VLOOKUP(A606, 'Trades table'!$B$2:$F$19, 3, 0), K605)</f>
        <v>long</v>
      </c>
      <c r="L606" s="3">
        <f>IFERROR(VLOOKUP(A606, 'Trades table'!$C$2:$F$19, 4, 0), IF(K606="long", L605*(1+J606), L605*(1-J606)))</f>
        <v>2185388.6271945513</v>
      </c>
    </row>
    <row r="607" spans="1:12" x14ac:dyDescent="0.45">
      <c r="A607" s="10">
        <v>44348</v>
      </c>
      <c r="B607" s="4">
        <v>312.60000000000002</v>
      </c>
      <c r="C607" s="4">
        <v>311.60000000000002</v>
      </c>
      <c r="D607" s="4">
        <v>314.17</v>
      </c>
      <c r="E607" s="4">
        <v>310.02999999999997</v>
      </c>
      <c r="F607" s="5">
        <v>37.655889999999999</v>
      </c>
      <c r="G607" s="5">
        <v>309.77156842168603</v>
      </c>
      <c r="H607" s="5">
        <v>303.62774951069878</v>
      </c>
      <c r="I607" s="5">
        <v>298.58726359722863</v>
      </c>
      <c r="J607" s="8">
        <f t="shared" si="9"/>
        <v>2.6062614627240244E-3</v>
      </c>
      <c r="K607" s="8" t="str">
        <f>IFERROR(VLOOKUP(A607, 'Trades table'!$B$2:$F$19, 3, 0), K606)</f>
        <v>long</v>
      </c>
      <c r="L607" s="3">
        <f>IFERROR(VLOOKUP(A607, 'Trades table'!$C$2:$F$19, 4, 0), IF(K607="long", L606*(1+J607), L606*(1-J607)))</f>
        <v>2191084.321354684</v>
      </c>
    </row>
    <row r="608" spans="1:12" x14ac:dyDescent="0.45">
      <c r="A608" s="10">
        <v>44349</v>
      </c>
      <c r="B608" s="4">
        <v>311.60000000000002</v>
      </c>
      <c r="C608" s="4">
        <v>313.98</v>
      </c>
      <c r="D608" s="4">
        <v>314</v>
      </c>
      <c r="E608" s="4">
        <v>310.61</v>
      </c>
      <c r="F608" s="5">
        <v>27.008780000000002</v>
      </c>
      <c r="G608" s="5">
        <v>311.17437894779067</v>
      </c>
      <c r="H608" s="5">
        <v>304.39458288027669</v>
      </c>
      <c r="I608" s="5">
        <v>299.24227365692099</v>
      </c>
      <c r="J608" s="8">
        <f t="shared" si="9"/>
        <v>7.6379974326059585E-3</v>
      </c>
      <c r="K608" s="8" t="str">
        <f>IFERROR(VLOOKUP(A608, 'Trades table'!$B$2:$F$19, 3, 0), K607)</f>
        <v>long</v>
      </c>
      <c r="L608" s="3">
        <f>IFERROR(VLOOKUP(A608, 'Trades table'!$C$2:$F$19, 4, 0), IF(K608="long", L607*(1+J608), L607*(1-J608)))</f>
        <v>2207819.8177758143</v>
      </c>
    </row>
    <row r="609" spans="1:12" x14ac:dyDescent="0.45">
      <c r="A609" s="10">
        <v>44350</v>
      </c>
      <c r="B609" s="4">
        <v>314.81</v>
      </c>
      <c r="C609" s="4">
        <v>312.41000000000003</v>
      </c>
      <c r="D609" s="4">
        <v>315.70999999999998</v>
      </c>
      <c r="E609" s="4">
        <v>309.87</v>
      </c>
      <c r="F609" s="5">
        <v>34.546320000000001</v>
      </c>
      <c r="G609" s="5">
        <v>311.58625263186048</v>
      </c>
      <c r="H609" s="5">
        <v>304.98831748173768</v>
      </c>
      <c r="I609" s="5">
        <v>299.80260243747762</v>
      </c>
      <c r="J609" s="8">
        <f t="shared" si="9"/>
        <v>-5.0003184916236343E-3</v>
      </c>
      <c r="K609" s="8" t="str">
        <f>IFERROR(VLOOKUP(A609, 'Trades table'!$B$2:$F$19, 3, 0), K608)</f>
        <v>long</v>
      </c>
      <c r="L609" s="3">
        <f>IFERROR(VLOOKUP(A609, 'Trades table'!$C$2:$F$19, 4, 0), IF(K609="long", L608*(1+J609), L608*(1-J609)))</f>
        <v>2196780.0155148166</v>
      </c>
    </row>
    <row r="610" spans="1:12" x14ac:dyDescent="0.45">
      <c r="A610" s="10">
        <v>44351</v>
      </c>
      <c r="B610" s="4">
        <v>313</v>
      </c>
      <c r="C610" s="4">
        <v>310.94</v>
      </c>
      <c r="D610" s="4">
        <v>313</v>
      </c>
      <c r="E610" s="4">
        <v>307.60000000000002</v>
      </c>
      <c r="F610" s="5">
        <v>37.126649999999998</v>
      </c>
      <c r="G610" s="5">
        <v>311.37083508790698</v>
      </c>
      <c r="H610" s="5">
        <v>305.42918285346082</v>
      </c>
      <c r="I610" s="5">
        <v>300.27653424864877</v>
      </c>
      <c r="J610" s="8">
        <f t="shared" si="9"/>
        <v>-4.705355142281098E-3</v>
      </c>
      <c r="K610" s="8" t="str">
        <f>IFERROR(VLOOKUP(A610, 'Trades table'!$B$2:$F$19, 3, 0), K609)</f>
        <v>long</v>
      </c>
      <c r="L610" s="3">
        <f>IFERROR(VLOOKUP(A610, 'Trades table'!$C$2:$F$19, 4, 0), IF(K610="long", L609*(1+J610), L609*(1-J610)))</f>
        <v>2186443.3853723537</v>
      </c>
    </row>
    <row r="611" spans="1:12" x14ac:dyDescent="0.45">
      <c r="A611" s="10">
        <v>44354</v>
      </c>
      <c r="B611" s="4">
        <v>310.02999999999997</v>
      </c>
      <c r="C611" s="4">
        <v>315.52999999999997</v>
      </c>
      <c r="D611" s="4">
        <v>316</v>
      </c>
      <c r="E611" s="4">
        <v>308.57</v>
      </c>
      <c r="F611" s="5">
        <v>40.19744</v>
      </c>
      <c r="G611" s="5">
        <v>312.757223391938</v>
      </c>
      <c r="H611" s="5">
        <v>306.17739153098222</v>
      </c>
      <c r="I611" s="5">
        <v>300.92561789764238</v>
      </c>
      <c r="J611" s="8">
        <f t="shared" si="9"/>
        <v>1.4761690358268353E-2</v>
      </c>
      <c r="K611" s="8" t="str">
        <f>IFERROR(VLOOKUP(A611, 'Trades table'!$B$2:$F$19, 3, 0), K610)</f>
        <v>long</v>
      </c>
      <c r="L611" s="3">
        <f>IFERROR(VLOOKUP(A611, 'Trades table'!$C$2:$F$19, 4, 0), IF(K611="long", L610*(1+J611), L610*(1-J611)))</f>
        <v>2218718.9856131044</v>
      </c>
    </row>
    <row r="612" spans="1:12" x14ac:dyDescent="0.45">
      <c r="A612" s="10">
        <v>44355</v>
      </c>
      <c r="B612" s="4">
        <v>315.29000000000002</v>
      </c>
      <c r="C612" s="4">
        <v>314.83</v>
      </c>
      <c r="D612" s="4">
        <v>316.18</v>
      </c>
      <c r="E612" s="4">
        <v>312.5</v>
      </c>
      <c r="F612" s="5">
        <v>34.94462</v>
      </c>
      <c r="G612" s="5">
        <v>313.44814892795858</v>
      </c>
      <c r="H612" s="5">
        <v>306.81832549165023</v>
      </c>
      <c r="I612" s="5">
        <v>301.51729373178529</v>
      </c>
      <c r="J612" s="8">
        <f t="shared" si="9"/>
        <v>-2.2184895255601411E-3</v>
      </c>
      <c r="K612" s="8" t="str">
        <f>IFERROR(VLOOKUP(A612, 'Trades table'!$B$2:$F$19, 3, 0), K611)</f>
        <v>long</v>
      </c>
      <c r="L612" s="3">
        <f>IFERROR(VLOOKUP(A612, 'Trades table'!$C$2:$F$19, 4, 0), IF(K612="long", L611*(1+J612), L611*(1-J612)))</f>
        <v>2213796.7807833604</v>
      </c>
    </row>
    <row r="613" spans="1:12" x14ac:dyDescent="0.45">
      <c r="A613" s="10">
        <v>44356</v>
      </c>
      <c r="B613" s="4">
        <v>315</v>
      </c>
      <c r="C613" s="4">
        <v>314.77999999999997</v>
      </c>
      <c r="D613" s="4">
        <v>315.89999999999998</v>
      </c>
      <c r="E613" s="4">
        <v>312.89999999999998</v>
      </c>
      <c r="F613" s="5">
        <v>25.152290000000001</v>
      </c>
      <c r="G613" s="5">
        <v>313.89209928530579</v>
      </c>
      <c r="H613" s="5">
        <v>307.40807915893538</v>
      </c>
      <c r="I613" s="5">
        <v>302.08166421128391</v>
      </c>
      <c r="J613" s="8">
        <f t="shared" si="9"/>
        <v>-1.5881586888166765E-4</v>
      </c>
      <c r="K613" s="8" t="str">
        <f>IFERROR(VLOOKUP(A613, 'Trades table'!$B$2:$F$19, 3, 0), K612)</f>
        <v>long</v>
      </c>
      <c r="L613" s="3">
        <f>IFERROR(VLOOKUP(A613, 'Trades table'!$C$2:$F$19, 4, 0), IF(K613="long", L612*(1+J613), L612*(1-J613)))</f>
        <v>2213445.1947240927</v>
      </c>
    </row>
    <row r="614" spans="1:12" x14ac:dyDescent="0.45">
      <c r="A614" s="10">
        <v>44357</v>
      </c>
      <c r="B614" s="4">
        <v>314.87</v>
      </c>
      <c r="C614" s="4">
        <v>314.62</v>
      </c>
      <c r="D614" s="4">
        <v>316.58</v>
      </c>
      <c r="E614" s="4">
        <v>313.76</v>
      </c>
      <c r="F614" s="5">
        <v>29.2118</v>
      </c>
      <c r="G614" s="5">
        <v>314.13473285687053</v>
      </c>
      <c r="H614" s="5">
        <v>307.94229551753273</v>
      </c>
      <c r="I614" s="5">
        <v>302.61521041505898</v>
      </c>
      <c r="J614" s="8">
        <f t="shared" si="9"/>
        <v>-5.0829150517817112E-4</v>
      </c>
      <c r="K614" s="8" t="str">
        <f>IFERROR(VLOOKUP(A614, 'Trades table'!$B$2:$F$19, 3, 0), K613)</f>
        <v>long</v>
      </c>
      <c r="L614" s="3">
        <f>IFERROR(VLOOKUP(A614, 'Trades table'!$C$2:$F$19, 4, 0), IF(K614="long", L613*(1+J614), L613*(1-J614)))</f>
        <v>2212320.119334437</v>
      </c>
    </row>
    <row r="615" spans="1:12" x14ac:dyDescent="0.45">
      <c r="A615" s="10">
        <v>44358</v>
      </c>
      <c r="B615" s="4">
        <v>314.88</v>
      </c>
      <c r="C615" s="4">
        <v>313</v>
      </c>
      <c r="D615" s="4">
        <v>315.08</v>
      </c>
      <c r="E615" s="4">
        <v>312.5</v>
      </c>
      <c r="F615" s="5">
        <v>21.924900000000001</v>
      </c>
      <c r="G615" s="5">
        <v>313.75648857124702</v>
      </c>
      <c r="H615" s="5">
        <v>308.31694029401177</v>
      </c>
      <c r="I615" s="5">
        <v>303.05711635484369</v>
      </c>
      <c r="J615" s="8">
        <f t="shared" si="9"/>
        <v>-5.1490687178182837E-3</v>
      </c>
      <c r="K615" s="8" t="str">
        <f>IFERROR(VLOOKUP(A615, 'Trades table'!$B$2:$F$19, 3, 0), K614)</f>
        <v>long</v>
      </c>
      <c r="L615" s="3">
        <f>IFERROR(VLOOKUP(A615, 'Trades table'!$C$2:$F$19, 4, 0), IF(K615="long", L614*(1+J615), L614*(1-J615)))</f>
        <v>2200928.7310141721</v>
      </c>
    </row>
    <row r="616" spans="1:12" x14ac:dyDescent="0.45">
      <c r="A616" s="10">
        <v>44361</v>
      </c>
      <c r="B616" s="4">
        <v>313.48</v>
      </c>
      <c r="C616" s="4">
        <v>314.12</v>
      </c>
      <c r="D616" s="4">
        <v>314.87</v>
      </c>
      <c r="E616" s="4">
        <v>310.39999999999998</v>
      </c>
      <c r="F616" s="5">
        <v>25.517710000000001</v>
      </c>
      <c r="G616" s="5">
        <v>313.87765904749801</v>
      </c>
      <c r="H616" s="5">
        <v>308.74679656852942</v>
      </c>
      <c r="I616" s="5">
        <v>303.52787736102061</v>
      </c>
      <c r="J616" s="8">
        <f t="shared" si="9"/>
        <v>3.5782747603834153E-3</v>
      </c>
      <c r="K616" s="8" t="str">
        <f>IFERROR(VLOOKUP(A616, 'Trades table'!$B$2:$F$19, 3, 0), K615)</f>
        <v>long</v>
      </c>
      <c r="L616" s="3">
        <f>IFERROR(VLOOKUP(A616, 'Trades table'!$C$2:$F$19, 4, 0), IF(K616="long", L615*(1+J616), L615*(1-J616)))</f>
        <v>2208804.258741763</v>
      </c>
    </row>
    <row r="617" spans="1:12" x14ac:dyDescent="0.45">
      <c r="A617" s="10">
        <v>44362</v>
      </c>
      <c r="B617" s="4">
        <v>314.14</v>
      </c>
      <c r="C617" s="4">
        <v>312.51</v>
      </c>
      <c r="D617" s="4">
        <v>315.60000000000002</v>
      </c>
      <c r="E617" s="4">
        <v>312.39999999999998</v>
      </c>
      <c r="F617" s="5">
        <v>29.741250000000001</v>
      </c>
      <c r="G617" s="5">
        <v>313.42177269833201</v>
      </c>
      <c r="H617" s="5">
        <v>309.025552378268</v>
      </c>
      <c r="I617" s="5">
        <v>303.91009534565802</v>
      </c>
      <c r="J617" s="8">
        <f t="shared" si="9"/>
        <v>-5.1254297720616515E-3</v>
      </c>
      <c r="K617" s="8" t="str">
        <f>IFERROR(VLOOKUP(A617, 'Trades table'!$B$2:$F$19, 3, 0), K616)</f>
        <v>long</v>
      </c>
      <c r="L617" s="3">
        <f>IFERROR(VLOOKUP(A617, 'Trades table'!$C$2:$F$19, 4, 0), IF(K617="long", L616*(1+J617), L616*(1-J617)))</f>
        <v>2197483.1876333514</v>
      </c>
    </row>
    <row r="618" spans="1:12" x14ac:dyDescent="0.45">
      <c r="A618" s="10">
        <v>44363</v>
      </c>
      <c r="B618" s="4">
        <v>312.5</v>
      </c>
      <c r="C618" s="4">
        <v>311.61</v>
      </c>
      <c r="D618" s="4">
        <v>314.54000000000002</v>
      </c>
      <c r="E618" s="4">
        <v>311.02999999999997</v>
      </c>
      <c r="F618" s="5">
        <v>38.253860000000003</v>
      </c>
      <c r="G618" s="5">
        <v>312.81784846555468</v>
      </c>
      <c r="H618" s="5">
        <v>309.21699294284082</v>
      </c>
      <c r="I618" s="5">
        <v>304.23775086286412</v>
      </c>
      <c r="J618" s="8">
        <f t="shared" si="9"/>
        <v>-2.8799078429490033E-3</v>
      </c>
      <c r="K618" s="8" t="str">
        <f>IFERROR(VLOOKUP(A618, 'Trades table'!$B$2:$F$19, 3, 0), K617)</f>
        <v>long</v>
      </c>
      <c r="L618" s="3">
        <f>IFERROR(VLOOKUP(A618, 'Trades table'!$C$2:$F$19, 4, 0), IF(K618="long", L617*(1+J618), L617*(1-J618)))</f>
        <v>2191154.6385665378</v>
      </c>
    </row>
    <row r="619" spans="1:12" x14ac:dyDescent="0.45">
      <c r="A619" s="10">
        <v>44364</v>
      </c>
      <c r="B619" s="4">
        <v>311</v>
      </c>
      <c r="C619" s="4">
        <v>313.89999999999998</v>
      </c>
      <c r="D619" s="4">
        <v>315.42</v>
      </c>
      <c r="E619" s="4">
        <v>310.45999999999998</v>
      </c>
      <c r="F619" s="5">
        <v>44.322800000000001</v>
      </c>
      <c r="G619" s="5">
        <v>313.17856564370311</v>
      </c>
      <c r="H619" s="5">
        <v>309.56388235448219</v>
      </c>
      <c r="I619" s="5">
        <v>304.64891040061462</v>
      </c>
      <c r="J619" s="8">
        <f t="shared" si="9"/>
        <v>7.348929751933353E-3</v>
      </c>
      <c r="K619" s="8" t="str">
        <f>IFERROR(VLOOKUP(A619, 'Trades table'!$B$2:$F$19, 3, 0), K618)</f>
        <v>long</v>
      </c>
      <c r="L619" s="3">
        <f>IFERROR(VLOOKUP(A619, 'Trades table'!$C$2:$F$19, 4, 0), IF(K619="long", L618*(1+J619), L618*(1-J619)))</f>
        <v>2207257.2800809862</v>
      </c>
    </row>
    <row r="620" spans="1:12" x14ac:dyDescent="0.45">
      <c r="A620" s="10">
        <v>44365</v>
      </c>
      <c r="B620" s="4">
        <v>312.89999999999998</v>
      </c>
      <c r="C620" s="4">
        <v>309.3</v>
      </c>
      <c r="D620" s="4">
        <v>313.82</v>
      </c>
      <c r="E620" s="4">
        <v>308.13</v>
      </c>
      <c r="F620" s="5">
        <v>62.462449999999997</v>
      </c>
      <c r="G620" s="5">
        <v>311.88571042913537</v>
      </c>
      <c r="H620" s="5">
        <v>309.54433551340941</v>
      </c>
      <c r="I620" s="5">
        <v>304.84682910697143</v>
      </c>
      <c r="J620" s="8">
        <f t="shared" si="9"/>
        <v>-1.4654348518636451E-2</v>
      </c>
      <c r="K620" s="8" t="str">
        <f>IFERROR(VLOOKUP(A620, 'Trades table'!$B$2:$F$19, 3, 0), K619)</f>
        <v>long</v>
      </c>
      <c r="L620" s="3">
        <f>IFERROR(VLOOKUP(A620, 'Trades table'!$C$2:$F$19, 4, 0), IF(K620="long", L619*(1+J620), L619*(1-J620)))</f>
        <v>2174911.3626283817</v>
      </c>
    </row>
    <row r="621" spans="1:12" x14ac:dyDescent="0.45">
      <c r="A621" s="10">
        <v>44368</v>
      </c>
      <c r="B621" s="4">
        <v>308.47000000000003</v>
      </c>
      <c r="C621" s="4">
        <v>310.39999999999998</v>
      </c>
      <c r="D621" s="4">
        <v>310.39999999999998</v>
      </c>
      <c r="E621" s="4">
        <v>306.56</v>
      </c>
      <c r="F621" s="5">
        <v>36.129779999999997</v>
      </c>
      <c r="G621" s="5">
        <v>311.39047361942357</v>
      </c>
      <c r="H621" s="5">
        <v>309.60771806797169</v>
      </c>
      <c r="I621" s="5">
        <v>305.08313425135572</v>
      </c>
      <c r="J621" s="8">
        <f t="shared" si="9"/>
        <v>3.556417717426319E-3</v>
      </c>
      <c r="K621" s="8" t="str">
        <f>IFERROR(VLOOKUP(A621, 'Trades table'!$B$2:$F$19, 3, 0), K620)</f>
        <v>long</v>
      </c>
      <c r="L621" s="3">
        <f>IFERROR(VLOOKUP(A621, 'Trades table'!$C$2:$F$19, 4, 0), IF(K621="long", L620*(1+J621), L620*(1-J621)))</f>
        <v>2182646.255932265</v>
      </c>
    </row>
    <row r="622" spans="1:12" x14ac:dyDescent="0.45">
      <c r="A622" s="10">
        <v>44369</v>
      </c>
      <c r="B622" s="4">
        <v>310.79000000000002</v>
      </c>
      <c r="C622" s="4">
        <v>309.73</v>
      </c>
      <c r="D622" s="4">
        <v>311.17</v>
      </c>
      <c r="E622" s="4">
        <v>308.13</v>
      </c>
      <c r="F622" s="5">
        <v>23.538080000000001</v>
      </c>
      <c r="G622" s="5">
        <v>310.83698241294911</v>
      </c>
      <c r="H622" s="5">
        <v>309.61677598886268</v>
      </c>
      <c r="I622" s="5">
        <v>305.28087321938312</v>
      </c>
      <c r="J622" s="8">
        <f t="shared" si="9"/>
        <v>-2.1585051546390011E-3</v>
      </c>
      <c r="K622" s="8" t="str">
        <f>IFERROR(VLOOKUP(A622, 'Trades table'!$B$2:$F$19, 3, 0), K621)</f>
        <v>long</v>
      </c>
      <c r="L622" s="3">
        <f>IFERROR(VLOOKUP(A622, 'Trades table'!$C$2:$F$19, 4, 0), IF(K622="long", L621*(1+J622), L621*(1-J622)))</f>
        <v>2177935.0027380819</v>
      </c>
    </row>
    <row r="623" spans="1:12" x14ac:dyDescent="0.45">
      <c r="A623" s="10">
        <v>44370</v>
      </c>
      <c r="B623" s="4">
        <v>310.45</v>
      </c>
      <c r="C623" s="4">
        <v>309.79000000000002</v>
      </c>
      <c r="D623" s="4">
        <v>312</v>
      </c>
      <c r="E623" s="4">
        <v>308.69</v>
      </c>
      <c r="F623" s="5">
        <v>24.831289999999999</v>
      </c>
      <c r="G623" s="5">
        <v>310.48798827529941</v>
      </c>
      <c r="H623" s="5">
        <v>309.62960739709513</v>
      </c>
      <c r="I623" s="5">
        <v>305.47275095472861</v>
      </c>
      <c r="J623" s="8">
        <f t="shared" si="9"/>
        <v>1.9371710844939827E-4</v>
      </c>
      <c r="K623" s="8" t="str">
        <f>IFERROR(VLOOKUP(A623, 'Trades table'!$B$2:$F$19, 3, 0), K622)</f>
        <v>long</v>
      </c>
      <c r="L623" s="3">
        <f>IFERROR(VLOOKUP(A623, 'Trades table'!$C$2:$F$19, 4, 0), IF(K623="long", L622*(1+J623), L622*(1-J623)))</f>
        <v>2178356.9060092028</v>
      </c>
    </row>
    <row r="624" spans="1:12" x14ac:dyDescent="0.45">
      <c r="A624" s="10">
        <v>44371</v>
      </c>
      <c r="B624" s="4">
        <v>309.8</v>
      </c>
      <c r="C624" s="4">
        <v>310</v>
      </c>
      <c r="D624" s="4">
        <v>311.2</v>
      </c>
      <c r="E624" s="4">
        <v>308.83999999999997</v>
      </c>
      <c r="F624" s="5">
        <v>19.725239999999999</v>
      </c>
      <c r="G624" s="5">
        <v>310.32532551686631</v>
      </c>
      <c r="H624" s="5">
        <v>309.65704388619918</v>
      </c>
      <c r="I624" s="5">
        <v>305.66539985027202</v>
      </c>
      <c r="J624" s="8">
        <f t="shared" si="9"/>
        <v>6.7787856289736048E-4</v>
      </c>
      <c r="K624" s="8" t="str">
        <f>IFERROR(VLOOKUP(A624, 'Trades table'!$B$2:$F$19, 3, 0), K623)</f>
        <v>long</v>
      </c>
      <c r="L624" s="3">
        <f>IFERROR(VLOOKUP(A624, 'Trades table'!$C$2:$F$19, 4, 0), IF(K624="long", L623*(1+J624), L623*(1-J624)))</f>
        <v>2179833.5674581258</v>
      </c>
    </row>
    <row r="625" spans="1:12" x14ac:dyDescent="0.45">
      <c r="A625" s="10">
        <v>44372</v>
      </c>
      <c r="B625" s="4">
        <v>310.58</v>
      </c>
      <c r="C625" s="4">
        <v>311.81</v>
      </c>
      <c r="D625" s="4">
        <v>312.5</v>
      </c>
      <c r="E625" s="4">
        <v>309.82</v>
      </c>
      <c r="F625" s="5">
        <v>22.59864</v>
      </c>
      <c r="G625" s="5">
        <v>310.82021701124432</v>
      </c>
      <c r="H625" s="5">
        <v>309.81652211685099</v>
      </c>
      <c r="I625" s="5">
        <v>305.92687219706897</v>
      </c>
      <c r="J625" s="8">
        <f t="shared" si="9"/>
        <v>5.8387096774192848E-3</v>
      </c>
      <c r="K625" s="8" t="str">
        <f>IFERROR(VLOOKUP(A625, 'Trades table'!$B$2:$F$19, 3, 0), K624)</f>
        <v>long</v>
      </c>
      <c r="L625" s="3">
        <f>IFERROR(VLOOKUP(A625, 'Trades table'!$C$2:$F$19, 4, 0), IF(K625="long", L624*(1+J625), L624*(1-J625)))</f>
        <v>2192560.9828036069</v>
      </c>
    </row>
    <row r="626" spans="1:12" x14ac:dyDescent="0.45">
      <c r="A626" s="10">
        <v>44375</v>
      </c>
      <c r="B626" s="4">
        <v>311.77</v>
      </c>
      <c r="C626" s="4">
        <v>309.48</v>
      </c>
      <c r="D626" s="4">
        <v>312.06</v>
      </c>
      <c r="E626" s="4">
        <v>309.13</v>
      </c>
      <c r="F626" s="5">
        <v>19.460180000000001</v>
      </c>
      <c r="G626" s="5">
        <v>310.3734780074962</v>
      </c>
      <c r="H626" s="5">
        <v>309.79159455263982</v>
      </c>
      <c r="I626" s="5">
        <v>306.0780691248533</v>
      </c>
      <c r="J626" s="8">
        <f t="shared" si="9"/>
        <v>-7.4724992784066524E-3</v>
      </c>
      <c r="K626" s="8" t="str">
        <f>IFERROR(VLOOKUP(A626, 'Trades table'!$B$2:$F$19, 3, 0), K625)</f>
        <v>long</v>
      </c>
      <c r="L626" s="3">
        <f>IFERROR(VLOOKUP(A626, 'Trades table'!$C$2:$F$19, 4, 0), IF(K626="long", L625*(1+J626), L625*(1-J626)))</f>
        <v>2176177.0724417442</v>
      </c>
    </row>
    <row r="627" spans="1:12" x14ac:dyDescent="0.45">
      <c r="A627" s="10">
        <v>44376</v>
      </c>
      <c r="B627" s="4">
        <v>308.7</v>
      </c>
      <c r="C627" s="4">
        <v>306.10000000000002</v>
      </c>
      <c r="D627" s="4">
        <v>309.23</v>
      </c>
      <c r="E627" s="4">
        <v>303.66000000000003</v>
      </c>
      <c r="F627" s="5">
        <v>33.944769999999998</v>
      </c>
      <c r="G627" s="5">
        <v>308.94898533833077</v>
      </c>
      <c r="H627" s="5">
        <v>309.51814310429609</v>
      </c>
      <c r="I627" s="5">
        <v>306.07900235358301</v>
      </c>
      <c r="J627" s="8">
        <f t="shared" si="9"/>
        <v>-1.0921545818792788E-2</v>
      </c>
      <c r="K627" s="8" t="str">
        <f>IFERROR(VLOOKUP(A627, 'Trades table'!$B$2:$F$19, 3, 0), K626)</f>
        <v>long</v>
      </c>
      <c r="L627" s="3">
        <f>IFERROR(VLOOKUP(A627, 'Trades table'!$C$2:$F$19, 4, 0), IF(K627="long", L626*(1+J627), L626*(1-J627)))</f>
        <v>2152409.8548352653</v>
      </c>
    </row>
    <row r="628" spans="1:12" x14ac:dyDescent="0.45">
      <c r="A628" s="10">
        <v>44377</v>
      </c>
      <c r="B628" s="4">
        <v>306.19</v>
      </c>
      <c r="C628" s="4">
        <v>306.45</v>
      </c>
      <c r="D628" s="4">
        <v>306.91000000000003</v>
      </c>
      <c r="E628" s="4">
        <v>303.33999999999997</v>
      </c>
      <c r="F628" s="5">
        <v>31.549579999999999</v>
      </c>
      <c r="G628" s="5">
        <v>308.1159902255539</v>
      </c>
      <c r="H628" s="5">
        <v>309.29087324471863</v>
      </c>
      <c r="I628" s="5">
        <v>306.09478948747312</v>
      </c>
      <c r="J628" s="8">
        <f t="shared" si="9"/>
        <v>1.1434171839266316E-3</v>
      </c>
      <c r="K628" s="8" t="str">
        <f>IFERROR(VLOOKUP(A628, 'Trades table'!$B$2:$F$19, 3, 0), K627)</f>
        <v>long</v>
      </c>
      <c r="L628" s="3">
        <f>IFERROR(VLOOKUP(A628, 'Trades table'!$C$2:$F$19, 4, 0), IF(K628="long", L627*(1+J628), L627*(1-J628)))</f>
        <v>2154870.9572501369</v>
      </c>
    </row>
    <row r="629" spans="1:12" x14ac:dyDescent="0.45">
      <c r="A629" s="10">
        <v>44378</v>
      </c>
      <c r="B629" s="4">
        <v>306</v>
      </c>
      <c r="C629" s="4">
        <v>305.77999999999997</v>
      </c>
      <c r="D629" s="4">
        <v>307.35000000000002</v>
      </c>
      <c r="E629" s="4">
        <v>305</v>
      </c>
      <c r="F629" s="5">
        <v>19.989789999999999</v>
      </c>
      <c r="G629" s="5">
        <v>307.33732681703589</v>
      </c>
      <c r="H629" s="5">
        <v>309.03080855992471</v>
      </c>
      <c r="I629" s="5">
        <v>306.08139419013378</v>
      </c>
      <c r="J629" s="8">
        <f t="shared" si="9"/>
        <v>-2.1863272964595115E-3</v>
      </c>
      <c r="K629" s="8" t="str">
        <f>IFERROR(VLOOKUP(A629, 'Trades table'!$B$2:$F$19, 3, 0), K628)</f>
        <v>long</v>
      </c>
      <c r="L629" s="3">
        <f>IFERROR(VLOOKUP(A629, 'Trades table'!$C$2:$F$19, 4, 0), IF(K629="long", L628*(1+J629), L628*(1-J629)))</f>
        <v>2150159.7040559528</v>
      </c>
    </row>
    <row r="630" spans="1:12" x14ac:dyDescent="0.45">
      <c r="A630" s="10">
        <v>44379</v>
      </c>
      <c r="B630" s="4">
        <v>305.52</v>
      </c>
      <c r="C630" s="4">
        <v>307.39</v>
      </c>
      <c r="D630" s="4">
        <v>308.37</v>
      </c>
      <c r="E630" s="4">
        <v>304.70999999999998</v>
      </c>
      <c r="F630" s="5">
        <v>28.908329999999999</v>
      </c>
      <c r="G630" s="5">
        <v>307.35488454469072</v>
      </c>
      <c r="H630" s="5">
        <v>308.90926718511543</v>
      </c>
      <c r="I630" s="5">
        <v>306.13707954374507</v>
      </c>
      <c r="J630" s="8">
        <f t="shared" si="9"/>
        <v>5.2652233632024537E-3</v>
      </c>
      <c r="K630" s="8" t="str">
        <f>IFERROR(VLOOKUP(A630, 'Trades table'!$B$2:$F$19, 3, 0), K629)</f>
        <v>long</v>
      </c>
      <c r="L630" s="3">
        <f>IFERROR(VLOOKUP(A630, 'Trades table'!$C$2:$F$19, 4, 0), IF(K630="long", L629*(1+J630), L629*(1-J630)))</f>
        <v>2161480.7751643648</v>
      </c>
    </row>
    <row r="631" spans="1:12" x14ac:dyDescent="0.45">
      <c r="A631" s="10">
        <v>44382</v>
      </c>
      <c r="B631" s="4">
        <v>307.81</v>
      </c>
      <c r="C631" s="4">
        <v>307</v>
      </c>
      <c r="D631" s="4">
        <v>308.11</v>
      </c>
      <c r="E631" s="4">
        <v>304.8</v>
      </c>
      <c r="F631" s="5">
        <v>16.509699999999999</v>
      </c>
      <c r="G631" s="5">
        <v>307.23658969646038</v>
      </c>
      <c r="H631" s="5">
        <v>308.76783998621801</v>
      </c>
      <c r="I631" s="5">
        <v>306.17379956316029</v>
      </c>
      <c r="J631" s="8">
        <f t="shared" si="9"/>
        <v>-1.2687465434789713E-3</v>
      </c>
      <c r="K631" s="8" t="str">
        <f>IFERROR(VLOOKUP(A631, 'Trades table'!$B$2:$F$19, 3, 0), K630)</f>
        <v>long</v>
      </c>
      <c r="L631" s="3">
        <f>IFERROR(VLOOKUP(A631, 'Trades table'!$C$2:$F$19, 4, 0), IF(K631="long", L630*(1+J631), L630*(1-J631)))</f>
        <v>2158738.403902079</v>
      </c>
    </row>
    <row r="632" spans="1:12" x14ac:dyDescent="0.45">
      <c r="A632" s="10">
        <v>44383</v>
      </c>
      <c r="B632" s="4">
        <v>307.32</v>
      </c>
      <c r="C632" s="4">
        <v>303.33999999999997</v>
      </c>
      <c r="D632" s="4">
        <v>307.58999999999997</v>
      </c>
      <c r="E632" s="4">
        <v>302.37</v>
      </c>
      <c r="F632" s="5">
        <v>32.69444</v>
      </c>
      <c r="G632" s="5">
        <v>305.93772646430688</v>
      </c>
      <c r="H632" s="5">
        <v>308.36577776501662</v>
      </c>
      <c r="I632" s="5">
        <v>306.05321234770668</v>
      </c>
      <c r="J632" s="8">
        <f t="shared" si="9"/>
        <v>-1.1921824104234591E-2</v>
      </c>
      <c r="K632" s="8" t="str">
        <f>IFERROR(VLOOKUP(A632, 'Trades table'!$B$2:$F$19, 3, 0), K631)</f>
        <v>long</v>
      </c>
      <c r="L632" s="3">
        <f>IFERROR(VLOOKUP(A632, 'Trades table'!$C$2:$F$19, 4, 0), IF(K632="long", L631*(1+J632), L631*(1-J632)))</f>
        <v>2133002.3043637024</v>
      </c>
    </row>
    <row r="633" spans="1:12" x14ac:dyDescent="0.45">
      <c r="A633" s="10">
        <v>44384</v>
      </c>
      <c r="B633" s="4">
        <v>303.98</v>
      </c>
      <c r="C633" s="4">
        <v>304.06</v>
      </c>
      <c r="D633" s="4">
        <v>306.2</v>
      </c>
      <c r="E633" s="4">
        <v>302.85000000000002</v>
      </c>
      <c r="F633" s="5">
        <v>22.676030000000001</v>
      </c>
      <c r="G633" s="5">
        <v>305.31181764287129</v>
      </c>
      <c r="H633" s="5">
        <v>308.04683126390432</v>
      </c>
      <c r="I633" s="5">
        <v>305.96839480099578</v>
      </c>
      <c r="J633" s="8">
        <f t="shared" si="9"/>
        <v>2.3735742071604449E-3</v>
      </c>
      <c r="K633" s="8" t="str">
        <f>IFERROR(VLOOKUP(A633, 'Trades table'!$B$2:$F$19, 3, 0), K632)</f>
        <v>long</v>
      </c>
      <c r="L633" s="3">
        <f>IFERROR(VLOOKUP(A633, 'Trades table'!$C$2:$F$19, 4, 0), IF(K633="long", L632*(1+J633), L632*(1-J633)))</f>
        <v>2138065.1436171541</v>
      </c>
    </row>
    <row r="634" spans="1:12" x14ac:dyDescent="0.45">
      <c r="A634" s="10">
        <v>44385</v>
      </c>
      <c r="B634" s="4">
        <v>303</v>
      </c>
      <c r="C634" s="4">
        <v>302.63</v>
      </c>
      <c r="D634" s="4">
        <v>304.3</v>
      </c>
      <c r="E634" s="4">
        <v>300.62</v>
      </c>
      <c r="F634" s="5">
        <v>30.7713</v>
      </c>
      <c r="G634" s="5">
        <v>304.41787842858088</v>
      </c>
      <c r="H634" s="5">
        <v>307.64558450361511</v>
      </c>
      <c r="I634" s="5">
        <v>305.82633544776189</v>
      </c>
      <c r="J634" s="8">
        <f t="shared" si="9"/>
        <v>-4.7030191409590527E-3</v>
      </c>
      <c r="K634" s="8" t="str">
        <f>IFERROR(VLOOKUP(A634, 'Trades table'!$B$2:$F$19, 3, 0), K633)</f>
        <v>long</v>
      </c>
      <c r="L634" s="3">
        <f>IFERROR(VLOOKUP(A634, 'Trades table'!$C$2:$F$19, 4, 0), IF(K634="long", L633*(1+J634), L633*(1-J634)))</f>
        <v>2128009.7823221055</v>
      </c>
    </row>
    <row r="635" spans="1:12" x14ac:dyDescent="0.45">
      <c r="A635" s="10">
        <v>44386</v>
      </c>
      <c r="B635" s="4">
        <v>302.7</v>
      </c>
      <c r="C635" s="4">
        <v>303.56</v>
      </c>
      <c r="D635" s="4">
        <v>304.10000000000002</v>
      </c>
      <c r="E635" s="4">
        <v>301.22000000000003</v>
      </c>
      <c r="F635" s="5">
        <v>20.527239999999999</v>
      </c>
      <c r="G635" s="5">
        <v>304.13191895238731</v>
      </c>
      <c r="H635" s="5">
        <v>307.34294861445852</v>
      </c>
      <c r="I635" s="5">
        <v>305.72989564147417</v>
      </c>
      <c r="J635" s="8">
        <f t="shared" si="9"/>
        <v>3.0730595116148507E-3</v>
      </c>
      <c r="K635" s="8" t="str">
        <f>IFERROR(VLOOKUP(A635, 'Trades table'!$B$2:$F$19, 3, 0), K634)</f>
        <v>long</v>
      </c>
      <c r="L635" s="3">
        <f>IFERROR(VLOOKUP(A635, 'Trades table'!$C$2:$F$19, 4, 0), IF(K635="long", L634*(1+J635), L634*(1-J635)))</f>
        <v>2134549.2830244801</v>
      </c>
    </row>
    <row r="636" spans="1:12" x14ac:dyDescent="0.45">
      <c r="A636" s="10">
        <v>44389</v>
      </c>
      <c r="B636" s="4">
        <v>303.55</v>
      </c>
      <c r="C636" s="4">
        <v>306.23</v>
      </c>
      <c r="D636" s="4">
        <v>306.27</v>
      </c>
      <c r="E636" s="4">
        <v>301.52</v>
      </c>
      <c r="F636" s="5">
        <v>25.30227</v>
      </c>
      <c r="G636" s="5">
        <v>304.83127930159162</v>
      </c>
      <c r="H636" s="5">
        <v>307.26050797635042</v>
      </c>
      <c r="I636" s="5">
        <v>305.75117667800731</v>
      </c>
      <c r="J636" s="8">
        <f t="shared" si="9"/>
        <v>8.7956252470682283E-3</v>
      </c>
      <c r="K636" s="8" t="str">
        <f>IFERROR(VLOOKUP(A636, 'Trades table'!$B$2:$F$19, 3, 0), K635)</f>
        <v>long</v>
      </c>
      <c r="L636" s="3">
        <f>IFERROR(VLOOKUP(A636, 'Trades table'!$C$2:$F$19, 4, 0), IF(K636="long", L635*(1+J636), L635*(1-J636)))</f>
        <v>2153323.9785893615</v>
      </c>
    </row>
    <row r="637" spans="1:12" x14ac:dyDescent="0.45">
      <c r="A637" s="10">
        <v>44390</v>
      </c>
      <c r="B637" s="4">
        <v>306.81</v>
      </c>
      <c r="C637" s="4">
        <v>303</v>
      </c>
      <c r="D637" s="4">
        <v>307.22000000000003</v>
      </c>
      <c r="E637" s="4">
        <v>302.11</v>
      </c>
      <c r="F637" s="5">
        <v>21.270579999999999</v>
      </c>
      <c r="G637" s="5">
        <v>304.22085286772767</v>
      </c>
      <c r="H637" s="5">
        <v>306.94491479291707</v>
      </c>
      <c r="I637" s="5">
        <v>305.634105330007</v>
      </c>
      <c r="J637" s="8">
        <f t="shared" si="9"/>
        <v>-1.0547627600169918E-2</v>
      </c>
      <c r="K637" s="8" t="str">
        <f>IFERROR(VLOOKUP(A637, 'Trades table'!$B$2:$F$19, 3, 0), K636)</f>
        <v>long</v>
      </c>
      <c r="L637" s="3">
        <f>IFERROR(VLOOKUP(A637, 'Trades table'!$C$2:$F$19, 4, 0), IF(K637="long", L636*(1+J637), L636*(1-J637)))</f>
        <v>2130611.5191606847</v>
      </c>
    </row>
    <row r="638" spans="1:12" x14ac:dyDescent="0.45">
      <c r="A638" s="10">
        <v>44391</v>
      </c>
      <c r="B638" s="4">
        <v>302.7</v>
      </c>
      <c r="C638" s="4">
        <v>301.5</v>
      </c>
      <c r="D638" s="4">
        <v>303.69</v>
      </c>
      <c r="E638" s="4">
        <v>300.74</v>
      </c>
      <c r="F638" s="5">
        <v>23.974319999999999</v>
      </c>
      <c r="G638" s="5">
        <v>303.3139019118185</v>
      </c>
      <c r="H638" s="5">
        <v>306.5415877712195</v>
      </c>
      <c r="I638" s="5">
        <v>305.45818595426198</v>
      </c>
      <c r="J638" s="8">
        <f t="shared" si="9"/>
        <v>-4.9504950495049549E-3</v>
      </c>
      <c r="K638" s="8" t="str">
        <f>IFERROR(VLOOKUP(A638, 'Trades table'!$B$2:$F$19, 3, 0), K637)</f>
        <v>long</v>
      </c>
      <c r="L638" s="3">
        <f>IFERROR(VLOOKUP(A638, 'Trades table'!$C$2:$F$19, 4, 0), IF(K638="long", L637*(1+J638), L637*(1-J638)))</f>
        <v>2120063.9373826613</v>
      </c>
    </row>
    <row r="639" spans="1:12" x14ac:dyDescent="0.45">
      <c r="A639" s="10">
        <v>44392</v>
      </c>
      <c r="B639" s="4">
        <v>301.13</v>
      </c>
      <c r="C639" s="4">
        <v>301.72000000000003</v>
      </c>
      <c r="D639" s="4">
        <v>303.5</v>
      </c>
      <c r="E639" s="4">
        <v>299.77</v>
      </c>
      <c r="F639" s="5">
        <v>21.11167</v>
      </c>
      <c r="G639" s="5">
        <v>302.7826012745457</v>
      </c>
      <c r="H639" s="5">
        <v>306.18443312149958</v>
      </c>
      <c r="I639" s="5">
        <v>305.29911421152752</v>
      </c>
      <c r="J639" s="8">
        <f t="shared" si="9"/>
        <v>7.2968490878944081E-4</v>
      </c>
      <c r="K639" s="8" t="str">
        <f>IFERROR(VLOOKUP(A639, 'Trades table'!$B$2:$F$19, 3, 0), K638)</f>
        <v>long</v>
      </c>
      <c r="L639" s="3">
        <f>IFERROR(VLOOKUP(A639, 'Trades table'!$C$2:$F$19, 4, 0), IF(K639="long", L638*(1+J639), L638*(1-J639)))</f>
        <v>2121610.916043438</v>
      </c>
    </row>
    <row r="640" spans="1:12" x14ac:dyDescent="0.45">
      <c r="A640" s="10">
        <v>44393</v>
      </c>
      <c r="B640" s="4">
        <v>302.05</v>
      </c>
      <c r="C640" s="4">
        <v>298.85000000000002</v>
      </c>
      <c r="D640" s="4">
        <v>304.77999999999997</v>
      </c>
      <c r="E640" s="4">
        <v>298.57</v>
      </c>
      <c r="F640" s="5">
        <v>34.533279999999998</v>
      </c>
      <c r="G640" s="5">
        <v>301.47173418303049</v>
      </c>
      <c r="H640" s="5">
        <v>305.64114177916628</v>
      </c>
      <c r="I640" s="5">
        <v>305.02468381954759</v>
      </c>
      <c r="J640" s="8">
        <f t="shared" si="9"/>
        <v>-9.512130452074774E-3</v>
      </c>
      <c r="K640" s="8" t="str">
        <f>IFERROR(VLOOKUP(A640, 'Trades table'!$B$2:$F$19, 3, 0), K639)</f>
        <v>long</v>
      </c>
      <c r="L640" s="3">
        <f>IFERROR(VLOOKUP(A640, 'Trades table'!$C$2:$F$19, 4, 0), IF(K640="long", L639*(1+J640), L639*(1-J640)))</f>
        <v>2101429.876241487</v>
      </c>
    </row>
    <row r="641" spans="1:12" x14ac:dyDescent="0.45">
      <c r="A641" s="10">
        <v>44396</v>
      </c>
      <c r="B641" s="4">
        <v>298</v>
      </c>
      <c r="C641" s="4">
        <v>291.45999999999998</v>
      </c>
      <c r="D641" s="4">
        <v>298.36</v>
      </c>
      <c r="E641" s="4">
        <v>290.02999999999997</v>
      </c>
      <c r="F641" s="5">
        <v>41.320509999999999</v>
      </c>
      <c r="G641" s="5">
        <v>298.13448945535367</v>
      </c>
      <c r="H641" s="5">
        <v>304.59068683256129</v>
      </c>
      <c r="I641" s="5">
        <v>304.44746323148172</v>
      </c>
      <c r="J641" s="8">
        <f t="shared" si="9"/>
        <v>-2.472812447716255E-2</v>
      </c>
      <c r="K641" s="8" t="str">
        <f>IFERROR(VLOOKUP(A641, 'Trades table'!$B$2:$F$19, 3, 0), K640)</f>
        <v>long</v>
      </c>
      <c r="L641" s="3">
        <f>IFERROR(VLOOKUP(A641, 'Trades table'!$C$2:$F$19, 4, 0), IF(K641="long", L640*(1+J641), L640*(1-J641)))</f>
        <v>2049465.4566817591</v>
      </c>
    </row>
    <row r="642" spans="1:12" x14ac:dyDescent="0.45">
      <c r="A642" s="10">
        <v>44397</v>
      </c>
      <c r="B642" s="4">
        <v>292.33</v>
      </c>
      <c r="C642" s="4">
        <v>296.10000000000002</v>
      </c>
      <c r="D642" s="4">
        <v>296.8</v>
      </c>
      <c r="E642" s="4">
        <v>292.3</v>
      </c>
      <c r="F642" s="5">
        <v>35.59413</v>
      </c>
      <c r="G642" s="5">
        <v>297.45632630356909</v>
      </c>
      <c r="H642" s="5">
        <v>303.96174706718642</v>
      </c>
      <c r="I642" s="5">
        <v>304.09225203014211</v>
      </c>
      <c r="J642" s="8">
        <f t="shared" si="9"/>
        <v>1.5919851780690442E-2</v>
      </c>
      <c r="K642" s="8" t="str">
        <f>IFERROR(VLOOKUP(A642, 'Trades table'!$B$2:$F$19, 3, 0), K641)</f>
        <v>long</v>
      </c>
      <c r="L642" s="3">
        <f>IFERROR(VLOOKUP(A642, 'Trades table'!$C$2:$F$19, 4, 0), IF(K642="long", L641*(1+J642), L641*(1-J642)))</f>
        <v>2082092.6429817777</v>
      </c>
    </row>
    <row r="643" spans="1:12" x14ac:dyDescent="0.45">
      <c r="A643" s="10">
        <v>44398</v>
      </c>
      <c r="B643" s="4">
        <v>296</v>
      </c>
      <c r="C643" s="4">
        <v>294.86</v>
      </c>
      <c r="D643" s="4">
        <v>296.94</v>
      </c>
      <c r="E643" s="4">
        <v>293.54000000000002</v>
      </c>
      <c r="F643" s="5">
        <v>17.54156</v>
      </c>
      <c r="G643" s="5">
        <v>296.59088420237953</v>
      </c>
      <c r="H643" s="5">
        <v>303.2875435807282</v>
      </c>
      <c r="I643" s="5">
        <v>303.69939024162551</v>
      </c>
      <c r="J643" s="8">
        <f t="shared" si="9"/>
        <v>-4.1877744005404116E-3</v>
      </c>
      <c r="K643" s="8" t="str">
        <f>IFERROR(VLOOKUP(A643, 'Trades table'!$B$2:$F$19, 3, 0), K642)</f>
        <v>long</v>
      </c>
      <c r="L643" s="3">
        <f>IFERROR(VLOOKUP(A643, 'Trades table'!$C$2:$F$19, 4, 0), IF(K643="long", L642*(1+J643), L642*(1-J643)))</f>
        <v>2073373.3087119451</v>
      </c>
    </row>
    <row r="644" spans="1:12" x14ac:dyDescent="0.45">
      <c r="A644" s="10">
        <v>44399</v>
      </c>
      <c r="B644" s="4">
        <v>295.77</v>
      </c>
      <c r="C644" s="4">
        <v>297.27</v>
      </c>
      <c r="D644" s="4">
        <v>298.17</v>
      </c>
      <c r="E644" s="4">
        <v>294.43</v>
      </c>
      <c r="F644" s="5">
        <v>20.344799999999999</v>
      </c>
      <c r="G644" s="5">
        <v>296.81725613491972</v>
      </c>
      <c r="H644" s="5">
        <v>302.84179961178529</v>
      </c>
      <c r="I644" s="5">
        <v>303.42579916751367</v>
      </c>
      <c r="J644" s="8">
        <f t="shared" ref="J644:J694" si="10">C644/C643-1</f>
        <v>8.1733704130773077E-3</v>
      </c>
      <c r="K644" s="8" t="str">
        <f>IFERROR(VLOOKUP(A644, 'Trades table'!$B$2:$F$19, 3, 0), K643)</f>
        <v>long</v>
      </c>
      <c r="L644" s="3">
        <f>IFERROR(VLOOKUP(A644, 'Trades table'!$C$2:$F$19, 4, 0), IF(K644="long", L643*(1+J644), L643*(1-J644)))</f>
        <v>2090319.7567686355</v>
      </c>
    </row>
    <row r="645" spans="1:12" x14ac:dyDescent="0.45">
      <c r="A645" s="10">
        <v>44400</v>
      </c>
      <c r="B645" s="4">
        <v>297.49</v>
      </c>
      <c r="C645" s="4">
        <v>296.38</v>
      </c>
      <c r="D645" s="4">
        <v>298.69</v>
      </c>
      <c r="E645" s="4">
        <v>295.04000000000002</v>
      </c>
      <c r="F645" s="5">
        <v>14.967219999999999</v>
      </c>
      <c r="G645" s="5">
        <v>296.67150408994638</v>
      </c>
      <c r="H645" s="5">
        <v>302.36314778869013</v>
      </c>
      <c r="I645" s="5">
        <v>303.12597792634301</v>
      </c>
      <c r="J645" s="8">
        <f t="shared" si="10"/>
        <v>-2.9939112591246264E-3</v>
      </c>
      <c r="K645" s="8" t="str">
        <f>IFERROR(VLOOKUP(A645, 'Trades table'!$B$2:$F$19, 3, 0), K644)</f>
        <v>long</v>
      </c>
      <c r="L645" s="3">
        <f>IFERROR(VLOOKUP(A645, 'Trades table'!$C$2:$F$19, 4, 0), IF(K645="long", L644*(1+J645), L644*(1-J645)))</f>
        <v>2084061.5249136752</v>
      </c>
    </row>
    <row r="646" spans="1:12" x14ac:dyDescent="0.45">
      <c r="A646" s="10">
        <v>44403</v>
      </c>
      <c r="B646" s="4">
        <v>294</v>
      </c>
      <c r="C646" s="4">
        <v>303.33999999999997</v>
      </c>
      <c r="D646" s="4">
        <v>303.68</v>
      </c>
      <c r="E646" s="4">
        <v>291.98</v>
      </c>
      <c r="F646" s="5">
        <v>34.024050000000003</v>
      </c>
      <c r="G646" s="5">
        <v>298.8943360599643</v>
      </c>
      <c r="H646" s="5">
        <v>302.43550721175012</v>
      </c>
      <c r="I646" s="5">
        <v>303.13508524862618</v>
      </c>
      <c r="J646" s="8">
        <f t="shared" si="10"/>
        <v>2.3483365949119372E-2</v>
      </c>
      <c r="K646" s="8" t="str">
        <f>IFERROR(VLOOKUP(A646, 'Trades table'!$B$2:$F$19, 3, 0), K645)</f>
        <v>long</v>
      </c>
      <c r="L646" s="3">
        <f>IFERROR(VLOOKUP(A646, 'Trades table'!$C$2:$F$19, 4, 0), IF(K646="long", L645*(1+J646), L645*(1-J646)))</f>
        <v>2133002.3043637029</v>
      </c>
    </row>
    <row r="647" spans="1:12" x14ac:dyDescent="0.45">
      <c r="A647" s="10">
        <v>44404</v>
      </c>
      <c r="B647" s="4">
        <v>302.66000000000003</v>
      </c>
      <c r="C647" s="4">
        <v>299.70999999999998</v>
      </c>
      <c r="D647" s="4">
        <v>304.58999999999997</v>
      </c>
      <c r="E647" s="4">
        <v>299.38</v>
      </c>
      <c r="F647" s="5">
        <v>38.608789999999999</v>
      </c>
      <c r="G647" s="5">
        <v>299.16622403997621</v>
      </c>
      <c r="H647" s="5">
        <v>302.23361778865751</v>
      </c>
      <c r="I647" s="5">
        <v>302.98933694017398</v>
      </c>
      <c r="J647" s="8">
        <f t="shared" si="10"/>
        <v>-1.1966769961099688E-2</v>
      </c>
      <c r="K647" s="8" t="str">
        <f>IFERROR(VLOOKUP(A647, 'Trades table'!$B$2:$F$19, 3, 0), K646)</f>
        <v>long</v>
      </c>
      <c r="L647" s="3">
        <f>IFERROR(VLOOKUP(A647, 'Trades table'!$C$2:$F$19, 4, 0), IF(K647="long", L646*(1+J647), L646*(1-J647)))</f>
        <v>2107477.1564608868</v>
      </c>
    </row>
    <row r="648" spans="1:12" x14ac:dyDescent="0.45">
      <c r="A648" s="10">
        <v>44405</v>
      </c>
      <c r="B648" s="4">
        <v>300.43</v>
      </c>
      <c r="C648" s="4">
        <v>302.89999999999998</v>
      </c>
      <c r="D648" s="4">
        <v>302.98</v>
      </c>
      <c r="E648" s="4">
        <v>300</v>
      </c>
      <c r="F648" s="5">
        <v>27.009119999999999</v>
      </c>
      <c r="G648" s="5">
        <v>300.41081602665082</v>
      </c>
      <c r="H648" s="5">
        <v>302.28297943394222</v>
      </c>
      <c r="I648" s="5">
        <v>302.98553536825182</v>
      </c>
      <c r="J648" s="8">
        <f t="shared" si="10"/>
        <v>1.064362216809589E-2</v>
      </c>
      <c r="K648" s="8" t="str">
        <f>IFERROR(VLOOKUP(A648, 'Trades table'!$B$2:$F$19, 3, 0), K647)</f>
        <v>long</v>
      </c>
      <c r="L648" s="3">
        <f>IFERROR(VLOOKUP(A648, 'Trades table'!$C$2:$F$19, 4, 0), IF(K648="long", L647*(1+J648), L647*(1-J648)))</f>
        <v>2129908.3470421494</v>
      </c>
    </row>
    <row r="649" spans="1:12" x14ac:dyDescent="0.45">
      <c r="A649" s="10">
        <v>44406</v>
      </c>
      <c r="B649" s="4">
        <v>304.13</v>
      </c>
      <c r="C649" s="4">
        <v>303.12</v>
      </c>
      <c r="D649" s="4">
        <v>305.27</v>
      </c>
      <c r="E649" s="4">
        <v>303.02999999999997</v>
      </c>
      <c r="F649" s="5">
        <v>28.037210000000002</v>
      </c>
      <c r="G649" s="5">
        <v>301.31387735110059</v>
      </c>
      <c r="H649" s="5">
        <v>302.34498095735381</v>
      </c>
      <c r="I649" s="5">
        <v>302.99125726747508</v>
      </c>
      <c r="J649" s="8">
        <f t="shared" si="10"/>
        <v>7.2631231429531873E-4</v>
      </c>
      <c r="K649" s="8" t="str">
        <f>IFERROR(VLOOKUP(A649, 'Trades table'!$B$2:$F$19, 3, 0), K648)</f>
        <v>long</v>
      </c>
      <c r="L649" s="3">
        <f>IFERROR(VLOOKUP(A649, 'Trades table'!$C$2:$F$19, 4, 0), IF(K649="long", L648*(1+J649), L648*(1-J649)))</f>
        <v>2131455.3257029266</v>
      </c>
    </row>
    <row r="650" spans="1:12" x14ac:dyDescent="0.45">
      <c r="A650" s="10">
        <v>44407</v>
      </c>
      <c r="B650" s="4">
        <v>302.48</v>
      </c>
      <c r="C650" s="4">
        <v>305.58999999999997</v>
      </c>
      <c r="D650" s="4">
        <v>306.67</v>
      </c>
      <c r="E650" s="4">
        <v>301.12</v>
      </c>
      <c r="F650" s="5">
        <v>49.731920000000002</v>
      </c>
      <c r="G650" s="5">
        <v>302.7392515674004</v>
      </c>
      <c r="H650" s="5">
        <v>302.58535273829062</v>
      </c>
      <c r="I650" s="5">
        <v>303.10184206460377</v>
      </c>
      <c r="J650" s="8">
        <f t="shared" si="10"/>
        <v>8.1485880179466008E-3</v>
      </c>
      <c r="K650" s="8" t="str">
        <f>IFERROR(VLOOKUP(A650, 'Trades table'!$B$2:$F$19, 3, 0), K649)</f>
        <v>long</v>
      </c>
      <c r="L650" s="3">
        <f>IFERROR(VLOOKUP(A650, 'Trades table'!$C$2:$F$19, 4, 0), IF(K650="long", L649*(1+J650), L649*(1-J650)))</f>
        <v>2148823.677030738</v>
      </c>
    </row>
    <row r="651" spans="1:12" x14ac:dyDescent="0.45">
      <c r="A651" s="10">
        <v>44410</v>
      </c>
      <c r="B651" s="4">
        <v>306.23</v>
      </c>
      <c r="C651" s="4">
        <v>306.51</v>
      </c>
      <c r="D651" s="4">
        <v>308.63</v>
      </c>
      <c r="E651" s="4">
        <v>306.06</v>
      </c>
      <c r="F651" s="5">
        <v>31.593540000000001</v>
      </c>
      <c r="G651" s="5">
        <v>303.99616771160032</v>
      </c>
      <c r="H651" s="5">
        <v>302.87606735026912</v>
      </c>
      <c r="I651" s="5">
        <v>303.24687006185468</v>
      </c>
      <c r="J651" s="8">
        <f t="shared" si="10"/>
        <v>3.0105697175955015E-3</v>
      </c>
      <c r="K651" s="8" t="str">
        <f>IFERROR(VLOOKUP(A651, 'Trades table'!$B$2:$F$19, 3, 0), K650)</f>
        <v>long</v>
      </c>
      <c r="L651" s="3">
        <f>IFERROR(VLOOKUP(A651, 'Trades table'!$C$2:$F$19, 4, 0), IF(K651="long", L650*(1+J651), L650*(1-J651)))</f>
        <v>2155292.8605212588</v>
      </c>
    </row>
    <row r="652" spans="1:12" x14ac:dyDescent="0.45">
      <c r="A652" s="10">
        <v>44411</v>
      </c>
      <c r="B652" s="4">
        <v>306.31</v>
      </c>
      <c r="C652" s="4">
        <v>309.89</v>
      </c>
      <c r="D652" s="4">
        <v>309.89</v>
      </c>
      <c r="E652" s="4">
        <v>306.25</v>
      </c>
      <c r="F652" s="5">
        <v>33.931370000000001</v>
      </c>
      <c r="G652" s="5">
        <v>305.96077847440017</v>
      </c>
      <c r="H652" s="5">
        <v>303.3956179169158</v>
      </c>
      <c r="I652" s="5">
        <v>303.52955644220128</v>
      </c>
      <c r="J652" s="8">
        <f t="shared" si="10"/>
        <v>1.1027372679521141E-2</v>
      </c>
      <c r="K652" s="8" t="str">
        <f>IFERROR(VLOOKUP(A652, 'Trades table'!$B$2:$F$19, 3, 0), K651)</f>
        <v>long</v>
      </c>
      <c r="L652" s="3">
        <f>IFERROR(VLOOKUP(A652, 'Trades table'!$C$2:$F$19, 4, 0), IF(K652="long", L651*(1+J652), L651*(1-J652)))</f>
        <v>2179060.0781277381</v>
      </c>
    </row>
    <row r="653" spans="1:12" x14ac:dyDescent="0.45">
      <c r="A653" s="10">
        <v>44412</v>
      </c>
      <c r="B653" s="4">
        <v>310.26</v>
      </c>
      <c r="C653" s="4">
        <v>311.10000000000002</v>
      </c>
      <c r="D653" s="4">
        <v>312</v>
      </c>
      <c r="E653" s="4">
        <v>309.25</v>
      </c>
      <c r="F653" s="5">
        <v>30.93205</v>
      </c>
      <c r="G653" s="5">
        <v>307.67385231626679</v>
      </c>
      <c r="H653" s="5">
        <v>303.96631288603311</v>
      </c>
      <c r="I653" s="5">
        <v>303.85170297657572</v>
      </c>
      <c r="J653" s="8">
        <f t="shared" si="10"/>
        <v>3.9046113136920191E-3</v>
      </c>
      <c r="K653" s="8" t="str">
        <f>IFERROR(VLOOKUP(A653, 'Trades table'!$B$2:$F$19, 3, 0), K652)</f>
        <v>long</v>
      </c>
      <c r="L653" s="3">
        <f>IFERROR(VLOOKUP(A653, 'Trades table'!$C$2:$F$19, 4, 0), IF(K653="long", L652*(1+J653), L652*(1-J653)))</f>
        <v>2187568.4607620104</v>
      </c>
    </row>
    <row r="654" spans="1:12" x14ac:dyDescent="0.45">
      <c r="A654" s="10">
        <v>44413</v>
      </c>
      <c r="B654" s="4">
        <v>311.02</v>
      </c>
      <c r="C654" s="4">
        <v>315.82</v>
      </c>
      <c r="D654" s="4">
        <v>315.91000000000003</v>
      </c>
      <c r="E654" s="4">
        <v>310.82</v>
      </c>
      <c r="F654" s="5">
        <v>37.329160000000002</v>
      </c>
      <c r="G654" s="5">
        <v>310.38923487751123</v>
      </c>
      <c r="H654" s="5">
        <v>304.84436378336397</v>
      </c>
      <c r="I654" s="5">
        <v>304.3609922116151</v>
      </c>
      <c r="J654" s="8">
        <f t="shared" si="10"/>
        <v>1.517197042751528E-2</v>
      </c>
      <c r="K654" s="8" t="str">
        <f>IFERROR(VLOOKUP(A654, 'Trades table'!$B$2:$F$19, 3, 0), K653)</f>
        <v>long</v>
      </c>
      <c r="L654" s="3">
        <f>IFERROR(VLOOKUP(A654, 'Trades table'!$C$2:$F$19, 4, 0), IF(K654="long", L653*(1+J654), L653*(1-J654)))</f>
        <v>2220758.1847568569</v>
      </c>
    </row>
    <row r="655" spans="1:12" x14ac:dyDescent="0.45">
      <c r="A655" s="10">
        <v>44414</v>
      </c>
      <c r="B655" s="4">
        <v>316.2</v>
      </c>
      <c r="C655" s="4">
        <v>319.14999999999998</v>
      </c>
      <c r="D655" s="4">
        <v>320</v>
      </c>
      <c r="E655" s="4">
        <v>315.31</v>
      </c>
      <c r="F655" s="5">
        <v>54.141449999999999</v>
      </c>
      <c r="G655" s="5">
        <v>313.30948991834077</v>
      </c>
      <c r="H655" s="5">
        <v>305.90404054015181</v>
      </c>
      <c r="I655" s="5">
        <v>304.99031169197201</v>
      </c>
      <c r="J655" s="8">
        <f t="shared" si="10"/>
        <v>1.0543980748527693E-2</v>
      </c>
      <c r="K655" s="8" t="str">
        <f>IFERROR(VLOOKUP(A655, 'Trades table'!$B$2:$F$19, 3, 0), K654)</f>
        <v>long</v>
      </c>
      <c r="L655" s="3">
        <f>IFERROR(VLOOKUP(A655, 'Trades table'!$C$2:$F$19, 4, 0), IF(K655="long", L654*(1+J655), L654*(1-J655)))</f>
        <v>2244173.8163040685</v>
      </c>
    </row>
    <row r="656" spans="1:12" x14ac:dyDescent="0.45">
      <c r="A656" s="10">
        <v>44417</v>
      </c>
      <c r="B656" s="4">
        <v>318.58999999999997</v>
      </c>
      <c r="C656" s="4">
        <v>326.91000000000003</v>
      </c>
      <c r="D656" s="4">
        <v>328.3</v>
      </c>
      <c r="E656" s="4">
        <v>317.62</v>
      </c>
      <c r="F656" s="5">
        <v>72.070400000000006</v>
      </c>
      <c r="G656" s="5">
        <v>317.84299327889391</v>
      </c>
      <c r="H656" s="5">
        <v>307.46003753717758</v>
      </c>
      <c r="I656" s="5">
        <v>305.92306438593062</v>
      </c>
      <c r="J656" s="8">
        <f t="shared" si="10"/>
        <v>2.4314585618048001E-2</v>
      </c>
      <c r="K656" s="8" t="str">
        <f>IFERROR(VLOOKUP(A656, 'Trades table'!$B$2:$F$19, 3, 0), K655)</f>
        <v>long</v>
      </c>
      <c r="L656" s="3">
        <f>IFERROR(VLOOKUP(A656, 'Trades table'!$C$2:$F$19, 4, 0), IF(K656="long", L655*(1+J656), L655*(1-J656)))</f>
        <v>2298739.9727023751</v>
      </c>
    </row>
    <row r="657" spans="1:12" x14ac:dyDescent="0.45">
      <c r="A657" s="10">
        <v>44418</v>
      </c>
      <c r="B657" s="4">
        <v>328.05</v>
      </c>
      <c r="C657" s="4">
        <v>330.11</v>
      </c>
      <c r="D657" s="4">
        <v>331.29</v>
      </c>
      <c r="E657" s="4">
        <v>326.97000000000003</v>
      </c>
      <c r="F657" s="5">
        <v>41.541930000000001</v>
      </c>
      <c r="G657" s="5">
        <v>321.93199551926261</v>
      </c>
      <c r="H657" s="5">
        <v>309.13781253442369</v>
      </c>
      <c r="I657" s="5">
        <v>306.95229568865699</v>
      </c>
      <c r="J657" s="8">
        <f t="shared" si="10"/>
        <v>9.788626839191128E-3</v>
      </c>
      <c r="K657" s="8" t="str">
        <f>IFERROR(VLOOKUP(A657, 'Trades table'!$B$2:$F$19, 3, 0), K656)</f>
        <v>long</v>
      </c>
      <c r="L657" s="3">
        <f>IFERROR(VLOOKUP(A657, 'Trades table'!$C$2:$F$19, 4, 0), IF(K657="long", L656*(1+J657), L656*(1-J657)))</f>
        <v>2321241.4804954911</v>
      </c>
    </row>
    <row r="658" spans="1:12" x14ac:dyDescent="0.45">
      <c r="A658" s="10">
        <v>44419</v>
      </c>
      <c r="B658" s="4">
        <v>330.7</v>
      </c>
      <c r="C658" s="4">
        <v>329.9</v>
      </c>
      <c r="D658" s="4">
        <v>330.98</v>
      </c>
      <c r="E658" s="4">
        <v>326.20999999999998</v>
      </c>
      <c r="F658" s="5">
        <v>34.452159999999999</v>
      </c>
      <c r="G658" s="5">
        <v>324.58799701284181</v>
      </c>
      <c r="H658" s="5">
        <v>310.67575234668868</v>
      </c>
      <c r="I658" s="5">
        <v>307.92879374445891</v>
      </c>
      <c r="J658" s="8">
        <f t="shared" si="10"/>
        <v>-6.3615158583518738E-4</v>
      </c>
      <c r="K658" s="8" t="str">
        <f>IFERROR(VLOOKUP(A658, 'Trades table'!$B$2:$F$19, 3, 0), K657)</f>
        <v>long</v>
      </c>
      <c r="L658" s="3">
        <f>IFERROR(VLOOKUP(A658, 'Trades table'!$C$2:$F$19, 4, 0), IF(K658="long", L657*(1+J658), L657*(1-J658)))</f>
        <v>2319764.8190465677</v>
      </c>
    </row>
    <row r="659" spans="1:12" x14ac:dyDescent="0.45">
      <c r="A659" s="10">
        <v>44420</v>
      </c>
      <c r="B659" s="4">
        <v>330</v>
      </c>
      <c r="C659" s="4">
        <v>328.57</v>
      </c>
      <c r="D659" s="4">
        <v>330.64</v>
      </c>
      <c r="E659" s="4">
        <v>327.3</v>
      </c>
      <c r="F659" s="5">
        <v>21.002649999999999</v>
      </c>
      <c r="G659" s="5">
        <v>325.9153313418945</v>
      </c>
      <c r="H659" s="5">
        <v>312.00125217285989</v>
      </c>
      <c r="I659" s="5">
        <v>308.8071429468223</v>
      </c>
      <c r="J659" s="8">
        <f t="shared" si="10"/>
        <v>-4.0315247044558911E-3</v>
      </c>
      <c r="K659" s="8" t="str">
        <f>IFERROR(VLOOKUP(A659, 'Trades table'!$B$2:$F$19, 3, 0), K658)</f>
        <v>long</v>
      </c>
      <c r="L659" s="3">
        <f>IFERROR(VLOOKUP(A659, 'Trades table'!$C$2:$F$19, 4, 0), IF(K659="long", L658*(1+J659), L658*(1-J659)))</f>
        <v>2310412.6298700538</v>
      </c>
    </row>
    <row r="660" spans="1:12" x14ac:dyDescent="0.45">
      <c r="A660" s="10">
        <v>44421</v>
      </c>
      <c r="B660" s="4">
        <v>328.6</v>
      </c>
      <c r="C660" s="4">
        <v>328.68</v>
      </c>
      <c r="D660" s="4">
        <v>330.27</v>
      </c>
      <c r="E660" s="4">
        <v>327.31</v>
      </c>
      <c r="F660" s="5">
        <v>18.816130000000001</v>
      </c>
      <c r="G660" s="5">
        <v>326.83688756126298</v>
      </c>
      <c r="H660" s="5">
        <v>313.23671497487032</v>
      </c>
      <c r="I660" s="5">
        <v>309.6527964384469</v>
      </c>
      <c r="J660" s="8">
        <f t="shared" si="10"/>
        <v>3.3478406427867036E-4</v>
      </c>
      <c r="K660" s="8" t="str">
        <f>IFERROR(VLOOKUP(A660, 'Trades table'!$B$2:$F$19, 3, 0), K659)</f>
        <v>long</v>
      </c>
      <c r="L660" s="3">
        <f>IFERROR(VLOOKUP(A660, 'Trades table'!$C$2:$F$19, 4, 0), IF(K660="long", L659*(1+J660), L659*(1-J660)))</f>
        <v>2311186.1192004425</v>
      </c>
    </row>
    <row r="661" spans="1:12" x14ac:dyDescent="0.45">
      <c r="A661" s="10">
        <v>44424</v>
      </c>
      <c r="B661" s="4">
        <v>327.58999999999997</v>
      </c>
      <c r="C661" s="4">
        <v>329.36</v>
      </c>
      <c r="D661" s="4">
        <v>330.52</v>
      </c>
      <c r="E661" s="4">
        <v>327.13</v>
      </c>
      <c r="F661" s="5">
        <v>23.953749999999999</v>
      </c>
      <c r="G661" s="5">
        <v>327.67792504084213</v>
      </c>
      <c r="H661" s="5">
        <v>314.4310323841392</v>
      </c>
      <c r="I661" s="5">
        <v>310.49140084532149</v>
      </c>
      <c r="J661" s="8">
        <f t="shared" si="10"/>
        <v>2.0688815869538413E-3</v>
      </c>
      <c r="K661" s="8" t="str">
        <f>IFERROR(VLOOKUP(A661, 'Trades table'!$B$2:$F$19, 3, 0), K660)</f>
        <v>long</v>
      </c>
      <c r="L661" s="3">
        <f>IFERROR(VLOOKUP(A661, 'Trades table'!$C$2:$F$19, 4, 0), IF(K661="long", L660*(1+J661), L660*(1-J661)))</f>
        <v>2315967.6896064794</v>
      </c>
    </row>
    <row r="662" spans="1:12" x14ac:dyDescent="0.45">
      <c r="A662" s="10">
        <v>44425</v>
      </c>
      <c r="B662" s="4">
        <v>329</v>
      </c>
      <c r="C662" s="4">
        <v>334.5</v>
      </c>
      <c r="D662" s="4">
        <v>335.7</v>
      </c>
      <c r="E662" s="4">
        <v>328.55</v>
      </c>
      <c r="F662" s="5">
        <v>42.472520000000003</v>
      </c>
      <c r="G662" s="5">
        <v>329.95195002722812</v>
      </c>
      <c r="H662" s="5">
        <v>315.91762257790668</v>
      </c>
      <c r="I662" s="5">
        <v>311.51304336254191</v>
      </c>
      <c r="J662" s="8">
        <f t="shared" si="10"/>
        <v>1.5606023803740543E-2</v>
      </c>
      <c r="K662" s="8" t="str">
        <f>IFERROR(VLOOKUP(A662, 'Trades table'!$B$2:$F$19, 3, 0), K661)</f>
        <v>long</v>
      </c>
      <c r="L662" s="3">
        <f>IFERROR(VLOOKUP(A662, 'Trades table'!$C$2:$F$19, 4, 0), IF(K662="long", L661*(1+J662), L661*(1-J662)))</f>
        <v>2352110.7364991722</v>
      </c>
    </row>
    <row r="663" spans="1:12" x14ac:dyDescent="0.45">
      <c r="A663" s="10">
        <v>44426</v>
      </c>
      <c r="B663" s="4">
        <v>336</v>
      </c>
      <c r="C663" s="4">
        <v>334.9</v>
      </c>
      <c r="D663" s="4">
        <v>338.99</v>
      </c>
      <c r="E663" s="4">
        <v>333.26</v>
      </c>
      <c r="F663" s="5">
        <v>36.356909999999999</v>
      </c>
      <c r="G663" s="5">
        <v>331.60130001815207</v>
      </c>
      <c r="H663" s="5">
        <v>317.32372460917293</v>
      </c>
      <c r="I663" s="5">
        <v>312.50823300668912</v>
      </c>
      <c r="J663" s="8">
        <f t="shared" si="10"/>
        <v>1.1958146487294208E-3</v>
      </c>
      <c r="K663" s="8" t="str">
        <f>IFERROR(VLOOKUP(A663, 'Trades table'!$B$2:$F$19, 3, 0), K662)</f>
        <v>long</v>
      </c>
      <c r="L663" s="3">
        <f>IFERROR(VLOOKUP(A663, 'Trades table'!$C$2:$F$19, 4, 0), IF(K663="long", L662*(1+J663), L662*(1-J663)))</f>
        <v>2354923.4249733118</v>
      </c>
    </row>
    <row r="664" spans="1:12" x14ac:dyDescent="0.45">
      <c r="A664" s="10">
        <v>44427</v>
      </c>
      <c r="B664" s="4">
        <v>333.5</v>
      </c>
      <c r="C664" s="4">
        <v>332.69</v>
      </c>
      <c r="D664" s="4">
        <v>334</v>
      </c>
      <c r="E664" s="4">
        <v>329.1</v>
      </c>
      <c r="F664" s="5">
        <v>46.18403</v>
      </c>
      <c r="G664" s="5">
        <v>331.9642000121014</v>
      </c>
      <c r="H664" s="5">
        <v>318.46196723071557</v>
      </c>
      <c r="I664" s="5">
        <v>313.36703160214921</v>
      </c>
      <c r="J664" s="8">
        <f t="shared" si="10"/>
        <v>-6.5989847715735017E-3</v>
      </c>
      <c r="K664" s="8" t="str">
        <f>IFERROR(VLOOKUP(A664, 'Trades table'!$B$2:$F$19, 3, 0), K663)</f>
        <v>long</v>
      </c>
      <c r="L664" s="3">
        <f>IFERROR(VLOOKUP(A664, 'Trades table'!$C$2:$F$19, 4, 0), IF(K664="long", L663*(1+J664), L663*(1-J664)))</f>
        <v>2339383.321153691</v>
      </c>
    </row>
    <row r="665" spans="1:12" x14ac:dyDescent="0.45">
      <c r="A665" s="10">
        <v>44428</v>
      </c>
      <c r="B665" s="4">
        <v>332.02</v>
      </c>
      <c r="C665" s="4">
        <v>325.67</v>
      </c>
      <c r="D665" s="4">
        <v>333.27</v>
      </c>
      <c r="E665" s="4">
        <v>325.17</v>
      </c>
      <c r="F665" s="5">
        <v>36.393250000000002</v>
      </c>
      <c r="G665" s="5">
        <v>329.866133341401</v>
      </c>
      <c r="H665" s="5">
        <v>318.99589558399589</v>
      </c>
      <c r="I665" s="5">
        <v>313.89056217227039</v>
      </c>
      <c r="J665" s="8">
        <f t="shared" si="10"/>
        <v>-2.11007243980883E-2</v>
      </c>
      <c r="K665" s="8" t="str">
        <f>IFERROR(VLOOKUP(A665, 'Trades table'!$B$2:$F$19, 3, 0), K664)</f>
        <v>long</v>
      </c>
      <c r="L665" s="3">
        <f>IFERROR(VLOOKUP(A665, 'Trades table'!$C$2:$F$19, 4, 0), IF(K665="long", L664*(1+J665), L664*(1-J665)))</f>
        <v>2290020.6384325423</v>
      </c>
    </row>
    <row r="666" spans="1:12" x14ac:dyDescent="0.45">
      <c r="A666" s="10">
        <v>44431</v>
      </c>
      <c r="B666" s="4">
        <v>327.85</v>
      </c>
      <c r="C666" s="4">
        <v>329.22</v>
      </c>
      <c r="D666" s="4">
        <v>329.81</v>
      </c>
      <c r="E666" s="4">
        <v>326.55</v>
      </c>
      <c r="F666" s="5">
        <v>20.613109999999999</v>
      </c>
      <c r="G666" s="5">
        <v>329.65075556093399</v>
      </c>
      <c r="H666" s="5">
        <v>319.75323665184811</v>
      </c>
      <c r="I666" s="5">
        <v>314.54287867557809</v>
      </c>
      <c r="J666" s="8">
        <f t="shared" si="10"/>
        <v>1.0900604906807443E-2</v>
      </c>
      <c r="K666" s="8" t="str">
        <f>IFERROR(VLOOKUP(A666, 'Trades table'!$B$2:$F$19, 3, 0), K665)</f>
        <v>long</v>
      </c>
      <c r="L666" s="3">
        <f>IFERROR(VLOOKUP(A666, 'Trades table'!$C$2:$F$19, 4, 0), IF(K666="long", L665*(1+J666), L665*(1-J666)))</f>
        <v>2314983.2486405303</v>
      </c>
    </row>
    <row r="667" spans="1:12" x14ac:dyDescent="0.45">
      <c r="A667" s="10">
        <v>44432</v>
      </c>
      <c r="B667" s="4">
        <v>330.43</v>
      </c>
      <c r="C667" s="4">
        <v>324.83</v>
      </c>
      <c r="D667" s="4">
        <v>331.22</v>
      </c>
      <c r="E667" s="4">
        <v>323.32</v>
      </c>
      <c r="F667" s="5">
        <v>35.762700000000002</v>
      </c>
      <c r="G667" s="5">
        <v>328.04383704062269</v>
      </c>
      <c r="H667" s="5">
        <v>320.12929319615569</v>
      </c>
      <c r="I667" s="5">
        <v>314.98062851917052</v>
      </c>
      <c r="J667" s="8">
        <f t="shared" si="10"/>
        <v>-1.3334548326347284E-2</v>
      </c>
      <c r="K667" s="8" t="str">
        <f>IFERROR(VLOOKUP(A667, 'Trades table'!$B$2:$F$19, 3, 0), K666)</f>
        <v>long</v>
      </c>
      <c r="L667" s="3">
        <f>IFERROR(VLOOKUP(A667, 'Trades table'!$C$2:$F$19, 4, 0), IF(K667="long", L666*(1+J667), L666*(1-J667)))</f>
        <v>2284113.9926368487</v>
      </c>
    </row>
    <row r="668" spans="1:12" x14ac:dyDescent="0.45">
      <c r="A668" s="10">
        <v>44433</v>
      </c>
      <c r="B668" s="4">
        <v>324.3</v>
      </c>
      <c r="C668" s="4">
        <v>324.57</v>
      </c>
      <c r="D668" s="4">
        <v>325.32</v>
      </c>
      <c r="E668" s="4">
        <v>321.26</v>
      </c>
      <c r="F668" s="5">
        <v>28.10539</v>
      </c>
      <c r="G668" s="5">
        <v>326.88589136041509</v>
      </c>
      <c r="H668" s="5">
        <v>320.45823444088489</v>
      </c>
      <c r="I668" s="5">
        <v>315.38868688005692</v>
      </c>
      <c r="J668" s="8">
        <f t="shared" si="10"/>
        <v>-8.0041868054059329E-4</v>
      </c>
      <c r="K668" s="8" t="str">
        <f>IFERROR(VLOOKUP(A668, 'Trades table'!$B$2:$F$19, 3, 0), K667)</f>
        <v>long</v>
      </c>
      <c r="L668" s="3">
        <f>IFERROR(VLOOKUP(A668, 'Trades table'!$C$2:$F$19, 4, 0), IF(K668="long", L667*(1+J668), L667*(1-J668)))</f>
        <v>2282285.7451286581</v>
      </c>
    </row>
    <row r="669" spans="1:12" x14ac:dyDescent="0.45">
      <c r="A669" s="10">
        <v>44434</v>
      </c>
      <c r="B669" s="4">
        <v>324.02999999999997</v>
      </c>
      <c r="C669" s="4">
        <v>322.54000000000002</v>
      </c>
      <c r="D669" s="4">
        <v>325.55</v>
      </c>
      <c r="E669" s="4">
        <v>320.58</v>
      </c>
      <c r="F669" s="5">
        <v>27.529219999999999</v>
      </c>
      <c r="G669" s="5">
        <v>325.43726090694338</v>
      </c>
      <c r="H669" s="5">
        <v>320.61243929711571</v>
      </c>
      <c r="I669" s="5">
        <v>315.69299807665021</v>
      </c>
      <c r="J669" s="8">
        <f t="shared" si="10"/>
        <v>-6.2544289367469919E-3</v>
      </c>
      <c r="K669" s="8" t="str">
        <f>IFERROR(VLOOKUP(A669, 'Trades table'!$B$2:$F$19, 3, 0), K668)</f>
        <v>long</v>
      </c>
      <c r="L669" s="3">
        <f>IFERROR(VLOOKUP(A669, 'Trades table'!$C$2:$F$19, 4, 0), IF(K669="long", L668*(1+J669), L668*(1-J669)))</f>
        <v>2268011.3511224003</v>
      </c>
    </row>
    <row r="670" spans="1:12" x14ac:dyDescent="0.45">
      <c r="A670" s="10">
        <v>44435</v>
      </c>
      <c r="B670" s="4">
        <v>323.70999999999998</v>
      </c>
      <c r="C670" s="4">
        <v>327.41000000000003</v>
      </c>
      <c r="D670" s="4">
        <v>327.5</v>
      </c>
      <c r="E670" s="4">
        <v>321.8</v>
      </c>
      <c r="F670" s="5">
        <v>27.848389999999998</v>
      </c>
      <c r="G670" s="5">
        <v>326.09484060462898</v>
      </c>
      <c r="H670" s="5">
        <v>321.11596231214412</v>
      </c>
      <c r="I670" s="5">
        <v>316.19159390317571</v>
      </c>
      <c r="J670" s="8">
        <f t="shared" si="10"/>
        <v>1.5098902461710084E-2</v>
      </c>
      <c r="K670" s="8" t="str">
        <f>IFERROR(VLOOKUP(A670, 'Trades table'!$B$2:$F$19, 3, 0), K669)</f>
        <v>long</v>
      </c>
      <c r="L670" s="3">
        <f>IFERROR(VLOOKUP(A670, 'Trades table'!$C$2:$F$19, 4, 0), IF(K670="long", L669*(1+J670), L669*(1-J670)))</f>
        <v>2302255.8332950487</v>
      </c>
    </row>
    <row r="671" spans="1:12" x14ac:dyDescent="0.45">
      <c r="A671" s="10">
        <v>44438</v>
      </c>
      <c r="B671" s="4">
        <v>328.43</v>
      </c>
      <c r="C671" s="4">
        <v>328.28</v>
      </c>
      <c r="D671" s="4">
        <v>329.38</v>
      </c>
      <c r="E671" s="4">
        <v>326.51</v>
      </c>
      <c r="F671" s="5">
        <v>20.402149999999999</v>
      </c>
      <c r="G671" s="5">
        <v>326.82322706975259</v>
      </c>
      <c r="H671" s="5">
        <v>321.6466317705038</v>
      </c>
      <c r="I671" s="5">
        <v>316.70599416261513</v>
      </c>
      <c r="J671" s="8">
        <f t="shared" si="10"/>
        <v>2.6572187776792155E-3</v>
      </c>
      <c r="K671" s="8" t="str">
        <f>IFERROR(VLOOKUP(A671, 'Trades table'!$B$2:$F$19, 3, 0), K670)</f>
        <v>long</v>
      </c>
      <c r="L671" s="3">
        <f>IFERROR(VLOOKUP(A671, 'Trades table'!$C$2:$F$19, 4, 0), IF(K671="long", L670*(1+J671), L670*(1-J671)))</f>
        <v>2308373.4307263019</v>
      </c>
    </row>
    <row r="672" spans="1:12" x14ac:dyDescent="0.45">
      <c r="A672" s="10">
        <v>44439</v>
      </c>
      <c r="B672" s="4">
        <v>328.5</v>
      </c>
      <c r="C672" s="4">
        <v>327.94</v>
      </c>
      <c r="D672" s="4">
        <v>330.48</v>
      </c>
      <c r="E672" s="4">
        <v>327.3</v>
      </c>
      <c r="F672" s="5">
        <v>32.464730000000003</v>
      </c>
      <c r="G672" s="5">
        <v>327.19548471316853</v>
      </c>
      <c r="H672" s="5">
        <v>322.11280719491089</v>
      </c>
      <c r="I672" s="5">
        <v>317.18403696420597</v>
      </c>
      <c r="J672" s="8">
        <f t="shared" si="10"/>
        <v>-1.0357012306566604E-3</v>
      </c>
      <c r="K672" s="8" t="str">
        <f>IFERROR(VLOOKUP(A672, 'Trades table'!$B$2:$F$19, 3, 0), K671)</f>
        <v>long</v>
      </c>
      <c r="L672" s="3">
        <f>IFERROR(VLOOKUP(A672, 'Trades table'!$C$2:$F$19, 4, 0), IF(K672="long", L671*(1+J672), L671*(1-J672)))</f>
        <v>2305982.6455232836</v>
      </c>
    </row>
    <row r="673" spans="1:12" x14ac:dyDescent="0.45">
      <c r="A673" s="10">
        <v>44440</v>
      </c>
      <c r="B673" s="4">
        <v>328.87</v>
      </c>
      <c r="C673" s="4">
        <v>334.57</v>
      </c>
      <c r="D673" s="4">
        <v>334.64</v>
      </c>
      <c r="E673" s="4">
        <v>328.03</v>
      </c>
      <c r="F673" s="5">
        <v>30.69866</v>
      </c>
      <c r="G673" s="5">
        <v>329.65365647544559</v>
      </c>
      <c r="H673" s="5">
        <v>323.03556221751018</v>
      </c>
      <c r="I673" s="5">
        <v>317.92386517849508</v>
      </c>
      <c r="J673" s="8">
        <f t="shared" si="10"/>
        <v>2.021711288650363E-2</v>
      </c>
      <c r="K673" s="8" t="str">
        <f>IFERROR(VLOOKUP(A673, 'Trades table'!$B$2:$F$19, 3, 0), K672)</f>
        <v>long</v>
      </c>
      <c r="L673" s="3">
        <f>IFERROR(VLOOKUP(A673, 'Trades table'!$C$2:$F$19, 4, 0), IF(K673="long", L672*(1+J673), L672*(1-J673)))</f>
        <v>2352602.956982146</v>
      </c>
    </row>
    <row r="674" spans="1:12" x14ac:dyDescent="0.45">
      <c r="A674" s="10">
        <v>44441</v>
      </c>
      <c r="B674" s="4">
        <v>334.67</v>
      </c>
      <c r="C674" s="4">
        <v>329</v>
      </c>
      <c r="D674" s="4">
        <v>334.91</v>
      </c>
      <c r="E674" s="4">
        <v>328.77</v>
      </c>
      <c r="F674" s="5">
        <v>31.605740000000001</v>
      </c>
      <c r="G674" s="5">
        <v>329.43577098363039</v>
      </c>
      <c r="H674" s="5">
        <v>323.47737242362052</v>
      </c>
      <c r="I674" s="5">
        <v>318.39519006451661</v>
      </c>
      <c r="J674" s="8">
        <f t="shared" si="10"/>
        <v>-1.6648235047971971E-2</v>
      </c>
      <c r="K674" s="8" t="str">
        <f>IFERROR(VLOOKUP(A674, 'Trades table'!$B$2:$F$19, 3, 0), K673)</f>
        <v>long</v>
      </c>
      <c r="L674" s="3">
        <f>IFERROR(VLOOKUP(A674, 'Trades table'!$C$2:$F$19, 4, 0), IF(K674="long", L673*(1+J674), L673*(1-J674)))</f>
        <v>2313436.2699797535</v>
      </c>
    </row>
    <row r="675" spans="1:12" x14ac:dyDescent="0.45">
      <c r="A675" s="10">
        <v>44442</v>
      </c>
      <c r="B675" s="4">
        <v>329.47</v>
      </c>
      <c r="C675" s="4">
        <v>329.71</v>
      </c>
      <c r="D675" s="4">
        <v>330.53</v>
      </c>
      <c r="E675" s="4">
        <v>326.62</v>
      </c>
      <c r="F675" s="5">
        <v>29.626390000000001</v>
      </c>
      <c r="G675" s="5">
        <v>329.52718065575363</v>
      </c>
      <c r="H675" s="5">
        <v>323.93904854038942</v>
      </c>
      <c r="I675" s="5">
        <v>318.87667133836692</v>
      </c>
      <c r="J675" s="8">
        <f t="shared" si="10"/>
        <v>2.1580547112460824E-3</v>
      </c>
      <c r="K675" s="8" t="str">
        <f>IFERROR(VLOOKUP(A675, 'Trades table'!$B$2:$F$19, 3, 0), K674)</f>
        <v>long</v>
      </c>
      <c r="L675" s="3">
        <f>IFERROR(VLOOKUP(A675, 'Trades table'!$C$2:$F$19, 4, 0), IF(K675="long", L674*(1+J675), L674*(1-J675)))</f>
        <v>2318428.7920213509</v>
      </c>
    </row>
    <row r="676" spans="1:12" x14ac:dyDescent="0.45">
      <c r="A676" s="10">
        <v>44445</v>
      </c>
      <c r="B676" s="4">
        <v>330</v>
      </c>
      <c r="C676" s="4">
        <v>329.37</v>
      </c>
      <c r="D676" s="4">
        <v>331.45</v>
      </c>
      <c r="E676" s="4">
        <v>328.5</v>
      </c>
      <c r="F676" s="5">
        <v>17.491440000000001</v>
      </c>
      <c r="G676" s="5">
        <v>329.47478710383581</v>
      </c>
      <c r="H676" s="5">
        <v>324.34134124110119</v>
      </c>
      <c r="I676" s="5">
        <v>319.3231959622662</v>
      </c>
      <c r="J676" s="8">
        <f t="shared" si="10"/>
        <v>-1.0312092444875187E-3</v>
      </c>
      <c r="K676" s="8" t="str">
        <f>IFERROR(VLOOKUP(A676, 'Trades table'!$B$2:$F$19, 3, 0), K675)</f>
        <v>long</v>
      </c>
      <c r="L676" s="3">
        <f>IFERROR(VLOOKUP(A676, 'Trades table'!$C$2:$F$19, 4, 0), IF(K676="long", L675*(1+J676), L675*(1-J676)))</f>
        <v>2316038.0068183327</v>
      </c>
    </row>
    <row r="677" spans="1:12" x14ac:dyDescent="0.45">
      <c r="A677" s="10">
        <v>44446</v>
      </c>
      <c r="B677" s="4">
        <v>329.82</v>
      </c>
      <c r="C677" s="4">
        <v>325.95999999999998</v>
      </c>
      <c r="D677" s="4">
        <v>330.73</v>
      </c>
      <c r="E677" s="4">
        <v>324.64</v>
      </c>
      <c r="F677" s="5">
        <v>24.44811</v>
      </c>
      <c r="G677" s="5">
        <v>328.30319140255722</v>
      </c>
      <c r="H677" s="5">
        <v>324.46124188990859</v>
      </c>
      <c r="I677" s="5">
        <v>319.60561315536131</v>
      </c>
      <c r="J677" s="8">
        <f t="shared" si="10"/>
        <v>-1.0353098339253797E-2</v>
      </c>
      <c r="K677" s="8" t="str">
        <f>IFERROR(VLOOKUP(A677, 'Trades table'!$B$2:$F$19, 3, 0), K676)</f>
        <v>long</v>
      </c>
      <c r="L677" s="3">
        <f>IFERROR(VLOOKUP(A677, 'Trades table'!$C$2:$F$19, 4, 0), IF(K677="long", L676*(1+J677), L676*(1-J677)))</f>
        <v>2292059.8375762934</v>
      </c>
    </row>
    <row r="678" spans="1:12" x14ac:dyDescent="0.45">
      <c r="A678" s="10">
        <v>44447</v>
      </c>
      <c r="B678" s="4">
        <v>325.95999999999998</v>
      </c>
      <c r="C678" s="4">
        <v>331.7</v>
      </c>
      <c r="D678" s="4">
        <v>332.74</v>
      </c>
      <c r="E678" s="4">
        <v>322.83999999999997</v>
      </c>
      <c r="F678" s="5">
        <v>47.841520000000003</v>
      </c>
      <c r="G678" s="5">
        <v>329.43546093503812</v>
      </c>
      <c r="H678" s="5">
        <v>324.99744619435978</v>
      </c>
      <c r="I678" s="5">
        <v>320.1202679147076</v>
      </c>
      <c r="J678" s="8">
        <f t="shared" si="10"/>
        <v>1.7609522640814834E-2</v>
      </c>
      <c r="K678" s="8" t="str">
        <f>IFERROR(VLOOKUP(A678, 'Trades table'!$B$2:$F$19, 3, 0), K677)</f>
        <v>long</v>
      </c>
      <c r="L678" s="3">
        <f>IFERROR(VLOOKUP(A678, 'Trades table'!$C$2:$F$19, 4, 0), IF(K678="long", L677*(1+J678), L677*(1-J678)))</f>
        <v>2332421.9171801955</v>
      </c>
    </row>
    <row r="679" spans="1:12" x14ac:dyDescent="0.45">
      <c r="A679" s="10">
        <v>44448</v>
      </c>
      <c r="B679" s="4">
        <v>330.4</v>
      </c>
      <c r="C679" s="4">
        <v>326.01</v>
      </c>
      <c r="D679" s="4">
        <v>330.4</v>
      </c>
      <c r="E679" s="4">
        <v>325.69</v>
      </c>
      <c r="F679" s="5">
        <v>29.962700000000002</v>
      </c>
      <c r="G679" s="5">
        <v>328.29364062335878</v>
      </c>
      <c r="H679" s="5">
        <v>325.0724501799628</v>
      </c>
      <c r="I679" s="5">
        <v>320.37089481195409</v>
      </c>
      <c r="J679" s="8">
        <f t="shared" si="10"/>
        <v>-1.7154054868857349E-2</v>
      </c>
      <c r="K679" s="8" t="str">
        <f>IFERROR(VLOOKUP(A679, 'Trades table'!$B$2:$F$19, 3, 0), K678)</f>
        <v>long</v>
      </c>
      <c r="L679" s="3">
        <f>IFERROR(VLOOKUP(A679, 'Trades table'!$C$2:$F$19, 4, 0), IF(K679="long", L678*(1+J679), L678*(1-J679)))</f>
        <v>2292411.423635561</v>
      </c>
    </row>
    <row r="680" spans="1:12" x14ac:dyDescent="0.45">
      <c r="A680" s="10">
        <v>44449</v>
      </c>
      <c r="B680" s="4">
        <v>328.01</v>
      </c>
      <c r="C680" s="4">
        <v>326.25</v>
      </c>
      <c r="D680" s="4">
        <v>328.43</v>
      </c>
      <c r="E680" s="4">
        <v>325.20999999999998</v>
      </c>
      <c r="F680" s="5">
        <v>17.532340000000001</v>
      </c>
      <c r="G680" s="5">
        <v>327.61242708223921</v>
      </c>
      <c r="H680" s="5">
        <v>325.15967609255819</v>
      </c>
      <c r="I680" s="5">
        <v>320.62106950080721</v>
      </c>
      <c r="J680" s="8">
        <f t="shared" si="10"/>
        <v>7.3617373700196609E-4</v>
      </c>
      <c r="K680" s="8" t="str">
        <f>IFERROR(VLOOKUP(A680, 'Trades table'!$B$2:$F$19, 3, 0), K679)</f>
        <v>long</v>
      </c>
      <c r="L680" s="3">
        <f>IFERROR(VLOOKUP(A680, 'Trades table'!$C$2:$F$19, 4, 0), IF(K680="long", L679*(1+J680), L679*(1-J680)))</f>
        <v>2294099.0367200449</v>
      </c>
    </row>
    <row r="681" spans="1:12" x14ac:dyDescent="0.45">
      <c r="A681" s="10">
        <v>44452</v>
      </c>
      <c r="B681" s="4">
        <v>327.01</v>
      </c>
      <c r="C681" s="4">
        <v>327.41000000000003</v>
      </c>
      <c r="D681" s="4">
        <v>328.14</v>
      </c>
      <c r="E681" s="4">
        <v>324.01</v>
      </c>
      <c r="F681" s="5">
        <v>24.36506</v>
      </c>
      <c r="G681" s="5">
        <v>327.54495138815952</v>
      </c>
      <c r="H681" s="5">
        <v>325.3263667523687</v>
      </c>
      <c r="I681" s="5">
        <v>320.90996016034728</v>
      </c>
      <c r="J681" s="8">
        <f t="shared" si="10"/>
        <v>3.555555555555534E-3</v>
      </c>
      <c r="K681" s="8" t="str">
        <f>IFERROR(VLOOKUP(A681, 'Trades table'!$B$2:$F$19, 3, 0), K680)</f>
        <v>long</v>
      </c>
      <c r="L681" s="3">
        <f>IFERROR(VLOOKUP(A681, 'Trades table'!$C$2:$F$19, 4, 0), IF(K681="long", L680*(1+J681), L680*(1-J681)))</f>
        <v>2302255.8332950496</v>
      </c>
    </row>
    <row r="682" spans="1:12" x14ac:dyDescent="0.45">
      <c r="A682" s="10">
        <v>44453</v>
      </c>
      <c r="B682" s="4">
        <v>327.45</v>
      </c>
      <c r="C682" s="4">
        <v>326.48</v>
      </c>
      <c r="D682" s="4">
        <v>328.84</v>
      </c>
      <c r="E682" s="4">
        <v>325.48</v>
      </c>
      <c r="F682" s="5">
        <v>22.505240000000001</v>
      </c>
      <c r="G682" s="5">
        <v>327.18996759210643</v>
      </c>
      <c r="H682" s="5">
        <v>325.41182106700808</v>
      </c>
      <c r="I682" s="5">
        <v>321.14698313224739</v>
      </c>
      <c r="J682" s="8">
        <f t="shared" si="10"/>
        <v>-2.8404752451055559E-3</v>
      </c>
      <c r="K682" s="8" t="str">
        <f>IFERROR(VLOOKUP(A682, 'Trades table'!$B$2:$F$19, 3, 0), K681)</f>
        <v>long</v>
      </c>
      <c r="L682" s="3">
        <f>IFERROR(VLOOKUP(A682, 'Trades table'!$C$2:$F$19, 4, 0), IF(K682="long", L681*(1+J682), L681*(1-J682)))</f>
        <v>2295716.332592675</v>
      </c>
    </row>
    <row r="683" spans="1:12" x14ac:dyDescent="0.45">
      <c r="A683" s="10">
        <v>44454</v>
      </c>
      <c r="B683" s="4">
        <v>326.45999999999998</v>
      </c>
      <c r="C683" s="4">
        <v>333.51</v>
      </c>
      <c r="D683" s="4">
        <v>334.6</v>
      </c>
      <c r="E683" s="4">
        <v>326.45999999999998</v>
      </c>
      <c r="F683" s="5">
        <v>43.834510000000002</v>
      </c>
      <c r="G683" s="5">
        <v>329.29664506140432</v>
      </c>
      <c r="H683" s="5">
        <v>326.01168617315562</v>
      </c>
      <c r="I683" s="5">
        <v>321.67306895640712</v>
      </c>
      <c r="J683" s="8">
        <f t="shared" si="10"/>
        <v>2.1532712570448309E-2</v>
      </c>
      <c r="K683" s="8" t="str">
        <f>IFERROR(VLOOKUP(A683, 'Trades table'!$B$2:$F$19, 3, 0), K682)</f>
        <v>long</v>
      </c>
      <c r="L683" s="3">
        <f>IFERROR(VLOOKUP(A683, 'Trades table'!$C$2:$F$19, 4, 0), IF(K683="long", L682*(1+J683), L682*(1-J683)))</f>
        <v>2345149.3325256766</v>
      </c>
    </row>
    <row r="684" spans="1:12" x14ac:dyDescent="0.45">
      <c r="A684" s="10">
        <v>44455</v>
      </c>
      <c r="B684" s="4">
        <v>333.04</v>
      </c>
      <c r="C684" s="4">
        <v>326.99</v>
      </c>
      <c r="D684" s="4">
        <v>334.5</v>
      </c>
      <c r="E684" s="4">
        <v>324.91000000000003</v>
      </c>
      <c r="F684" s="5">
        <v>62.503480000000003</v>
      </c>
      <c r="G684" s="5">
        <v>328.52776337426951</v>
      </c>
      <c r="H684" s="5">
        <v>326.084153864033</v>
      </c>
      <c r="I684" s="5">
        <v>321.89932134124081</v>
      </c>
      <c r="J684" s="8">
        <f t="shared" si="10"/>
        <v>-1.9549638691493509E-2</v>
      </c>
      <c r="K684" s="8" t="str">
        <f>IFERROR(VLOOKUP(A684, 'Trades table'!$B$2:$F$19, 3, 0), K683)</f>
        <v>long</v>
      </c>
      <c r="L684" s="3">
        <f>IFERROR(VLOOKUP(A684, 'Trades table'!$C$2:$F$19, 4, 0), IF(K684="long", L683*(1+J684), L683*(1-J684)))</f>
        <v>2299302.5103972023</v>
      </c>
    </row>
    <row r="685" spans="1:12" x14ac:dyDescent="0.45">
      <c r="A685" s="10">
        <v>44456</v>
      </c>
      <c r="B685" s="4">
        <v>326.89999999999998</v>
      </c>
      <c r="C685" s="4">
        <v>329.56</v>
      </c>
      <c r="D685" s="4">
        <v>331.73</v>
      </c>
      <c r="E685" s="4">
        <v>325.7</v>
      </c>
      <c r="F685" s="5">
        <v>54.12632</v>
      </c>
      <c r="G685" s="5">
        <v>328.87184224951312</v>
      </c>
      <c r="H685" s="5">
        <v>326.34162394817872</v>
      </c>
      <c r="I685" s="5">
        <v>322.22530766714539</v>
      </c>
      <c r="J685" s="8">
        <f t="shared" si="10"/>
        <v>7.8595675708736934E-3</v>
      </c>
      <c r="K685" s="8" t="str">
        <f>IFERROR(VLOOKUP(A685, 'Trades table'!$B$2:$F$19, 3, 0), K684)</f>
        <v>long</v>
      </c>
      <c r="L685" s="3">
        <f>IFERROR(VLOOKUP(A685, 'Trades table'!$C$2:$F$19, 4, 0), IF(K685="long", L684*(1+J685), L684*(1-J685)))</f>
        <v>2317374.0338435485</v>
      </c>
    </row>
    <row r="686" spans="1:12" x14ac:dyDescent="0.45">
      <c r="A686" s="10">
        <v>44459</v>
      </c>
      <c r="B686" s="4">
        <v>327.01</v>
      </c>
      <c r="C686" s="4">
        <v>326.92</v>
      </c>
      <c r="D686" s="4">
        <v>328.85</v>
      </c>
      <c r="E686" s="4">
        <v>325</v>
      </c>
      <c r="F686" s="5">
        <v>31.832599999999999</v>
      </c>
      <c r="G686" s="5">
        <v>328.22122816634197</v>
      </c>
      <c r="H686" s="5">
        <v>326.38446661868397</v>
      </c>
      <c r="I686" s="5">
        <v>322.42508180896908</v>
      </c>
      <c r="J686" s="8">
        <f t="shared" si="10"/>
        <v>-8.0106809078771546E-3</v>
      </c>
      <c r="K686" s="8" t="str">
        <f>IFERROR(VLOOKUP(A686, 'Trades table'!$B$2:$F$19, 3, 0), K685)</f>
        <v>long</v>
      </c>
      <c r="L686" s="3">
        <f>IFERROR(VLOOKUP(A686, 'Trades table'!$C$2:$F$19, 4, 0), IF(K686="long", L685*(1+J686), L685*(1-J686)))</f>
        <v>2298810.2899142276</v>
      </c>
    </row>
    <row r="687" spans="1:12" x14ac:dyDescent="0.45">
      <c r="A687" s="10">
        <v>44460</v>
      </c>
      <c r="B687" s="4">
        <v>328.44</v>
      </c>
      <c r="C687" s="4">
        <v>323.25</v>
      </c>
      <c r="D687" s="4">
        <v>329.48</v>
      </c>
      <c r="E687" s="4">
        <v>322.39</v>
      </c>
      <c r="F687" s="5">
        <v>47.769289999999998</v>
      </c>
      <c r="G687" s="5">
        <v>326.56415211089472</v>
      </c>
      <c r="H687" s="5">
        <v>326.15228390618893</v>
      </c>
      <c r="I687" s="5">
        <v>322.46018471071511</v>
      </c>
      <c r="J687" s="8">
        <f t="shared" si="10"/>
        <v>-1.1225988009298971E-2</v>
      </c>
      <c r="K687" s="8" t="str">
        <f>IFERROR(VLOOKUP(A687, 'Trades table'!$B$2:$F$19, 3, 0), K686)</f>
        <v>long</v>
      </c>
      <c r="L687" s="3">
        <f>IFERROR(VLOOKUP(A687, 'Trades table'!$C$2:$F$19, 4, 0), IF(K687="long", L686*(1+J687), L686*(1-J687)))</f>
        <v>2273003.8731639972</v>
      </c>
    </row>
    <row r="688" spans="1:12" x14ac:dyDescent="0.45">
      <c r="A688" s="10">
        <v>44461</v>
      </c>
      <c r="B688" s="4">
        <v>325.27999999999997</v>
      </c>
      <c r="C688" s="4">
        <v>327.8</v>
      </c>
      <c r="D688" s="4">
        <v>328.9</v>
      </c>
      <c r="E688" s="4">
        <v>322.5</v>
      </c>
      <c r="F688" s="5">
        <v>38.19896</v>
      </c>
      <c r="G688" s="5">
        <v>326.97610140726317</v>
      </c>
      <c r="H688" s="5">
        <v>326.27433695017493</v>
      </c>
      <c r="I688" s="5">
        <v>322.68741089323788</v>
      </c>
      <c r="J688" s="8">
        <f t="shared" si="10"/>
        <v>1.407579273008519E-2</v>
      </c>
      <c r="K688" s="8" t="str">
        <f>IFERROR(VLOOKUP(A688, 'Trades table'!$B$2:$F$19, 3, 0), K687)</f>
        <v>long</v>
      </c>
      <c r="L688" s="3">
        <f>IFERROR(VLOOKUP(A688, 'Trades table'!$C$2:$F$19, 4, 0), IF(K688="long", L687*(1+J688), L687*(1-J688)))</f>
        <v>2304998.2045573345</v>
      </c>
    </row>
    <row r="689" spans="1:12" x14ac:dyDescent="0.45">
      <c r="A689" s="10">
        <v>44462</v>
      </c>
      <c r="B689" s="4">
        <v>328.94</v>
      </c>
      <c r="C689" s="4">
        <v>327.02</v>
      </c>
      <c r="D689" s="4">
        <v>329.4</v>
      </c>
      <c r="E689" s="4">
        <v>325.13</v>
      </c>
      <c r="F689" s="5">
        <v>27.07141</v>
      </c>
      <c r="G689" s="5">
        <v>326.99073427150881</v>
      </c>
      <c r="H689" s="5">
        <v>326.32957125016202</v>
      </c>
      <c r="I689" s="5">
        <v>322.87177638714269</v>
      </c>
      <c r="J689" s="8">
        <f t="shared" si="10"/>
        <v>-2.3794996949360048E-3</v>
      </c>
      <c r="K689" s="8" t="str">
        <f>IFERROR(VLOOKUP(A689, 'Trades table'!$B$2:$F$19, 3, 0), K688)</f>
        <v>long</v>
      </c>
      <c r="L689" s="3">
        <f>IFERROR(VLOOKUP(A689, 'Trades table'!$C$2:$F$19, 4, 0), IF(K689="long", L688*(1+J689), L688*(1-J689)))</f>
        <v>2299513.4620327624</v>
      </c>
    </row>
    <row r="690" spans="1:12" x14ac:dyDescent="0.45">
      <c r="A690" s="10">
        <v>44463</v>
      </c>
      <c r="B690" s="4">
        <v>326.08</v>
      </c>
      <c r="C690" s="4">
        <v>325.44</v>
      </c>
      <c r="D690" s="4">
        <v>326.23</v>
      </c>
      <c r="E690" s="4">
        <v>323.62</v>
      </c>
      <c r="F690" s="5">
        <v>24.584330000000001</v>
      </c>
      <c r="G690" s="5">
        <v>326.47382284767252</v>
      </c>
      <c r="H690" s="5">
        <v>326.26367708348329</v>
      </c>
      <c r="I690" s="5">
        <v>322.98106249832807</v>
      </c>
      <c r="J690" s="8">
        <f t="shared" si="10"/>
        <v>-4.8315087762216269E-3</v>
      </c>
      <c r="K690" s="8" t="str">
        <f>IFERROR(VLOOKUP(A690, 'Trades table'!$B$2:$F$19, 3, 0), K689)</f>
        <v>long</v>
      </c>
      <c r="L690" s="3">
        <f>IFERROR(VLOOKUP(A690, 'Trades table'!$C$2:$F$19, 4, 0), IF(K690="long", L689*(1+J690), L689*(1-J690)))</f>
        <v>2288403.3425599113</v>
      </c>
    </row>
    <row r="691" spans="1:12" x14ac:dyDescent="0.45">
      <c r="A691" s="10">
        <v>44466</v>
      </c>
      <c r="B691" s="4">
        <v>326.39</v>
      </c>
      <c r="C691" s="4">
        <v>331.68</v>
      </c>
      <c r="D691" s="4">
        <v>332.46</v>
      </c>
      <c r="E691" s="4">
        <v>326.08999999999997</v>
      </c>
      <c r="F691" s="5">
        <v>34.410299999999999</v>
      </c>
      <c r="G691" s="5">
        <v>328.20921523178168</v>
      </c>
      <c r="H691" s="5">
        <v>326.66488618841049</v>
      </c>
      <c r="I691" s="5">
        <v>323.35123005159079</v>
      </c>
      <c r="J691" s="8">
        <f t="shared" si="10"/>
        <v>1.9174041297935096E-2</v>
      </c>
      <c r="K691" s="8" t="str">
        <f>IFERROR(VLOOKUP(A691, 'Trades table'!$B$2:$F$19, 3, 0), K690)</f>
        <v>long</v>
      </c>
      <c r="L691" s="3">
        <f>IFERROR(VLOOKUP(A691, 'Trades table'!$C$2:$F$19, 4, 0), IF(K691="long", L690*(1+J691), L690*(1-J691)))</f>
        <v>2332281.2827564878</v>
      </c>
    </row>
    <row r="692" spans="1:12" x14ac:dyDescent="0.45">
      <c r="A692" s="10">
        <v>44467</v>
      </c>
      <c r="B692" s="4">
        <v>332.07</v>
      </c>
      <c r="C692" s="4">
        <v>329.3</v>
      </c>
      <c r="D692" s="4">
        <v>334.48</v>
      </c>
      <c r="E692" s="4">
        <v>328.32</v>
      </c>
      <c r="F692" s="5">
        <v>52.542879999999997</v>
      </c>
      <c r="G692" s="5">
        <v>328.57281015452122</v>
      </c>
      <c r="H692" s="5">
        <v>326.86007980408368</v>
      </c>
      <c r="I692" s="5">
        <v>323.6043691983316</v>
      </c>
      <c r="J692" s="8">
        <f t="shared" si="10"/>
        <v>-7.1755909310178279E-3</v>
      </c>
      <c r="K692" s="8" t="str">
        <f>IFERROR(VLOOKUP(A692, 'Trades table'!$B$2:$F$19, 3, 0), K691)</f>
        <v>long</v>
      </c>
      <c r="L692" s="3">
        <f>IFERROR(VLOOKUP(A692, 'Trades table'!$C$2:$F$19, 4, 0), IF(K692="long", L691*(1+J692), L691*(1-J692)))</f>
        <v>2315545.7863353579</v>
      </c>
    </row>
    <row r="693" spans="1:12" x14ac:dyDescent="0.45">
      <c r="A693" s="10">
        <v>44468</v>
      </c>
      <c r="B693" s="4">
        <v>329.09</v>
      </c>
      <c r="C693" s="4">
        <v>328.43</v>
      </c>
      <c r="D693" s="4">
        <v>330.45</v>
      </c>
      <c r="E693" s="4">
        <v>327.14999999999998</v>
      </c>
      <c r="F693" s="5">
        <v>27.64921</v>
      </c>
      <c r="G693" s="5">
        <v>328.52520676968078</v>
      </c>
      <c r="H693" s="5">
        <v>326.97637018896643</v>
      </c>
      <c r="I693" s="5">
        <v>323.80971518989202</v>
      </c>
      <c r="J693" s="8">
        <f t="shared" si="10"/>
        <v>-2.6419678105071842E-3</v>
      </c>
      <c r="K693" s="8" t="str">
        <f>IFERROR(VLOOKUP(A693, 'Trades table'!$B$2:$F$19, 3, 0), K692)</f>
        <v>long</v>
      </c>
      <c r="L693" s="3">
        <f>IFERROR(VLOOKUP(A693, 'Trades table'!$C$2:$F$19, 4, 0), IF(K693="long", L692*(1+J693), L692*(1-J693)))</f>
        <v>2309428.1889041043</v>
      </c>
    </row>
    <row r="694" spans="1:12" x14ac:dyDescent="0.45">
      <c r="A694" s="10">
        <v>44469</v>
      </c>
      <c r="B694" s="4">
        <v>328.93</v>
      </c>
      <c r="C694" s="4">
        <v>328.5</v>
      </c>
      <c r="D694" s="4">
        <v>333.88</v>
      </c>
      <c r="E694" s="4">
        <v>328.16</v>
      </c>
      <c r="F694" s="5">
        <v>17.719290000000001</v>
      </c>
      <c r="G694" s="5">
        <v>328.51680451312058</v>
      </c>
      <c r="H694" s="5">
        <v>327.08923165645041</v>
      </c>
      <c r="I694" s="5">
        <v>324.00930177755617</v>
      </c>
      <c r="J694" s="8">
        <f t="shared" si="10"/>
        <v>2.1313521907262434E-4</v>
      </c>
      <c r="K694" s="8" t="str">
        <f>IFERROR(VLOOKUP(A694, 'Trades table'!$B$2:$F$19, 3, 0), K693)</f>
        <v>long</v>
      </c>
      <c r="L694" s="3">
        <f>IFERROR(VLOOKUP(A694, 'Trades table'!$C$2:$F$19, 4, 0), IF(K694="long", L693*(1+J694), L693*(1-J694)))</f>
        <v>2309920.4093870791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83879-DB38-43E7-9079-049CB4308FB8}">
  <dimension ref="A1:F503"/>
  <sheetViews>
    <sheetView workbookViewId="0">
      <selection activeCell="D2" sqref="D2"/>
    </sheetView>
  </sheetViews>
  <sheetFormatPr defaultRowHeight="14.25" x14ac:dyDescent="0.45"/>
  <cols>
    <col min="1" max="1" width="9.9296875" bestFit="1" customWidth="1"/>
  </cols>
  <sheetData>
    <row r="1" spans="1:6" x14ac:dyDescent="0.45">
      <c r="A1" t="s">
        <v>29</v>
      </c>
      <c r="B1" t="s">
        <v>21</v>
      </c>
      <c r="C1" t="s">
        <v>23</v>
      </c>
      <c r="D1" t="s">
        <v>24</v>
      </c>
      <c r="E1" t="s">
        <v>22</v>
      </c>
      <c r="F1" t="s">
        <v>31</v>
      </c>
    </row>
    <row r="2" spans="1:6" x14ac:dyDescent="0.45">
      <c r="A2" s="2">
        <v>43468</v>
      </c>
      <c r="B2">
        <v>186.37</v>
      </c>
      <c r="C2">
        <v>191.5</v>
      </c>
      <c r="D2">
        <v>186</v>
      </c>
      <c r="E2">
        <v>186.99</v>
      </c>
      <c r="F2">
        <v>40.249189999999999</v>
      </c>
    </row>
    <row r="3" spans="1:6" x14ac:dyDescent="0.45">
      <c r="A3" s="2">
        <v>43469</v>
      </c>
      <c r="B3">
        <v>188</v>
      </c>
      <c r="C3">
        <v>190.99</v>
      </c>
      <c r="D3">
        <v>187.77</v>
      </c>
      <c r="E3">
        <v>190.99</v>
      </c>
      <c r="F3">
        <v>32.583359999999999</v>
      </c>
    </row>
    <row r="4" spans="1:6" x14ac:dyDescent="0.45">
      <c r="A4" s="2">
        <v>43473</v>
      </c>
      <c r="B4">
        <v>191.65</v>
      </c>
      <c r="C4">
        <v>193.18</v>
      </c>
      <c r="D4">
        <v>190.37</v>
      </c>
      <c r="E4">
        <v>191.24</v>
      </c>
      <c r="F4">
        <v>38.856560000000002</v>
      </c>
    </row>
    <row r="5" spans="1:6" x14ac:dyDescent="0.45">
      <c r="A5" s="2">
        <v>43474</v>
      </c>
      <c r="B5">
        <v>192.71</v>
      </c>
      <c r="C5">
        <v>197</v>
      </c>
      <c r="D5">
        <v>192.1</v>
      </c>
      <c r="E5">
        <v>197</v>
      </c>
      <c r="F5">
        <v>70.707819999999998</v>
      </c>
    </row>
    <row r="6" spans="1:6" x14ac:dyDescent="0.45">
      <c r="A6" s="2">
        <v>43475</v>
      </c>
      <c r="B6">
        <v>196.25</v>
      </c>
      <c r="C6">
        <v>197.64</v>
      </c>
      <c r="D6">
        <v>195.03</v>
      </c>
      <c r="E6">
        <v>196.75</v>
      </c>
      <c r="F6">
        <v>56.378779999999999</v>
      </c>
    </row>
    <row r="7" spans="1:6" x14ac:dyDescent="0.45">
      <c r="A7" s="2">
        <v>43476</v>
      </c>
      <c r="B7">
        <v>197.11</v>
      </c>
      <c r="C7">
        <v>198.96</v>
      </c>
      <c r="D7">
        <v>195.61</v>
      </c>
      <c r="E7">
        <v>196.8</v>
      </c>
      <c r="F7">
        <v>63.811140000000002</v>
      </c>
    </row>
    <row r="8" spans="1:6" x14ac:dyDescent="0.45">
      <c r="A8" s="2">
        <v>43479</v>
      </c>
      <c r="B8">
        <v>195.7</v>
      </c>
      <c r="C8">
        <v>197.44</v>
      </c>
      <c r="D8">
        <v>194</v>
      </c>
      <c r="E8">
        <v>196.8</v>
      </c>
      <c r="F8">
        <v>44.774070000000002</v>
      </c>
    </row>
    <row r="9" spans="1:6" x14ac:dyDescent="0.45">
      <c r="A9" s="2">
        <v>43480</v>
      </c>
      <c r="B9">
        <v>197.4</v>
      </c>
      <c r="C9">
        <v>198.84</v>
      </c>
      <c r="D9">
        <v>195.91</v>
      </c>
      <c r="E9">
        <v>198</v>
      </c>
      <c r="F9">
        <v>53.217179999999999</v>
      </c>
    </row>
    <row r="10" spans="1:6" x14ac:dyDescent="0.45">
      <c r="A10" s="2">
        <v>43481</v>
      </c>
      <c r="B10">
        <v>198.64</v>
      </c>
      <c r="C10">
        <v>201.3</v>
      </c>
      <c r="D10">
        <v>198.02</v>
      </c>
      <c r="E10">
        <v>201.26</v>
      </c>
      <c r="F10">
        <v>62.469270000000002</v>
      </c>
    </row>
    <row r="11" spans="1:6" x14ac:dyDescent="0.45">
      <c r="A11" s="2">
        <v>43482</v>
      </c>
      <c r="B11">
        <v>201.66</v>
      </c>
      <c r="C11">
        <v>203.55</v>
      </c>
      <c r="D11">
        <v>201.05</v>
      </c>
      <c r="E11">
        <v>203.32</v>
      </c>
      <c r="F11">
        <v>59.989420000000003</v>
      </c>
    </row>
    <row r="12" spans="1:6" x14ac:dyDescent="0.45">
      <c r="A12" s="2">
        <v>43483</v>
      </c>
      <c r="B12">
        <v>204.6</v>
      </c>
      <c r="C12">
        <v>208.44</v>
      </c>
      <c r="D12">
        <v>203.83</v>
      </c>
      <c r="E12">
        <v>208.44</v>
      </c>
      <c r="F12">
        <v>74.335239999999999</v>
      </c>
    </row>
    <row r="13" spans="1:6" x14ac:dyDescent="0.45">
      <c r="A13" s="2">
        <v>43486</v>
      </c>
      <c r="B13">
        <v>208.91</v>
      </c>
      <c r="C13">
        <v>210.2</v>
      </c>
      <c r="D13">
        <v>207.17</v>
      </c>
      <c r="E13">
        <v>207.17</v>
      </c>
      <c r="F13">
        <v>55.523009999999999</v>
      </c>
    </row>
    <row r="14" spans="1:6" x14ac:dyDescent="0.45">
      <c r="A14" s="2">
        <v>43487</v>
      </c>
      <c r="B14">
        <v>206.66</v>
      </c>
      <c r="C14">
        <v>208.88</v>
      </c>
      <c r="D14">
        <v>205.63</v>
      </c>
      <c r="E14">
        <v>207.95</v>
      </c>
      <c r="F14">
        <v>51.361559999999997</v>
      </c>
    </row>
    <row r="15" spans="1:6" x14ac:dyDescent="0.45">
      <c r="A15" s="2">
        <v>43488</v>
      </c>
      <c r="B15">
        <v>207.78</v>
      </c>
      <c r="C15">
        <v>212</v>
      </c>
      <c r="D15">
        <v>207.52</v>
      </c>
      <c r="E15">
        <v>210.4</v>
      </c>
      <c r="F15">
        <v>79.765559999999994</v>
      </c>
    </row>
    <row r="16" spans="1:6" x14ac:dyDescent="0.45">
      <c r="A16" s="2">
        <v>43489</v>
      </c>
      <c r="B16">
        <v>210.4</v>
      </c>
      <c r="C16">
        <v>213.43</v>
      </c>
      <c r="D16">
        <v>208.55</v>
      </c>
      <c r="E16">
        <v>212.2</v>
      </c>
      <c r="F16">
        <v>78.537189999999995</v>
      </c>
    </row>
    <row r="17" spans="1:6" x14ac:dyDescent="0.45">
      <c r="A17" s="2">
        <v>43490</v>
      </c>
      <c r="B17">
        <v>212.76</v>
      </c>
      <c r="C17">
        <v>214.14</v>
      </c>
      <c r="D17">
        <v>211.01</v>
      </c>
      <c r="E17">
        <v>212</v>
      </c>
      <c r="F17">
        <v>58.844659999999998</v>
      </c>
    </row>
    <row r="18" spans="1:6" x14ac:dyDescent="0.45">
      <c r="A18" s="2">
        <v>43493</v>
      </c>
      <c r="B18">
        <v>212</v>
      </c>
      <c r="C18">
        <v>213.3</v>
      </c>
      <c r="D18">
        <v>207.63</v>
      </c>
      <c r="E18">
        <v>209.7</v>
      </c>
      <c r="F18">
        <v>56.537300000000002</v>
      </c>
    </row>
    <row r="19" spans="1:6" x14ac:dyDescent="0.45">
      <c r="A19" s="2">
        <v>43494</v>
      </c>
      <c r="B19">
        <v>209.71</v>
      </c>
      <c r="C19">
        <v>214.49</v>
      </c>
      <c r="D19">
        <v>206.91</v>
      </c>
      <c r="E19">
        <v>213.61</v>
      </c>
      <c r="F19">
        <v>63.963209999999997</v>
      </c>
    </row>
    <row r="20" spans="1:6" x14ac:dyDescent="0.45">
      <c r="A20" s="2">
        <v>43495</v>
      </c>
      <c r="B20">
        <v>213.8</v>
      </c>
      <c r="C20">
        <v>215.7</v>
      </c>
      <c r="D20">
        <v>212.22</v>
      </c>
      <c r="E20">
        <v>213.14</v>
      </c>
      <c r="F20">
        <v>59.319899999999997</v>
      </c>
    </row>
    <row r="21" spans="1:6" x14ac:dyDescent="0.45">
      <c r="A21" s="2">
        <v>43496</v>
      </c>
      <c r="B21">
        <v>215.17</v>
      </c>
      <c r="C21">
        <v>218.1</v>
      </c>
      <c r="D21">
        <v>214.67</v>
      </c>
      <c r="E21">
        <v>217.9</v>
      </c>
      <c r="F21">
        <v>80.344740000000002</v>
      </c>
    </row>
    <row r="22" spans="1:6" x14ac:dyDescent="0.45">
      <c r="A22" s="2">
        <v>43497</v>
      </c>
      <c r="B22">
        <v>218</v>
      </c>
      <c r="C22">
        <v>218.7</v>
      </c>
      <c r="D22">
        <v>215.01</v>
      </c>
      <c r="E22">
        <v>216.29</v>
      </c>
      <c r="F22">
        <v>55.512059999999998</v>
      </c>
    </row>
    <row r="23" spans="1:6" x14ac:dyDescent="0.45">
      <c r="A23" s="2">
        <v>43500</v>
      </c>
      <c r="B23">
        <v>216.25</v>
      </c>
      <c r="C23">
        <v>217.14</v>
      </c>
      <c r="D23">
        <v>215.06</v>
      </c>
      <c r="E23">
        <v>215.5</v>
      </c>
      <c r="F23">
        <v>40.925530000000002</v>
      </c>
    </row>
    <row r="24" spans="1:6" x14ac:dyDescent="0.45">
      <c r="A24" s="2">
        <v>43501</v>
      </c>
      <c r="B24">
        <v>216</v>
      </c>
      <c r="C24">
        <v>218.55</v>
      </c>
      <c r="D24">
        <v>214.61</v>
      </c>
      <c r="E24">
        <v>217.85</v>
      </c>
      <c r="F24">
        <v>46.69097</v>
      </c>
    </row>
    <row r="25" spans="1:6" x14ac:dyDescent="0.45">
      <c r="A25" s="2">
        <v>43502</v>
      </c>
      <c r="B25">
        <v>217.9</v>
      </c>
      <c r="C25">
        <v>218.15</v>
      </c>
      <c r="D25">
        <v>215.41</v>
      </c>
      <c r="E25">
        <v>216.59</v>
      </c>
      <c r="F25">
        <v>46.155500000000004</v>
      </c>
    </row>
    <row r="26" spans="1:6" x14ac:dyDescent="0.45">
      <c r="A26" s="2">
        <v>43503</v>
      </c>
      <c r="B26">
        <v>216</v>
      </c>
      <c r="C26">
        <v>216.65</v>
      </c>
      <c r="D26">
        <v>210.6</v>
      </c>
      <c r="E26">
        <v>211.01</v>
      </c>
      <c r="F26">
        <v>69.248500000000007</v>
      </c>
    </row>
    <row r="27" spans="1:6" x14ac:dyDescent="0.45">
      <c r="A27" s="2">
        <v>43504</v>
      </c>
      <c r="B27">
        <v>210</v>
      </c>
      <c r="C27">
        <v>211.93</v>
      </c>
      <c r="D27">
        <v>208.7</v>
      </c>
      <c r="E27">
        <v>210.43</v>
      </c>
      <c r="F27">
        <v>51.799019999999999</v>
      </c>
    </row>
    <row r="28" spans="1:6" x14ac:dyDescent="0.45">
      <c r="A28" s="2">
        <v>43507</v>
      </c>
      <c r="B28">
        <v>211</v>
      </c>
      <c r="C28">
        <v>214.72</v>
      </c>
      <c r="D28">
        <v>210.8</v>
      </c>
      <c r="E28">
        <v>214</v>
      </c>
      <c r="F28">
        <v>49.657780000000002</v>
      </c>
    </row>
    <row r="29" spans="1:6" x14ac:dyDescent="0.45">
      <c r="A29" s="2">
        <v>43508</v>
      </c>
      <c r="B29">
        <v>214.8</v>
      </c>
      <c r="C29">
        <v>219.45</v>
      </c>
      <c r="D29">
        <v>214.6</v>
      </c>
      <c r="E29">
        <v>219.1</v>
      </c>
      <c r="F29">
        <v>73.724050000000005</v>
      </c>
    </row>
    <row r="30" spans="1:6" x14ac:dyDescent="0.45">
      <c r="A30" s="2">
        <v>43509</v>
      </c>
      <c r="B30">
        <v>219.62</v>
      </c>
      <c r="C30">
        <v>220.7</v>
      </c>
      <c r="D30">
        <v>213.1</v>
      </c>
      <c r="E30">
        <v>213.9</v>
      </c>
      <c r="F30">
        <v>85.228939999999994</v>
      </c>
    </row>
    <row r="31" spans="1:6" x14ac:dyDescent="0.45">
      <c r="A31" s="2">
        <v>43510</v>
      </c>
      <c r="B31">
        <v>208.5</v>
      </c>
      <c r="C31">
        <v>209.85</v>
      </c>
      <c r="D31">
        <v>201.7</v>
      </c>
      <c r="E31">
        <v>204.43</v>
      </c>
      <c r="F31">
        <v>155.83053000000001</v>
      </c>
    </row>
    <row r="32" spans="1:6" x14ac:dyDescent="0.45">
      <c r="A32" s="2">
        <v>43511</v>
      </c>
      <c r="B32">
        <v>205.92</v>
      </c>
      <c r="C32">
        <v>209</v>
      </c>
      <c r="D32">
        <v>205.52</v>
      </c>
      <c r="E32">
        <v>208</v>
      </c>
      <c r="F32">
        <v>79.213269999999994</v>
      </c>
    </row>
    <row r="33" spans="1:6" x14ac:dyDescent="0.45">
      <c r="A33" s="2">
        <v>43514</v>
      </c>
      <c r="B33">
        <v>208.83</v>
      </c>
      <c r="C33">
        <v>209.73</v>
      </c>
      <c r="D33">
        <v>203.2</v>
      </c>
      <c r="E33">
        <v>204.19</v>
      </c>
      <c r="F33">
        <v>76.65822</v>
      </c>
    </row>
    <row r="34" spans="1:6" x14ac:dyDescent="0.45">
      <c r="A34" s="2">
        <v>43515</v>
      </c>
      <c r="B34">
        <v>203.6</v>
      </c>
      <c r="C34">
        <v>205.6</v>
      </c>
      <c r="D34">
        <v>201.1</v>
      </c>
      <c r="E34">
        <v>202.08</v>
      </c>
      <c r="F34">
        <v>66.705089999999998</v>
      </c>
    </row>
    <row r="35" spans="1:6" x14ac:dyDescent="0.45">
      <c r="A35" s="2">
        <v>43516</v>
      </c>
      <c r="B35">
        <v>203.9</v>
      </c>
      <c r="C35">
        <v>206.89</v>
      </c>
      <c r="D35">
        <v>203.23</v>
      </c>
      <c r="E35">
        <v>206.89</v>
      </c>
      <c r="F35">
        <v>66.813180000000003</v>
      </c>
    </row>
    <row r="36" spans="1:6" x14ac:dyDescent="0.45">
      <c r="A36" s="2">
        <v>43517</v>
      </c>
      <c r="B36">
        <v>207.55</v>
      </c>
      <c r="C36">
        <v>207.87</v>
      </c>
      <c r="D36">
        <v>202.3</v>
      </c>
      <c r="E36">
        <v>203.41</v>
      </c>
      <c r="F36">
        <v>68.159040000000005</v>
      </c>
    </row>
    <row r="37" spans="1:6" x14ac:dyDescent="0.45">
      <c r="A37" s="2">
        <v>43518</v>
      </c>
      <c r="B37">
        <v>203.61</v>
      </c>
      <c r="C37">
        <v>206.1</v>
      </c>
      <c r="D37">
        <v>203.03</v>
      </c>
      <c r="E37">
        <v>205.25</v>
      </c>
      <c r="F37">
        <v>45.768639999999998</v>
      </c>
    </row>
    <row r="38" spans="1:6" x14ac:dyDescent="0.45">
      <c r="A38" s="2">
        <v>43521</v>
      </c>
      <c r="B38">
        <v>205.5</v>
      </c>
      <c r="C38">
        <v>208.6</v>
      </c>
      <c r="D38">
        <v>204.2</v>
      </c>
      <c r="E38">
        <v>205.86</v>
      </c>
      <c r="F38">
        <v>70.929779999999994</v>
      </c>
    </row>
    <row r="39" spans="1:6" x14ac:dyDescent="0.45">
      <c r="A39" s="2">
        <v>43522</v>
      </c>
      <c r="B39">
        <v>204.8</v>
      </c>
      <c r="C39">
        <v>205.8</v>
      </c>
      <c r="D39">
        <v>202.9</v>
      </c>
      <c r="E39">
        <v>205.8</v>
      </c>
      <c r="F39">
        <v>50.82902</v>
      </c>
    </row>
    <row r="40" spans="1:6" x14ac:dyDescent="0.45">
      <c r="A40" s="2">
        <v>43523</v>
      </c>
      <c r="B40">
        <v>206.05</v>
      </c>
      <c r="C40">
        <v>206.9</v>
      </c>
      <c r="D40">
        <v>203.9</v>
      </c>
      <c r="E40">
        <v>205.4</v>
      </c>
      <c r="F40">
        <v>54.146259999999998</v>
      </c>
    </row>
    <row r="41" spans="1:6" x14ac:dyDescent="0.45">
      <c r="A41" s="2">
        <v>43524</v>
      </c>
      <c r="B41">
        <v>205</v>
      </c>
      <c r="C41">
        <v>208.89</v>
      </c>
      <c r="D41">
        <v>204.16</v>
      </c>
      <c r="E41">
        <v>207.8</v>
      </c>
      <c r="F41">
        <v>62.340229999999998</v>
      </c>
    </row>
    <row r="42" spans="1:6" x14ac:dyDescent="0.45">
      <c r="A42" s="2">
        <v>43525</v>
      </c>
      <c r="B42">
        <v>208.48</v>
      </c>
      <c r="C42">
        <v>209</v>
      </c>
      <c r="D42">
        <v>206.1</v>
      </c>
      <c r="E42">
        <v>206.54</v>
      </c>
      <c r="F42">
        <v>46.106110000000001</v>
      </c>
    </row>
    <row r="43" spans="1:6" x14ac:dyDescent="0.45">
      <c r="A43" s="2">
        <v>43528</v>
      </c>
      <c r="B43">
        <v>207</v>
      </c>
      <c r="C43">
        <v>207.5</v>
      </c>
      <c r="D43">
        <v>205.25</v>
      </c>
      <c r="E43">
        <v>205.5</v>
      </c>
      <c r="F43">
        <v>31.661100000000001</v>
      </c>
    </row>
    <row r="44" spans="1:6" x14ac:dyDescent="0.45">
      <c r="A44" s="2">
        <v>43529</v>
      </c>
      <c r="B44">
        <v>204.9</v>
      </c>
      <c r="C44">
        <v>204.9</v>
      </c>
      <c r="D44">
        <v>202.25</v>
      </c>
      <c r="E44">
        <v>202.92</v>
      </c>
      <c r="F44">
        <v>46.422919999999998</v>
      </c>
    </row>
    <row r="45" spans="1:6" x14ac:dyDescent="0.45">
      <c r="A45" s="2">
        <v>43530</v>
      </c>
      <c r="B45">
        <v>202.74</v>
      </c>
      <c r="C45">
        <v>205.7</v>
      </c>
      <c r="D45">
        <v>202.6</v>
      </c>
      <c r="E45">
        <v>205</v>
      </c>
      <c r="F45">
        <v>52.940219999999997</v>
      </c>
    </row>
    <row r="46" spans="1:6" x14ac:dyDescent="0.45">
      <c r="A46" s="2">
        <v>43531</v>
      </c>
      <c r="B46">
        <v>205.1</v>
      </c>
      <c r="C46">
        <v>206.67</v>
      </c>
      <c r="D46">
        <v>203.5</v>
      </c>
      <c r="E46">
        <v>203.95</v>
      </c>
      <c r="F46">
        <v>46.079749999999997</v>
      </c>
    </row>
    <row r="47" spans="1:6" x14ac:dyDescent="0.45">
      <c r="A47" s="2">
        <v>43535</v>
      </c>
      <c r="B47">
        <v>203.2</v>
      </c>
      <c r="C47">
        <v>205.6</v>
      </c>
      <c r="D47">
        <v>202.56</v>
      </c>
      <c r="E47">
        <v>205.25</v>
      </c>
      <c r="F47">
        <v>42.484580000000001</v>
      </c>
    </row>
    <row r="48" spans="1:6" x14ac:dyDescent="0.45">
      <c r="A48" s="2">
        <v>43536</v>
      </c>
      <c r="B48">
        <v>206.5</v>
      </c>
      <c r="C48">
        <v>206.89</v>
      </c>
      <c r="D48">
        <v>204.4</v>
      </c>
      <c r="E48">
        <v>205.1</v>
      </c>
      <c r="F48">
        <v>42.292619999999999</v>
      </c>
    </row>
    <row r="49" spans="1:6" x14ac:dyDescent="0.45">
      <c r="A49" s="2">
        <v>43537</v>
      </c>
      <c r="B49">
        <v>204.69</v>
      </c>
      <c r="C49">
        <v>206</v>
      </c>
      <c r="D49">
        <v>203.8</v>
      </c>
      <c r="E49">
        <v>206</v>
      </c>
      <c r="F49">
        <v>28.53688</v>
      </c>
    </row>
    <row r="50" spans="1:6" x14ac:dyDescent="0.45">
      <c r="A50" s="2">
        <v>43538</v>
      </c>
      <c r="B50">
        <v>205.6</v>
      </c>
      <c r="C50">
        <v>206.38</v>
      </c>
      <c r="D50">
        <v>203.5</v>
      </c>
      <c r="E50">
        <v>203.66</v>
      </c>
      <c r="F50">
        <v>43.879390000000001</v>
      </c>
    </row>
    <row r="51" spans="1:6" x14ac:dyDescent="0.45">
      <c r="A51" s="2">
        <v>43539</v>
      </c>
      <c r="B51">
        <v>204.2</v>
      </c>
      <c r="C51">
        <v>204.95</v>
      </c>
      <c r="D51">
        <v>203.55</v>
      </c>
      <c r="E51">
        <v>203.55</v>
      </c>
      <c r="F51">
        <v>35.95326</v>
      </c>
    </row>
    <row r="52" spans="1:6" x14ac:dyDescent="0.45">
      <c r="A52" s="2">
        <v>43542</v>
      </c>
      <c r="B52">
        <v>204.25</v>
      </c>
      <c r="C52">
        <v>206.14</v>
      </c>
      <c r="D52">
        <v>204.11</v>
      </c>
      <c r="E52">
        <v>205.9</v>
      </c>
      <c r="F52">
        <v>40.854520000000001</v>
      </c>
    </row>
    <row r="53" spans="1:6" x14ac:dyDescent="0.45">
      <c r="A53" s="2">
        <v>43543</v>
      </c>
      <c r="B53">
        <v>206.4</v>
      </c>
      <c r="C53">
        <v>208.31</v>
      </c>
      <c r="D53">
        <v>205.93</v>
      </c>
      <c r="E53">
        <v>207.7</v>
      </c>
      <c r="F53">
        <v>47.791919999999998</v>
      </c>
    </row>
    <row r="54" spans="1:6" x14ac:dyDescent="0.45">
      <c r="A54" s="2">
        <v>43544</v>
      </c>
      <c r="B54">
        <v>207.6</v>
      </c>
      <c r="C54">
        <v>209.84</v>
      </c>
      <c r="D54">
        <v>206.4</v>
      </c>
      <c r="E54">
        <v>209.8</v>
      </c>
      <c r="F54">
        <v>55.535200000000003</v>
      </c>
    </row>
    <row r="55" spans="1:6" x14ac:dyDescent="0.45">
      <c r="A55" s="2">
        <v>43545</v>
      </c>
      <c r="B55">
        <v>210.25</v>
      </c>
      <c r="C55">
        <v>212.29</v>
      </c>
      <c r="D55">
        <v>209.77</v>
      </c>
      <c r="E55">
        <v>210.61</v>
      </c>
      <c r="F55">
        <v>67.037149999999997</v>
      </c>
    </row>
    <row r="56" spans="1:6" x14ac:dyDescent="0.45">
      <c r="A56" s="2">
        <v>43546</v>
      </c>
      <c r="B56">
        <v>210.61</v>
      </c>
      <c r="C56">
        <v>211.29</v>
      </c>
      <c r="D56">
        <v>206.7</v>
      </c>
      <c r="E56">
        <v>207.7</v>
      </c>
      <c r="F56">
        <v>49.421399999999998</v>
      </c>
    </row>
    <row r="57" spans="1:6" x14ac:dyDescent="0.45">
      <c r="A57" s="2">
        <v>43549</v>
      </c>
      <c r="B57">
        <v>206.63</v>
      </c>
      <c r="C57">
        <v>214.2</v>
      </c>
      <c r="D57">
        <v>205.55</v>
      </c>
      <c r="E57">
        <v>214</v>
      </c>
      <c r="F57">
        <v>108.11145</v>
      </c>
    </row>
    <row r="58" spans="1:6" x14ac:dyDescent="0.45">
      <c r="A58" s="2">
        <v>43550</v>
      </c>
      <c r="B58">
        <v>214.7</v>
      </c>
      <c r="C58">
        <v>218.46</v>
      </c>
      <c r="D58">
        <v>213.13</v>
      </c>
      <c r="E58">
        <v>218</v>
      </c>
      <c r="F58">
        <v>81.466099999999997</v>
      </c>
    </row>
    <row r="59" spans="1:6" x14ac:dyDescent="0.45">
      <c r="A59" s="2">
        <v>43551</v>
      </c>
      <c r="B59">
        <v>218.2</v>
      </c>
      <c r="C59">
        <v>219.25</v>
      </c>
      <c r="D59">
        <v>214.1</v>
      </c>
      <c r="E59">
        <v>214.1</v>
      </c>
      <c r="F59">
        <v>71.996139999999997</v>
      </c>
    </row>
    <row r="60" spans="1:6" x14ac:dyDescent="0.45">
      <c r="A60" s="2">
        <v>43552</v>
      </c>
      <c r="B60">
        <v>214.15</v>
      </c>
      <c r="C60">
        <v>215.95</v>
      </c>
      <c r="D60">
        <v>213.72</v>
      </c>
      <c r="E60">
        <v>215.07</v>
      </c>
      <c r="F60">
        <v>47.565550000000002</v>
      </c>
    </row>
    <row r="61" spans="1:6" x14ac:dyDescent="0.45">
      <c r="A61" s="2">
        <v>43553</v>
      </c>
      <c r="B61">
        <v>215.99</v>
      </c>
      <c r="C61">
        <v>218.19</v>
      </c>
      <c r="D61">
        <v>214.4</v>
      </c>
      <c r="E61">
        <v>214.42</v>
      </c>
      <c r="F61">
        <v>85.814089999999993</v>
      </c>
    </row>
    <row r="62" spans="1:6" x14ac:dyDescent="0.45">
      <c r="A62" s="2">
        <v>43556</v>
      </c>
      <c r="B62">
        <v>215.05</v>
      </c>
      <c r="C62">
        <v>218.11</v>
      </c>
      <c r="D62">
        <v>215.01</v>
      </c>
      <c r="E62">
        <v>217.7</v>
      </c>
      <c r="F62">
        <v>51.803649999999998</v>
      </c>
    </row>
    <row r="63" spans="1:6" x14ac:dyDescent="0.45">
      <c r="A63" s="2">
        <v>43557</v>
      </c>
      <c r="B63">
        <v>218.75</v>
      </c>
      <c r="C63">
        <v>219.32</v>
      </c>
      <c r="D63">
        <v>216.8</v>
      </c>
      <c r="E63">
        <v>218.23</v>
      </c>
      <c r="F63">
        <v>49.230089999999997</v>
      </c>
    </row>
    <row r="64" spans="1:6" x14ac:dyDescent="0.45">
      <c r="A64" s="2">
        <v>43558</v>
      </c>
      <c r="B64">
        <v>220.1</v>
      </c>
      <c r="C64">
        <v>224.16</v>
      </c>
      <c r="D64">
        <v>218.88</v>
      </c>
      <c r="E64">
        <v>219.05</v>
      </c>
      <c r="F64">
        <v>92.738079999999997</v>
      </c>
    </row>
    <row r="65" spans="1:6" x14ac:dyDescent="0.45">
      <c r="A65" s="2">
        <v>43559</v>
      </c>
      <c r="B65">
        <v>218.49</v>
      </c>
      <c r="C65">
        <v>221.85</v>
      </c>
      <c r="D65">
        <v>218.01</v>
      </c>
      <c r="E65">
        <v>221.8</v>
      </c>
      <c r="F65">
        <v>51.964100000000002</v>
      </c>
    </row>
    <row r="66" spans="1:6" x14ac:dyDescent="0.45">
      <c r="A66" s="2">
        <v>43560</v>
      </c>
      <c r="B66">
        <v>222.6</v>
      </c>
      <c r="C66">
        <v>227.7</v>
      </c>
      <c r="D66">
        <v>222.03</v>
      </c>
      <c r="E66">
        <v>227.5</v>
      </c>
      <c r="F66">
        <v>78.052850000000007</v>
      </c>
    </row>
    <row r="67" spans="1:6" x14ac:dyDescent="0.45">
      <c r="A67" s="2">
        <v>43563</v>
      </c>
      <c r="B67">
        <v>227.93</v>
      </c>
      <c r="C67">
        <v>232.3</v>
      </c>
      <c r="D67">
        <v>227.9</v>
      </c>
      <c r="E67">
        <v>232.3</v>
      </c>
      <c r="F67">
        <v>70.857870000000005</v>
      </c>
    </row>
    <row r="68" spans="1:6" x14ac:dyDescent="0.45">
      <c r="A68" s="2">
        <v>43564</v>
      </c>
      <c r="B68">
        <v>233.5</v>
      </c>
      <c r="C68">
        <v>238.9</v>
      </c>
      <c r="D68">
        <v>232.39</v>
      </c>
      <c r="E68">
        <v>238</v>
      </c>
      <c r="F68">
        <v>117.4312</v>
      </c>
    </row>
    <row r="69" spans="1:6" x14ac:dyDescent="0.45">
      <c r="A69" s="2">
        <v>43565</v>
      </c>
      <c r="B69">
        <v>239</v>
      </c>
      <c r="C69">
        <v>245.25</v>
      </c>
      <c r="D69">
        <v>237.94</v>
      </c>
      <c r="E69">
        <v>243.68</v>
      </c>
      <c r="F69">
        <v>129.37087</v>
      </c>
    </row>
    <row r="70" spans="1:6" x14ac:dyDescent="0.45">
      <c r="A70" s="2">
        <v>43566</v>
      </c>
      <c r="B70">
        <v>244.4</v>
      </c>
      <c r="C70">
        <v>247.23</v>
      </c>
      <c r="D70">
        <v>238.86</v>
      </c>
      <c r="E70">
        <v>238.86</v>
      </c>
      <c r="F70">
        <v>105.41351</v>
      </c>
    </row>
    <row r="71" spans="1:6" x14ac:dyDescent="0.45">
      <c r="A71" s="2">
        <v>43567</v>
      </c>
      <c r="B71">
        <v>240</v>
      </c>
      <c r="C71">
        <v>243.15</v>
      </c>
      <c r="D71">
        <v>237</v>
      </c>
      <c r="E71">
        <v>239.5</v>
      </c>
      <c r="F71">
        <v>96.227220000000003</v>
      </c>
    </row>
    <row r="72" spans="1:6" x14ac:dyDescent="0.45">
      <c r="A72" s="2">
        <v>43570</v>
      </c>
      <c r="B72">
        <v>240.35</v>
      </c>
      <c r="C72">
        <v>242.3</v>
      </c>
      <c r="D72">
        <v>237.06</v>
      </c>
      <c r="E72">
        <v>237.8</v>
      </c>
      <c r="F72">
        <v>47.884979999999999</v>
      </c>
    </row>
    <row r="73" spans="1:6" x14ac:dyDescent="0.45">
      <c r="A73" s="2">
        <v>43571</v>
      </c>
      <c r="B73">
        <v>239</v>
      </c>
      <c r="C73">
        <v>239.5</v>
      </c>
      <c r="D73">
        <v>232.32</v>
      </c>
      <c r="E73">
        <v>233.24</v>
      </c>
      <c r="F73">
        <v>86.433710000000005</v>
      </c>
    </row>
    <row r="74" spans="1:6" x14ac:dyDescent="0.45">
      <c r="A74" s="2">
        <v>43572</v>
      </c>
      <c r="B74">
        <v>234.5</v>
      </c>
      <c r="C74">
        <v>235.75</v>
      </c>
      <c r="D74">
        <v>232</v>
      </c>
      <c r="E74">
        <v>234.3</v>
      </c>
      <c r="F74">
        <v>70.23948</v>
      </c>
    </row>
    <row r="75" spans="1:6" x14ac:dyDescent="0.45">
      <c r="A75" s="2">
        <v>43573</v>
      </c>
      <c r="B75">
        <v>233.83</v>
      </c>
      <c r="C75">
        <v>234.11</v>
      </c>
      <c r="D75">
        <v>230.84</v>
      </c>
      <c r="E75">
        <v>232.79</v>
      </c>
      <c r="F75">
        <v>55.729500000000002</v>
      </c>
    </row>
    <row r="76" spans="1:6" x14ac:dyDescent="0.45">
      <c r="A76" s="2">
        <v>43574</v>
      </c>
      <c r="B76">
        <v>233.49</v>
      </c>
      <c r="C76">
        <v>233.5</v>
      </c>
      <c r="D76">
        <v>231.9</v>
      </c>
      <c r="E76">
        <v>232.6</v>
      </c>
      <c r="F76">
        <v>12.300520000000001</v>
      </c>
    </row>
    <row r="77" spans="1:6" x14ac:dyDescent="0.45">
      <c r="A77" s="2">
        <v>43577</v>
      </c>
      <c r="B77">
        <v>233.7</v>
      </c>
      <c r="C77">
        <v>236.09</v>
      </c>
      <c r="D77">
        <v>233.05</v>
      </c>
      <c r="E77">
        <v>235.41</v>
      </c>
      <c r="F77">
        <v>44.282380000000003</v>
      </c>
    </row>
    <row r="78" spans="1:6" x14ac:dyDescent="0.45">
      <c r="A78" s="2">
        <v>43578</v>
      </c>
      <c r="B78">
        <v>236</v>
      </c>
      <c r="C78">
        <v>237.56</v>
      </c>
      <c r="D78">
        <v>234.16</v>
      </c>
      <c r="E78">
        <v>235.67</v>
      </c>
      <c r="F78">
        <v>56.873939999999997</v>
      </c>
    </row>
    <row r="79" spans="1:6" x14ac:dyDescent="0.45">
      <c r="A79" s="2">
        <v>43579</v>
      </c>
      <c r="B79">
        <v>235</v>
      </c>
      <c r="C79">
        <v>236.47</v>
      </c>
      <c r="D79">
        <v>233.94</v>
      </c>
      <c r="E79">
        <v>236</v>
      </c>
      <c r="F79">
        <v>43.619459999999997</v>
      </c>
    </row>
    <row r="80" spans="1:6" x14ac:dyDescent="0.45">
      <c r="A80" s="2">
        <v>43580</v>
      </c>
      <c r="B80">
        <v>235.68</v>
      </c>
      <c r="C80">
        <v>236</v>
      </c>
      <c r="D80">
        <v>227.8</v>
      </c>
      <c r="E80">
        <v>227.8</v>
      </c>
      <c r="F80">
        <v>100.80915</v>
      </c>
    </row>
    <row r="81" spans="1:6" x14ac:dyDescent="0.45">
      <c r="A81" s="2">
        <v>43581</v>
      </c>
      <c r="B81">
        <v>227.46</v>
      </c>
      <c r="C81">
        <v>227.47</v>
      </c>
      <c r="D81">
        <v>222.08</v>
      </c>
      <c r="E81">
        <v>223.18</v>
      </c>
      <c r="F81">
        <v>94.128119999999996</v>
      </c>
    </row>
    <row r="82" spans="1:6" x14ac:dyDescent="0.45">
      <c r="A82" s="2">
        <v>43584</v>
      </c>
      <c r="B82">
        <v>223.7</v>
      </c>
      <c r="C82">
        <v>229.09</v>
      </c>
      <c r="D82">
        <v>223.05</v>
      </c>
      <c r="E82">
        <v>228.8</v>
      </c>
      <c r="F82">
        <v>48.833240000000004</v>
      </c>
    </row>
    <row r="83" spans="1:6" x14ac:dyDescent="0.45">
      <c r="A83" s="2">
        <v>43585</v>
      </c>
      <c r="B83">
        <v>229.01</v>
      </c>
      <c r="C83">
        <v>229.02</v>
      </c>
      <c r="D83">
        <v>223.81</v>
      </c>
      <c r="E83">
        <v>225.17</v>
      </c>
      <c r="F83">
        <v>63.461350000000003</v>
      </c>
    </row>
    <row r="84" spans="1:6" x14ac:dyDescent="0.45">
      <c r="A84" s="2">
        <v>43587</v>
      </c>
      <c r="B84">
        <v>226</v>
      </c>
      <c r="C84">
        <v>229.84</v>
      </c>
      <c r="D84">
        <v>225.85</v>
      </c>
      <c r="E84">
        <v>229.1</v>
      </c>
      <c r="F84">
        <v>36.536969999999997</v>
      </c>
    </row>
    <row r="85" spans="1:6" x14ac:dyDescent="0.45">
      <c r="A85" s="2">
        <v>43588</v>
      </c>
      <c r="B85">
        <v>229.7</v>
      </c>
      <c r="C85">
        <v>233</v>
      </c>
      <c r="D85">
        <v>228.55</v>
      </c>
      <c r="E85">
        <v>232.52</v>
      </c>
      <c r="F85">
        <v>47.635489999999997</v>
      </c>
    </row>
    <row r="86" spans="1:6" x14ac:dyDescent="0.45">
      <c r="A86" s="2">
        <v>43591</v>
      </c>
      <c r="B86">
        <v>228.75</v>
      </c>
      <c r="C86">
        <v>232.8</v>
      </c>
      <c r="D86">
        <v>227</v>
      </c>
      <c r="E86">
        <v>232.8</v>
      </c>
      <c r="F86">
        <v>48.4938</v>
      </c>
    </row>
    <row r="87" spans="1:6" x14ac:dyDescent="0.45">
      <c r="A87" s="2">
        <v>43592</v>
      </c>
      <c r="B87">
        <v>232.7</v>
      </c>
      <c r="C87">
        <v>234.34</v>
      </c>
      <c r="D87">
        <v>230.26</v>
      </c>
      <c r="E87">
        <v>231.49</v>
      </c>
      <c r="F87">
        <v>46.520740000000004</v>
      </c>
    </row>
    <row r="88" spans="1:6" x14ac:dyDescent="0.45">
      <c r="A88" s="2">
        <v>43593</v>
      </c>
      <c r="B88">
        <v>231.03</v>
      </c>
      <c r="C88">
        <v>232.5</v>
      </c>
      <c r="D88">
        <v>229.5</v>
      </c>
      <c r="E88">
        <v>230</v>
      </c>
      <c r="F88">
        <v>42.299639999999997</v>
      </c>
    </row>
    <row r="89" spans="1:6" x14ac:dyDescent="0.45">
      <c r="A89" s="2">
        <v>43595</v>
      </c>
      <c r="B89">
        <v>227</v>
      </c>
      <c r="C89">
        <v>229.49</v>
      </c>
      <c r="D89">
        <v>226.11</v>
      </c>
      <c r="E89">
        <v>227</v>
      </c>
      <c r="F89">
        <v>44.398820000000001</v>
      </c>
    </row>
    <row r="90" spans="1:6" x14ac:dyDescent="0.45">
      <c r="A90" s="2">
        <v>43598</v>
      </c>
      <c r="B90">
        <v>226.51</v>
      </c>
      <c r="C90">
        <v>228.67</v>
      </c>
      <c r="D90">
        <v>224.15</v>
      </c>
      <c r="E90">
        <v>224.22</v>
      </c>
      <c r="F90">
        <v>47.092219999999998</v>
      </c>
    </row>
    <row r="91" spans="1:6" x14ac:dyDescent="0.45">
      <c r="A91" s="2">
        <v>43599</v>
      </c>
      <c r="B91">
        <v>224.55</v>
      </c>
      <c r="C91">
        <v>230.55</v>
      </c>
      <c r="D91">
        <v>224.55</v>
      </c>
      <c r="E91">
        <v>227.88</v>
      </c>
      <c r="F91">
        <v>76.594470000000001</v>
      </c>
    </row>
    <row r="92" spans="1:6" x14ac:dyDescent="0.45">
      <c r="A92" s="2">
        <v>43600</v>
      </c>
      <c r="B92">
        <v>228.92</v>
      </c>
      <c r="C92">
        <v>230.96</v>
      </c>
      <c r="D92">
        <v>224.43</v>
      </c>
      <c r="E92">
        <v>228.69</v>
      </c>
      <c r="F92">
        <v>61.125230000000002</v>
      </c>
    </row>
    <row r="93" spans="1:6" x14ac:dyDescent="0.45">
      <c r="A93" s="2">
        <v>43601</v>
      </c>
      <c r="B93">
        <v>229</v>
      </c>
      <c r="C93">
        <v>231.45</v>
      </c>
      <c r="D93">
        <v>227.59</v>
      </c>
      <c r="E93">
        <v>228.19</v>
      </c>
      <c r="F93">
        <v>40.133150000000001</v>
      </c>
    </row>
    <row r="94" spans="1:6" x14ac:dyDescent="0.45">
      <c r="A94" s="2">
        <v>43602</v>
      </c>
      <c r="B94">
        <v>227</v>
      </c>
      <c r="C94">
        <v>228.24</v>
      </c>
      <c r="D94">
        <v>226</v>
      </c>
      <c r="E94">
        <v>226.94</v>
      </c>
      <c r="F94">
        <v>28.523029999999999</v>
      </c>
    </row>
    <row r="95" spans="1:6" x14ac:dyDescent="0.45">
      <c r="A95" s="2">
        <v>43605</v>
      </c>
      <c r="B95">
        <v>228.23</v>
      </c>
      <c r="C95">
        <v>229.18</v>
      </c>
      <c r="D95">
        <v>225.1</v>
      </c>
      <c r="E95">
        <v>226</v>
      </c>
      <c r="F95">
        <v>30.22617</v>
      </c>
    </row>
    <row r="96" spans="1:6" x14ac:dyDescent="0.45">
      <c r="A96" s="2">
        <v>43606</v>
      </c>
      <c r="B96">
        <v>227.02</v>
      </c>
      <c r="C96">
        <v>232.71</v>
      </c>
      <c r="D96">
        <v>226.04</v>
      </c>
      <c r="E96">
        <v>232.71</v>
      </c>
      <c r="F96">
        <v>59.079509999999999</v>
      </c>
    </row>
    <row r="97" spans="1:6" x14ac:dyDescent="0.45">
      <c r="A97" s="2">
        <v>43607</v>
      </c>
      <c r="B97">
        <v>233.13</v>
      </c>
      <c r="C97">
        <v>237.4</v>
      </c>
      <c r="D97">
        <v>230.8</v>
      </c>
      <c r="E97">
        <v>235.86</v>
      </c>
      <c r="F97">
        <v>59.430610000000001</v>
      </c>
    </row>
    <row r="98" spans="1:6" x14ac:dyDescent="0.45">
      <c r="A98" s="2">
        <v>43608</v>
      </c>
      <c r="B98">
        <v>234.5</v>
      </c>
      <c r="C98">
        <v>235.37</v>
      </c>
      <c r="D98">
        <v>228.57</v>
      </c>
      <c r="E98">
        <v>229.3</v>
      </c>
      <c r="F98">
        <v>51.517699999999998</v>
      </c>
    </row>
    <row r="99" spans="1:6" x14ac:dyDescent="0.45">
      <c r="A99" s="2">
        <v>43609</v>
      </c>
      <c r="B99">
        <v>231.2</v>
      </c>
      <c r="C99">
        <v>236.45</v>
      </c>
      <c r="D99">
        <v>231.2</v>
      </c>
      <c r="E99">
        <v>234.45</v>
      </c>
      <c r="F99">
        <v>65.885440000000003</v>
      </c>
    </row>
    <row r="100" spans="1:6" x14ac:dyDescent="0.45">
      <c r="A100" s="2">
        <v>43612</v>
      </c>
      <c r="B100">
        <v>235.28</v>
      </c>
      <c r="C100">
        <v>237</v>
      </c>
      <c r="D100">
        <v>233.83</v>
      </c>
      <c r="E100">
        <v>236</v>
      </c>
      <c r="F100">
        <v>27.78631</v>
      </c>
    </row>
    <row r="101" spans="1:6" x14ac:dyDescent="0.45">
      <c r="A101" s="2">
        <v>43613</v>
      </c>
      <c r="B101">
        <v>236.5</v>
      </c>
      <c r="C101">
        <v>237.47</v>
      </c>
      <c r="D101">
        <v>230.6</v>
      </c>
      <c r="E101">
        <v>233.19</v>
      </c>
      <c r="F101">
        <v>74.118939999999995</v>
      </c>
    </row>
    <row r="102" spans="1:6" x14ac:dyDescent="0.45">
      <c r="A102" s="2">
        <v>43614</v>
      </c>
      <c r="B102">
        <v>232.1</v>
      </c>
      <c r="C102">
        <v>234.3</v>
      </c>
      <c r="D102">
        <v>230.25</v>
      </c>
      <c r="E102">
        <v>233.4</v>
      </c>
      <c r="F102">
        <v>51.831510000000002</v>
      </c>
    </row>
    <row r="103" spans="1:6" x14ac:dyDescent="0.45">
      <c r="A103" s="2">
        <v>43615</v>
      </c>
      <c r="B103">
        <v>234.55</v>
      </c>
      <c r="C103">
        <v>235.21</v>
      </c>
      <c r="D103">
        <v>231.91</v>
      </c>
      <c r="E103">
        <v>232.75</v>
      </c>
      <c r="F103">
        <v>36.413600000000002</v>
      </c>
    </row>
    <row r="104" spans="1:6" x14ac:dyDescent="0.45">
      <c r="A104" s="2">
        <v>43616</v>
      </c>
      <c r="B104">
        <v>230.56</v>
      </c>
      <c r="C104">
        <v>234.1</v>
      </c>
      <c r="D104">
        <v>229.21</v>
      </c>
      <c r="E104">
        <v>233.24</v>
      </c>
      <c r="F104">
        <v>53.532020000000003</v>
      </c>
    </row>
    <row r="105" spans="1:6" x14ac:dyDescent="0.45">
      <c r="A105" s="2">
        <v>43619</v>
      </c>
      <c r="B105">
        <v>231.18</v>
      </c>
      <c r="C105">
        <v>241.5</v>
      </c>
      <c r="D105">
        <v>230.35</v>
      </c>
      <c r="E105">
        <v>239.95</v>
      </c>
      <c r="F105">
        <v>84.461309999999997</v>
      </c>
    </row>
    <row r="106" spans="1:6" x14ac:dyDescent="0.45">
      <c r="A106" s="2">
        <v>43620</v>
      </c>
      <c r="B106">
        <v>239.88</v>
      </c>
      <c r="C106">
        <v>240.25</v>
      </c>
      <c r="D106">
        <v>234.8</v>
      </c>
      <c r="E106">
        <v>236</v>
      </c>
      <c r="F106">
        <v>70.060789999999997</v>
      </c>
    </row>
    <row r="107" spans="1:6" x14ac:dyDescent="0.45">
      <c r="A107" s="2">
        <v>43621</v>
      </c>
      <c r="B107">
        <v>236</v>
      </c>
      <c r="C107">
        <v>240.3</v>
      </c>
      <c r="D107">
        <v>235.11</v>
      </c>
      <c r="E107">
        <v>239</v>
      </c>
      <c r="F107">
        <v>52.861629999999998</v>
      </c>
    </row>
    <row r="108" spans="1:6" x14ac:dyDescent="0.45">
      <c r="A108" s="2">
        <v>43622</v>
      </c>
      <c r="B108">
        <v>238.87</v>
      </c>
      <c r="C108">
        <v>246.34</v>
      </c>
      <c r="D108">
        <v>238.53</v>
      </c>
      <c r="E108">
        <v>244.89</v>
      </c>
      <c r="F108">
        <v>61.360950000000003</v>
      </c>
    </row>
    <row r="109" spans="1:6" x14ac:dyDescent="0.45">
      <c r="A109" s="2">
        <v>43623</v>
      </c>
      <c r="B109">
        <v>246.36</v>
      </c>
      <c r="C109">
        <v>249</v>
      </c>
      <c r="D109">
        <v>246.06</v>
      </c>
      <c r="E109">
        <v>248.28</v>
      </c>
      <c r="F109">
        <v>68.423469999999995</v>
      </c>
    </row>
    <row r="110" spans="1:6" x14ac:dyDescent="0.45">
      <c r="A110" s="2">
        <v>43626</v>
      </c>
      <c r="B110">
        <v>249.55</v>
      </c>
      <c r="C110">
        <v>250.65</v>
      </c>
      <c r="D110">
        <v>245.2</v>
      </c>
      <c r="E110">
        <v>249</v>
      </c>
      <c r="F110">
        <v>62.696710000000003</v>
      </c>
    </row>
    <row r="111" spans="1:6" x14ac:dyDescent="0.45">
      <c r="A111" s="2">
        <v>43627</v>
      </c>
      <c r="B111">
        <v>235.51</v>
      </c>
      <c r="C111">
        <v>239</v>
      </c>
      <c r="D111">
        <v>235.11</v>
      </c>
      <c r="E111">
        <v>235.89</v>
      </c>
      <c r="F111">
        <v>67.944000000000003</v>
      </c>
    </row>
    <row r="112" spans="1:6" x14ac:dyDescent="0.45">
      <c r="A112" s="2">
        <v>43629</v>
      </c>
      <c r="B112">
        <v>236.55</v>
      </c>
      <c r="C112">
        <v>241.07</v>
      </c>
      <c r="D112">
        <v>232.55</v>
      </c>
      <c r="E112">
        <v>240.49</v>
      </c>
      <c r="F112">
        <v>75.253429999999994</v>
      </c>
    </row>
    <row r="113" spans="1:6" x14ac:dyDescent="0.45">
      <c r="A113" s="2">
        <v>43630</v>
      </c>
      <c r="B113">
        <v>240.55</v>
      </c>
      <c r="C113">
        <v>243.8</v>
      </c>
      <c r="D113">
        <v>237.1</v>
      </c>
      <c r="E113">
        <v>238.8</v>
      </c>
      <c r="F113">
        <v>50.409779999999998</v>
      </c>
    </row>
    <row r="114" spans="1:6" x14ac:dyDescent="0.45">
      <c r="A114" s="2">
        <v>43633</v>
      </c>
      <c r="B114">
        <v>239</v>
      </c>
      <c r="C114">
        <v>240.87</v>
      </c>
      <c r="D114">
        <v>237.5</v>
      </c>
      <c r="E114">
        <v>237.8</v>
      </c>
      <c r="F114">
        <v>33.622230000000002</v>
      </c>
    </row>
    <row r="115" spans="1:6" x14ac:dyDescent="0.45">
      <c r="A115" s="2">
        <v>43634</v>
      </c>
      <c r="B115">
        <v>237.25</v>
      </c>
      <c r="C115">
        <v>241.99</v>
      </c>
      <c r="D115">
        <v>236.36</v>
      </c>
      <c r="E115">
        <v>241.8</v>
      </c>
      <c r="F115">
        <v>48.958469999999998</v>
      </c>
    </row>
    <row r="116" spans="1:6" x14ac:dyDescent="0.45">
      <c r="A116" s="2">
        <v>43635</v>
      </c>
      <c r="B116">
        <v>242.95</v>
      </c>
      <c r="C116">
        <v>242.95</v>
      </c>
      <c r="D116">
        <v>238.7</v>
      </c>
      <c r="E116">
        <v>240.4</v>
      </c>
      <c r="F116">
        <v>33.94538</v>
      </c>
    </row>
    <row r="117" spans="1:6" x14ac:dyDescent="0.45">
      <c r="A117" s="2">
        <v>43636</v>
      </c>
      <c r="B117">
        <v>242</v>
      </c>
      <c r="C117">
        <v>244.99</v>
      </c>
      <c r="D117">
        <v>241.4</v>
      </c>
      <c r="E117">
        <v>244.1</v>
      </c>
      <c r="F117">
        <v>64.381820000000005</v>
      </c>
    </row>
    <row r="118" spans="1:6" x14ac:dyDescent="0.45">
      <c r="A118" s="2">
        <v>43637</v>
      </c>
      <c r="B118">
        <v>243</v>
      </c>
      <c r="C118">
        <v>243.9</v>
      </c>
      <c r="D118">
        <v>237.56</v>
      </c>
      <c r="E118">
        <v>238.02</v>
      </c>
      <c r="F118">
        <v>61.061660000000003</v>
      </c>
    </row>
    <row r="119" spans="1:6" x14ac:dyDescent="0.45">
      <c r="A119" s="2">
        <v>43640</v>
      </c>
      <c r="B119">
        <v>239.06</v>
      </c>
      <c r="C119">
        <v>240.75</v>
      </c>
      <c r="D119">
        <v>238.42</v>
      </c>
      <c r="E119">
        <v>239.09</v>
      </c>
      <c r="F119">
        <v>27.72343</v>
      </c>
    </row>
    <row r="120" spans="1:6" x14ac:dyDescent="0.45">
      <c r="A120" s="2">
        <v>43641</v>
      </c>
      <c r="B120">
        <v>238.98</v>
      </c>
      <c r="C120">
        <v>239.2</v>
      </c>
      <c r="D120">
        <v>234.2</v>
      </c>
      <c r="E120">
        <v>236.7</v>
      </c>
      <c r="F120">
        <v>38.549169999999997</v>
      </c>
    </row>
    <row r="121" spans="1:6" x14ac:dyDescent="0.45">
      <c r="A121" s="2">
        <v>43642</v>
      </c>
      <c r="B121">
        <v>236.8</v>
      </c>
      <c r="C121">
        <v>241.37</v>
      </c>
      <c r="D121">
        <v>235.81</v>
      </c>
      <c r="E121">
        <v>240.59</v>
      </c>
      <c r="F121">
        <v>39.714300000000001</v>
      </c>
    </row>
    <row r="122" spans="1:6" x14ac:dyDescent="0.45">
      <c r="A122" s="2">
        <v>43643</v>
      </c>
      <c r="B122">
        <v>240.42</v>
      </c>
      <c r="C122">
        <v>242.44</v>
      </c>
      <c r="D122">
        <v>238.3</v>
      </c>
      <c r="E122">
        <v>240.5</v>
      </c>
      <c r="F122">
        <v>48.171379999999999</v>
      </c>
    </row>
    <row r="123" spans="1:6" x14ac:dyDescent="0.45">
      <c r="A123" s="2">
        <v>43644</v>
      </c>
      <c r="B123">
        <v>240</v>
      </c>
      <c r="C123">
        <v>241.23</v>
      </c>
      <c r="D123">
        <v>237.87</v>
      </c>
      <c r="E123">
        <v>238.55</v>
      </c>
      <c r="F123">
        <v>33.405070000000002</v>
      </c>
    </row>
    <row r="124" spans="1:6" x14ac:dyDescent="0.45">
      <c r="A124" s="2">
        <v>43647</v>
      </c>
      <c r="B124">
        <v>240.98</v>
      </c>
      <c r="C124">
        <v>243.9</v>
      </c>
      <c r="D124">
        <v>240.21</v>
      </c>
      <c r="E124">
        <v>242.98</v>
      </c>
      <c r="F124">
        <v>50.758220000000001</v>
      </c>
    </row>
    <row r="125" spans="1:6" x14ac:dyDescent="0.45">
      <c r="A125" s="2">
        <v>43648</v>
      </c>
      <c r="B125">
        <v>242.51</v>
      </c>
      <c r="C125">
        <v>242.74</v>
      </c>
      <c r="D125">
        <v>239.7</v>
      </c>
      <c r="E125">
        <v>241.2</v>
      </c>
      <c r="F125">
        <v>28.58362</v>
      </c>
    </row>
    <row r="126" spans="1:6" x14ac:dyDescent="0.45">
      <c r="A126" s="2">
        <v>43649</v>
      </c>
      <c r="B126">
        <v>241</v>
      </c>
      <c r="C126">
        <v>243.7</v>
      </c>
      <c r="D126">
        <v>240.17</v>
      </c>
      <c r="E126">
        <v>241.51</v>
      </c>
      <c r="F126">
        <v>32.731470000000002</v>
      </c>
    </row>
    <row r="127" spans="1:6" x14ac:dyDescent="0.45">
      <c r="A127" s="2">
        <v>43650</v>
      </c>
      <c r="B127">
        <v>241.97</v>
      </c>
      <c r="C127">
        <v>243</v>
      </c>
      <c r="D127">
        <v>240.81</v>
      </c>
      <c r="E127">
        <v>242.82</v>
      </c>
      <c r="F127">
        <v>25.316980000000001</v>
      </c>
    </row>
    <row r="128" spans="1:6" x14ac:dyDescent="0.45">
      <c r="A128" s="2">
        <v>43651</v>
      </c>
      <c r="B128">
        <v>242.91</v>
      </c>
      <c r="C128">
        <v>243.5</v>
      </c>
      <c r="D128">
        <v>241.61</v>
      </c>
      <c r="E128">
        <v>242.83</v>
      </c>
      <c r="F128">
        <v>27.870840000000001</v>
      </c>
    </row>
    <row r="129" spans="1:6" x14ac:dyDescent="0.45">
      <c r="A129" s="2">
        <v>43654</v>
      </c>
      <c r="B129">
        <v>242.13</v>
      </c>
      <c r="C129">
        <v>243.3</v>
      </c>
      <c r="D129">
        <v>240.68</v>
      </c>
      <c r="E129">
        <v>243.3</v>
      </c>
      <c r="F129">
        <v>28.620550000000001</v>
      </c>
    </row>
    <row r="130" spans="1:6" x14ac:dyDescent="0.45">
      <c r="A130" s="2">
        <v>43655</v>
      </c>
      <c r="B130">
        <v>243</v>
      </c>
      <c r="C130">
        <v>243.7</v>
      </c>
      <c r="D130">
        <v>241.87</v>
      </c>
      <c r="E130">
        <v>242.74</v>
      </c>
      <c r="F130">
        <v>26.380230000000001</v>
      </c>
    </row>
    <row r="131" spans="1:6" x14ac:dyDescent="0.45">
      <c r="A131" s="2">
        <v>43656</v>
      </c>
      <c r="B131">
        <v>243.1</v>
      </c>
      <c r="C131">
        <v>245.5</v>
      </c>
      <c r="D131">
        <v>242.01</v>
      </c>
      <c r="E131">
        <v>243.76</v>
      </c>
      <c r="F131">
        <v>41.599760000000003</v>
      </c>
    </row>
    <row r="132" spans="1:6" x14ac:dyDescent="0.45">
      <c r="A132" s="2">
        <v>43657</v>
      </c>
      <c r="B132">
        <v>244.5</v>
      </c>
      <c r="C132">
        <v>244.97</v>
      </c>
      <c r="D132">
        <v>240.17</v>
      </c>
      <c r="E132">
        <v>241.3</v>
      </c>
      <c r="F132">
        <v>33.165889999999997</v>
      </c>
    </row>
    <row r="133" spans="1:6" x14ac:dyDescent="0.45">
      <c r="A133" s="2">
        <v>43658</v>
      </c>
      <c r="B133">
        <v>241.29</v>
      </c>
      <c r="C133">
        <v>241.5</v>
      </c>
      <c r="D133">
        <v>236.37</v>
      </c>
      <c r="E133">
        <v>237.02</v>
      </c>
      <c r="F133">
        <v>47.691519999999997</v>
      </c>
    </row>
    <row r="134" spans="1:6" x14ac:dyDescent="0.45">
      <c r="A134" s="2">
        <v>43661</v>
      </c>
      <c r="B134">
        <v>237.9</v>
      </c>
      <c r="C134">
        <v>238.59</v>
      </c>
      <c r="D134">
        <v>234.23</v>
      </c>
      <c r="E134">
        <v>235.27</v>
      </c>
      <c r="F134">
        <v>45.070430000000002</v>
      </c>
    </row>
    <row r="135" spans="1:6" x14ac:dyDescent="0.45">
      <c r="A135" s="2">
        <v>43662</v>
      </c>
      <c r="B135">
        <v>234.68</v>
      </c>
      <c r="C135">
        <v>235.3</v>
      </c>
      <c r="D135">
        <v>232.25</v>
      </c>
      <c r="E135">
        <v>234.75</v>
      </c>
      <c r="F135">
        <v>36.223089999999999</v>
      </c>
    </row>
    <row r="136" spans="1:6" x14ac:dyDescent="0.45">
      <c r="A136" s="2">
        <v>43663</v>
      </c>
      <c r="B136">
        <v>234.32</v>
      </c>
      <c r="C136">
        <v>238.04</v>
      </c>
      <c r="D136">
        <v>233.5</v>
      </c>
      <c r="E136">
        <v>234.63</v>
      </c>
      <c r="F136">
        <v>33.529510000000002</v>
      </c>
    </row>
    <row r="137" spans="1:6" x14ac:dyDescent="0.45">
      <c r="A137" s="2">
        <v>43664</v>
      </c>
      <c r="B137">
        <v>234</v>
      </c>
      <c r="C137">
        <v>236.4</v>
      </c>
      <c r="D137">
        <v>233.5</v>
      </c>
      <c r="E137">
        <v>234.78</v>
      </c>
      <c r="F137">
        <v>23.05706</v>
      </c>
    </row>
    <row r="138" spans="1:6" x14ac:dyDescent="0.45">
      <c r="A138" s="2">
        <v>43665</v>
      </c>
      <c r="B138">
        <v>236.34</v>
      </c>
      <c r="C138">
        <v>237.93</v>
      </c>
      <c r="D138">
        <v>232.32</v>
      </c>
      <c r="E138">
        <v>232.85</v>
      </c>
      <c r="F138">
        <v>34.70617</v>
      </c>
    </row>
    <row r="139" spans="1:6" x14ac:dyDescent="0.45">
      <c r="A139" s="2">
        <v>43668</v>
      </c>
      <c r="B139">
        <v>233</v>
      </c>
      <c r="C139">
        <v>233.98</v>
      </c>
      <c r="D139">
        <v>228.57</v>
      </c>
      <c r="E139">
        <v>230.35</v>
      </c>
      <c r="F139">
        <v>37.949300000000001</v>
      </c>
    </row>
    <row r="140" spans="1:6" x14ac:dyDescent="0.45">
      <c r="A140" s="2">
        <v>43669</v>
      </c>
      <c r="B140">
        <v>230.5</v>
      </c>
      <c r="C140">
        <v>232.83</v>
      </c>
      <c r="D140">
        <v>228.52</v>
      </c>
      <c r="E140">
        <v>232.48</v>
      </c>
      <c r="F140">
        <v>36.36356</v>
      </c>
    </row>
    <row r="141" spans="1:6" x14ac:dyDescent="0.45">
      <c r="A141" s="2">
        <v>43670</v>
      </c>
      <c r="B141">
        <v>233.7</v>
      </c>
      <c r="C141">
        <v>234</v>
      </c>
      <c r="D141">
        <v>229.9</v>
      </c>
      <c r="E141">
        <v>230.65</v>
      </c>
      <c r="F141">
        <v>27.36589</v>
      </c>
    </row>
    <row r="142" spans="1:6" x14ac:dyDescent="0.45">
      <c r="A142" s="2">
        <v>43671</v>
      </c>
      <c r="B142">
        <v>230</v>
      </c>
      <c r="C142">
        <v>234.65</v>
      </c>
      <c r="D142">
        <v>229.02</v>
      </c>
      <c r="E142">
        <v>232.9</v>
      </c>
      <c r="F142">
        <v>33.078389999999999</v>
      </c>
    </row>
    <row r="143" spans="1:6" x14ac:dyDescent="0.45">
      <c r="A143" s="2">
        <v>43672</v>
      </c>
      <c r="B143">
        <v>232.4</v>
      </c>
      <c r="C143">
        <v>233.99</v>
      </c>
      <c r="D143">
        <v>230.25</v>
      </c>
      <c r="E143">
        <v>230.55</v>
      </c>
      <c r="F143">
        <v>25.918140000000001</v>
      </c>
    </row>
    <row r="144" spans="1:6" x14ac:dyDescent="0.45">
      <c r="A144" s="2">
        <v>43675</v>
      </c>
      <c r="B144">
        <v>230.75</v>
      </c>
      <c r="C144">
        <v>233.74</v>
      </c>
      <c r="D144">
        <v>230.18</v>
      </c>
      <c r="E144">
        <v>232.8</v>
      </c>
      <c r="F144">
        <v>18.373570000000001</v>
      </c>
    </row>
    <row r="145" spans="1:6" x14ac:dyDescent="0.45">
      <c r="A145" s="2">
        <v>43676</v>
      </c>
      <c r="B145">
        <v>233.03</v>
      </c>
      <c r="C145">
        <v>236</v>
      </c>
      <c r="D145">
        <v>231.13</v>
      </c>
      <c r="E145">
        <v>236</v>
      </c>
      <c r="F145">
        <v>34.843870000000003</v>
      </c>
    </row>
    <row r="146" spans="1:6" x14ac:dyDescent="0.45">
      <c r="A146" s="2">
        <v>43677</v>
      </c>
      <c r="B146">
        <v>237.5</v>
      </c>
      <c r="C146">
        <v>237.55</v>
      </c>
      <c r="D146">
        <v>233.11</v>
      </c>
      <c r="E146">
        <v>233.49</v>
      </c>
      <c r="F146">
        <v>50.848520000000001</v>
      </c>
    </row>
    <row r="147" spans="1:6" x14ac:dyDescent="0.45">
      <c r="A147" s="2">
        <v>43678</v>
      </c>
      <c r="B147">
        <v>232.15</v>
      </c>
      <c r="C147">
        <v>232.46</v>
      </c>
      <c r="D147">
        <v>228.5</v>
      </c>
      <c r="E147">
        <v>229.5</v>
      </c>
      <c r="F147">
        <v>56.16581</v>
      </c>
    </row>
    <row r="148" spans="1:6" x14ac:dyDescent="0.45">
      <c r="A148" s="2">
        <v>43679</v>
      </c>
      <c r="B148">
        <v>224.91</v>
      </c>
      <c r="C148">
        <v>226.88</v>
      </c>
      <c r="D148">
        <v>220.3</v>
      </c>
      <c r="E148">
        <v>220.81</v>
      </c>
      <c r="F148">
        <v>94.676140000000004</v>
      </c>
    </row>
    <row r="149" spans="1:6" x14ac:dyDescent="0.45">
      <c r="A149" s="2">
        <v>43682</v>
      </c>
      <c r="B149">
        <v>219.72</v>
      </c>
      <c r="C149">
        <v>224</v>
      </c>
      <c r="D149">
        <v>219.45</v>
      </c>
      <c r="E149">
        <v>222.24</v>
      </c>
      <c r="F149">
        <v>49.233229999999999</v>
      </c>
    </row>
    <row r="150" spans="1:6" x14ac:dyDescent="0.45">
      <c r="A150" s="2">
        <v>43683</v>
      </c>
      <c r="B150">
        <v>222.82</v>
      </c>
      <c r="C150">
        <v>226.88</v>
      </c>
      <c r="D150">
        <v>222.3</v>
      </c>
      <c r="E150">
        <v>226.01</v>
      </c>
      <c r="F150">
        <v>48.804209999999998</v>
      </c>
    </row>
    <row r="151" spans="1:6" x14ac:dyDescent="0.45">
      <c r="A151" s="2">
        <v>43684</v>
      </c>
      <c r="B151">
        <v>225.85</v>
      </c>
      <c r="C151">
        <v>227.6</v>
      </c>
      <c r="D151">
        <v>221.9</v>
      </c>
      <c r="E151">
        <v>222.25</v>
      </c>
      <c r="F151">
        <v>49.612760000000002</v>
      </c>
    </row>
    <row r="152" spans="1:6" x14ac:dyDescent="0.45">
      <c r="A152" s="2">
        <v>43685</v>
      </c>
      <c r="B152">
        <v>224.6</v>
      </c>
      <c r="C152">
        <v>225.9</v>
      </c>
      <c r="D152">
        <v>223.18</v>
      </c>
      <c r="E152">
        <v>223.93</v>
      </c>
      <c r="F152">
        <v>31.264340000000001</v>
      </c>
    </row>
    <row r="153" spans="1:6" x14ac:dyDescent="0.45">
      <c r="A153" s="2">
        <v>43686</v>
      </c>
      <c r="B153">
        <v>224.05</v>
      </c>
      <c r="C153">
        <v>224.36</v>
      </c>
      <c r="D153">
        <v>220.67</v>
      </c>
      <c r="E153">
        <v>220.67</v>
      </c>
      <c r="F153">
        <v>31.50365</v>
      </c>
    </row>
    <row r="154" spans="1:6" x14ac:dyDescent="0.45">
      <c r="A154" s="2">
        <v>43689</v>
      </c>
      <c r="B154">
        <v>222.38</v>
      </c>
      <c r="C154">
        <v>222.99</v>
      </c>
      <c r="D154">
        <v>219.74</v>
      </c>
      <c r="E154">
        <v>222.3</v>
      </c>
      <c r="F154">
        <v>28.795639999999999</v>
      </c>
    </row>
    <row r="155" spans="1:6" x14ac:dyDescent="0.45">
      <c r="A155" s="2">
        <v>43690</v>
      </c>
      <c r="B155">
        <v>221.31</v>
      </c>
      <c r="C155">
        <v>225.75</v>
      </c>
      <c r="D155">
        <v>220.07</v>
      </c>
      <c r="E155">
        <v>223.18</v>
      </c>
      <c r="F155">
        <v>46.729239999999997</v>
      </c>
    </row>
    <row r="156" spans="1:6" x14ac:dyDescent="0.45">
      <c r="A156" s="2">
        <v>43691</v>
      </c>
      <c r="B156">
        <v>224.1</v>
      </c>
      <c r="C156">
        <v>224.25</v>
      </c>
      <c r="D156">
        <v>216.6</v>
      </c>
      <c r="E156">
        <v>217.11</v>
      </c>
      <c r="F156">
        <v>52.025460000000002</v>
      </c>
    </row>
    <row r="157" spans="1:6" x14ac:dyDescent="0.45">
      <c r="A157" s="2">
        <v>43692</v>
      </c>
      <c r="B157">
        <v>218.5</v>
      </c>
      <c r="C157">
        <v>218.94</v>
      </c>
      <c r="D157">
        <v>212.88</v>
      </c>
      <c r="E157">
        <v>214.59</v>
      </c>
      <c r="F157">
        <v>68.320490000000007</v>
      </c>
    </row>
    <row r="158" spans="1:6" x14ac:dyDescent="0.45">
      <c r="A158" s="2">
        <v>43693</v>
      </c>
      <c r="B158">
        <v>215.9</v>
      </c>
      <c r="C158">
        <v>216.75</v>
      </c>
      <c r="D158">
        <v>213.91</v>
      </c>
      <c r="E158">
        <v>215.05</v>
      </c>
      <c r="F158">
        <v>38.4495</v>
      </c>
    </row>
    <row r="159" spans="1:6" x14ac:dyDescent="0.45">
      <c r="A159" s="2">
        <v>43696</v>
      </c>
      <c r="B159">
        <v>217</v>
      </c>
      <c r="C159">
        <v>218.2</v>
      </c>
      <c r="D159">
        <v>214.06</v>
      </c>
      <c r="E159">
        <v>217.4</v>
      </c>
      <c r="F159">
        <v>37.788829999999997</v>
      </c>
    </row>
    <row r="160" spans="1:6" x14ac:dyDescent="0.45">
      <c r="A160" s="2">
        <v>43697</v>
      </c>
      <c r="B160">
        <v>217.75</v>
      </c>
      <c r="C160">
        <v>219.23</v>
      </c>
      <c r="D160">
        <v>215.53</v>
      </c>
      <c r="E160">
        <v>216</v>
      </c>
      <c r="F160">
        <v>37.017510000000001</v>
      </c>
    </row>
    <row r="161" spans="1:6" x14ac:dyDescent="0.45">
      <c r="A161" s="2">
        <v>43698</v>
      </c>
      <c r="B161">
        <v>216.97</v>
      </c>
      <c r="C161">
        <v>219.5</v>
      </c>
      <c r="D161">
        <v>215.8</v>
      </c>
      <c r="E161">
        <v>218.62</v>
      </c>
      <c r="F161">
        <v>42.949599999999997</v>
      </c>
    </row>
    <row r="162" spans="1:6" x14ac:dyDescent="0.45">
      <c r="A162" s="2">
        <v>43699</v>
      </c>
      <c r="B162">
        <v>218.21</v>
      </c>
      <c r="C162">
        <v>220.4</v>
      </c>
      <c r="D162">
        <v>217.35</v>
      </c>
      <c r="E162">
        <v>219.5</v>
      </c>
      <c r="F162">
        <v>45.760129999999997</v>
      </c>
    </row>
    <row r="163" spans="1:6" x14ac:dyDescent="0.45">
      <c r="A163" s="2">
        <v>43700</v>
      </c>
      <c r="B163">
        <v>220.2</v>
      </c>
      <c r="C163">
        <v>223.1</v>
      </c>
      <c r="D163">
        <v>217.86</v>
      </c>
      <c r="E163">
        <v>219.5</v>
      </c>
      <c r="F163">
        <v>54.778399999999998</v>
      </c>
    </row>
    <row r="164" spans="1:6" x14ac:dyDescent="0.45">
      <c r="A164" s="2">
        <v>43703</v>
      </c>
      <c r="B164">
        <v>217.5</v>
      </c>
      <c r="C164">
        <v>219.64</v>
      </c>
      <c r="D164">
        <v>216.53</v>
      </c>
      <c r="E164">
        <v>218.5</v>
      </c>
      <c r="F164">
        <v>35.264670000000002</v>
      </c>
    </row>
    <row r="165" spans="1:6" x14ac:dyDescent="0.45">
      <c r="A165" s="2">
        <v>43704</v>
      </c>
      <c r="B165">
        <v>218.95</v>
      </c>
      <c r="C165">
        <v>219.05</v>
      </c>
      <c r="D165">
        <v>215.61</v>
      </c>
      <c r="E165">
        <v>217.89</v>
      </c>
      <c r="F165">
        <v>51.340690000000002</v>
      </c>
    </row>
    <row r="166" spans="1:6" x14ac:dyDescent="0.45">
      <c r="A166" s="2">
        <v>43705</v>
      </c>
      <c r="B166">
        <v>218.07</v>
      </c>
      <c r="C166">
        <v>219.08</v>
      </c>
      <c r="D166">
        <v>217.18</v>
      </c>
      <c r="E166">
        <v>218.3</v>
      </c>
      <c r="F166">
        <v>30.298300000000001</v>
      </c>
    </row>
    <row r="167" spans="1:6" x14ac:dyDescent="0.45">
      <c r="A167" s="2">
        <v>43706</v>
      </c>
      <c r="B167">
        <v>218.49</v>
      </c>
      <c r="C167">
        <v>221.5</v>
      </c>
      <c r="D167">
        <v>218.05</v>
      </c>
      <c r="E167">
        <v>221.5</v>
      </c>
      <c r="F167">
        <v>35.89716</v>
      </c>
    </row>
    <row r="168" spans="1:6" x14ac:dyDescent="0.45">
      <c r="A168" s="2">
        <v>43707</v>
      </c>
      <c r="B168">
        <v>221.94</v>
      </c>
      <c r="C168">
        <v>225.2</v>
      </c>
      <c r="D168">
        <v>221.21</v>
      </c>
      <c r="E168">
        <v>224.2</v>
      </c>
      <c r="F168">
        <v>58.186219999999999</v>
      </c>
    </row>
    <row r="169" spans="1:6" x14ac:dyDescent="0.45">
      <c r="A169" s="2">
        <v>43710</v>
      </c>
      <c r="B169">
        <v>224.1</v>
      </c>
      <c r="C169">
        <v>227.84</v>
      </c>
      <c r="D169">
        <v>223.41</v>
      </c>
      <c r="E169">
        <v>226.68</v>
      </c>
      <c r="F169">
        <v>38.941479999999999</v>
      </c>
    </row>
    <row r="170" spans="1:6" x14ac:dyDescent="0.45">
      <c r="A170" s="2">
        <v>43711</v>
      </c>
      <c r="B170">
        <v>225.95</v>
      </c>
      <c r="C170">
        <v>226.25</v>
      </c>
      <c r="D170">
        <v>222.05</v>
      </c>
      <c r="E170">
        <v>224</v>
      </c>
      <c r="F170">
        <v>44.56091</v>
      </c>
    </row>
    <row r="171" spans="1:6" x14ac:dyDescent="0.45">
      <c r="A171" s="2">
        <v>43712</v>
      </c>
      <c r="B171">
        <v>225.3</v>
      </c>
      <c r="C171">
        <v>227.5</v>
      </c>
      <c r="D171">
        <v>224.69</v>
      </c>
      <c r="E171">
        <v>227.1</v>
      </c>
      <c r="F171">
        <v>41.663519999999998</v>
      </c>
    </row>
    <row r="172" spans="1:6" x14ac:dyDescent="0.45">
      <c r="A172" s="2">
        <v>43713</v>
      </c>
      <c r="B172">
        <v>229.5</v>
      </c>
      <c r="C172">
        <v>230.93</v>
      </c>
      <c r="D172">
        <v>228.36</v>
      </c>
      <c r="E172">
        <v>230.79</v>
      </c>
      <c r="F172">
        <v>54.900790000000001</v>
      </c>
    </row>
    <row r="173" spans="1:6" x14ac:dyDescent="0.45">
      <c r="A173" s="2">
        <v>43714</v>
      </c>
      <c r="B173">
        <v>231</v>
      </c>
      <c r="C173">
        <v>231.2</v>
      </c>
      <c r="D173">
        <v>228.36</v>
      </c>
      <c r="E173">
        <v>229.02</v>
      </c>
      <c r="F173">
        <v>37.942349999999998</v>
      </c>
    </row>
    <row r="174" spans="1:6" x14ac:dyDescent="0.45">
      <c r="A174" s="2">
        <v>43717</v>
      </c>
      <c r="B174">
        <v>229.88</v>
      </c>
      <c r="C174">
        <v>230.87</v>
      </c>
      <c r="D174">
        <v>227.61</v>
      </c>
      <c r="E174">
        <v>229</v>
      </c>
      <c r="F174">
        <v>22.795059999999999</v>
      </c>
    </row>
    <row r="175" spans="1:6" x14ac:dyDescent="0.45">
      <c r="A175" s="2">
        <v>43718</v>
      </c>
      <c r="B175">
        <v>228.5</v>
      </c>
      <c r="C175">
        <v>235.23</v>
      </c>
      <c r="D175">
        <v>227.1</v>
      </c>
      <c r="E175">
        <v>233.3</v>
      </c>
      <c r="F175">
        <v>60.396659999999997</v>
      </c>
    </row>
    <row r="176" spans="1:6" x14ac:dyDescent="0.45">
      <c r="A176" s="2">
        <v>43719</v>
      </c>
      <c r="B176">
        <v>233.49</v>
      </c>
      <c r="C176">
        <v>235.9</v>
      </c>
      <c r="D176">
        <v>232.62</v>
      </c>
      <c r="E176">
        <v>234.72</v>
      </c>
      <c r="F176">
        <v>41.927500000000002</v>
      </c>
    </row>
    <row r="177" spans="1:6" x14ac:dyDescent="0.45">
      <c r="A177" s="2">
        <v>43720</v>
      </c>
      <c r="B177">
        <v>234.9</v>
      </c>
      <c r="C177">
        <v>235.42</v>
      </c>
      <c r="D177">
        <v>232.81</v>
      </c>
      <c r="E177">
        <v>234.57</v>
      </c>
      <c r="F177">
        <v>38.978189999999998</v>
      </c>
    </row>
    <row r="178" spans="1:6" x14ac:dyDescent="0.45">
      <c r="A178" s="2">
        <v>43721</v>
      </c>
      <c r="B178">
        <v>234.12</v>
      </c>
      <c r="C178">
        <v>235</v>
      </c>
      <c r="D178">
        <v>231.91</v>
      </c>
      <c r="E178">
        <v>233</v>
      </c>
      <c r="F178">
        <v>23.10962</v>
      </c>
    </row>
    <row r="179" spans="1:6" x14ac:dyDescent="0.45">
      <c r="A179" s="2">
        <v>43724</v>
      </c>
      <c r="B179">
        <v>235</v>
      </c>
      <c r="C179">
        <v>235.53</v>
      </c>
      <c r="D179">
        <v>233.2</v>
      </c>
      <c r="E179">
        <v>235.32</v>
      </c>
      <c r="F179">
        <v>39.568910000000002</v>
      </c>
    </row>
    <row r="180" spans="1:6" x14ac:dyDescent="0.45">
      <c r="A180" s="2">
        <v>43725</v>
      </c>
      <c r="B180">
        <v>235.22</v>
      </c>
      <c r="C180">
        <v>237.2</v>
      </c>
      <c r="D180">
        <v>233.99</v>
      </c>
      <c r="E180">
        <v>235.89</v>
      </c>
      <c r="F180">
        <v>55.770429999999998</v>
      </c>
    </row>
    <row r="181" spans="1:6" x14ac:dyDescent="0.45">
      <c r="A181" s="2">
        <v>43726</v>
      </c>
      <c r="B181">
        <v>235.8</v>
      </c>
      <c r="C181">
        <v>236.45</v>
      </c>
      <c r="D181">
        <v>234.45</v>
      </c>
      <c r="E181">
        <v>235.3</v>
      </c>
      <c r="F181">
        <v>25.599810000000002</v>
      </c>
    </row>
    <row r="182" spans="1:6" x14ac:dyDescent="0.45">
      <c r="A182" s="2">
        <v>43727</v>
      </c>
      <c r="B182">
        <v>234.86</v>
      </c>
      <c r="C182">
        <v>235.49</v>
      </c>
      <c r="D182">
        <v>233.12</v>
      </c>
      <c r="E182">
        <v>234.98</v>
      </c>
      <c r="F182">
        <v>39.44782</v>
      </c>
    </row>
    <row r="183" spans="1:6" x14ac:dyDescent="0.45">
      <c r="A183" s="2">
        <v>43728</v>
      </c>
      <c r="B183">
        <v>235</v>
      </c>
      <c r="C183">
        <v>235.5</v>
      </c>
      <c r="D183">
        <v>230.72</v>
      </c>
      <c r="E183">
        <v>232</v>
      </c>
      <c r="F183">
        <v>40.638979999999997</v>
      </c>
    </row>
    <row r="184" spans="1:6" x14ac:dyDescent="0.45">
      <c r="A184" s="2">
        <v>43731</v>
      </c>
      <c r="B184">
        <v>231.7</v>
      </c>
      <c r="C184">
        <v>232.17</v>
      </c>
      <c r="D184">
        <v>229.05</v>
      </c>
      <c r="E184">
        <v>229.7</v>
      </c>
      <c r="F184">
        <v>28.199639999999999</v>
      </c>
    </row>
    <row r="185" spans="1:6" x14ac:dyDescent="0.45">
      <c r="A185" s="2">
        <v>43732</v>
      </c>
      <c r="B185">
        <v>230</v>
      </c>
      <c r="C185">
        <v>231.99</v>
      </c>
      <c r="D185">
        <v>227.11</v>
      </c>
      <c r="E185">
        <v>227.5</v>
      </c>
      <c r="F185">
        <v>43.410339999999998</v>
      </c>
    </row>
    <row r="186" spans="1:6" x14ac:dyDescent="0.45">
      <c r="A186" s="2">
        <v>43733</v>
      </c>
      <c r="B186">
        <v>226.5</v>
      </c>
      <c r="C186">
        <v>228.3</v>
      </c>
      <c r="D186">
        <v>225.3</v>
      </c>
      <c r="E186">
        <v>228.09</v>
      </c>
      <c r="F186">
        <v>37.974670000000003</v>
      </c>
    </row>
    <row r="187" spans="1:6" x14ac:dyDescent="0.45">
      <c r="A187" s="2">
        <v>43734</v>
      </c>
      <c r="B187">
        <v>228.21</v>
      </c>
      <c r="C187">
        <v>230.9</v>
      </c>
      <c r="D187">
        <v>227.71</v>
      </c>
      <c r="E187">
        <v>229.09</v>
      </c>
      <c r="F187">
        <v>32.739690000000003</v>
      </c>
    </row>
    <row r="188" spans="1:6" x14ac:dyDescent="0.45">
      <c r="A188" s="2">
        <v>43735</v>
      </c>
      <c r="B188">
        <v>229.2</v>
      </c>
      <c r="C188">
        <v>229.96</v>
      </c>
      <c r="D188">
        <v>228.05</v>
      </c>
      <c r="E188">
        <v>228.05</v>
      </c>
      <c r="F188">
        <v>18.06251</v>
      </c>
    </row>
    <row r="189" spans="1:6" x14ac:dyDescent="0.45">
      <c r="A189" s="2">
        <v>43738</v>
      </c>
      <c r="B189">
        <v>228.5</v>
      </c>
      <c r="C189">
        <v>229</v>
      </c>
      <c r="D189">
        <v>226.05</v>
      </c>
      <c r="E189">
        <v>227.71</v>
      </c>
      <c r="F189">
        <v>30.235910000000001</v>
      </c>
    </row>
    <row r="190" spans="1:6" x14ac:dyDescent="0.45">
      <c r="A190" s="2">
        <v>43739</v>
      </c>
      <c r="B190">
        <v>227.55</v>
      </c>
      <c r="C190">
        <v>229.56</v>
      </c>
      <c r="D190">
        <v>226.49</v>
      </c>
      <c r="E190">
        <v>226.49</v>
      </c>
      <c r="F190">
        <v>29.87059</v>
      </c>
    </row>
    <row r="191" spans="1:6" x14ac:dyDescent="0.45">
      <c r="A191" s="2">
        <v>43740</v>
      </c>
      <c r="B191">
        <v>226.05</v>
      </c>
      <c r="C191">
        <v>226.63</v>
      </c>
      <c r="D191">
        <v>223.03</v>
      </c>
      <c r="E191">
        <v>223.5</v>
      </c>
      <c r="F191">
        <v>42.441850000000002</v>
      </c>
    </row>
    <row r="192" spans="1:6" x14ac:dyDescent="0.45">
      <c r="A192" s="2">
        <v>43741</v>
      </c>
      <c r="B192">
        <v>223.6</v>
      </c>
      <c r="C192">
        <v>225.64</v>
      </c>
      <c r="D192">
        <v>222.61</v>
      </c>
      <c r="E192">
        <v>224.08</v>
      </c>
      <c r="F192">
        <v>38.368040000000001</v>
      </c>
    </row>
    <row r="193" spans="1:6" x14ac:dyDescent="0.45">
      <c r="A193" s="2">
        <v>43742</v>
      </c>
      <c r="B193">
        <v>224.9</v>
      </c>
      <c r="C193">
        <v>226.06</v>
      </c>
      <c r="D193">
        <v>221.87</v>
      </c>
      <c r="E193">
        <v>222.76</v>
      </c>
      <c r="F193">
        <v>32.222650000000002</v>
      </c>
    </row>
    <row r="194" spans="1:6" x14ac:dyDescent="0.45">
      <c r="A194" s="2">
        <v>43745</v>
      </c>
      <c r="B194">
        <v>223.13</v>
      </c>
      <c r="C194">
        <v>227.8</v>
      </c>
      <c r="D194">
        <v>222.41</v>
      </c>
      <c r="E194">
        <v>227.55</v>
      </c>
      <c r="F194">
        <v>40.15551</v>
      </c>
    </row>
    <row r="195" spans="1:6" x14ac:dyDescent="0.45">
      <c r="A195" s="2">
        <v>43746</v>
      </c>
      <c r="B195">
        <v>227.77</v>
      </c>
      <c r="C195">
        <v>228.18</v>
      </c>
      <c r="D195">
        <v>225.15</v>
      </c>
      <c r="E195">
        <v>226.03</v>
      </c>
      <c r="F195">
        <v>31.019500000000001</v>
      </c>
    </row>
    <row r="196" spans="1:6" x14ac:dyDescent="0.45">
      <c r="A196" s="2">
        <v>43747</v>
      </c>
      <c r="B196">
        <v>226.03</v>
      </c>
      <c r="C196">
        <v>229</v>
      </c>
      <c r="D196">
        <v>225.52</v>
      </c>
      <c r="E196">
        <v>227.7</v>
      </c>
      <c r="F196">
        <v>39.714120000000001</v>
      </c>
    </row>
    <row r="197" spans="1:6" x14ac:dyDescent="0.45">
      <c r="A197" s="2">
        <v>43748</v>
      </c>
      <c r="B197">
        <v>227.89</v>
      </c>
      <c r="C197">
        <v>228.94</v>
      </c>
      <c r="D197">
        <v>225.62</v>
      </c>
      <c r="E197">
        <v>228.5</v>
      </c>
      <c r="F197">
        <v>31.717089999999999</v>
      </c>
    </row>
    <row r="198" spans="1:6" x14ac:dyDescent="0.45">
      <c r="A198" s="2">
        <v>43749</v>
      </c>
      <c r="B198">
        <v>229.5</v>
      </c>
      <c r="C198">
        <v>231.2</v>
      </c>
      <c r="D198">
        <v>228.97</v>
      </c>
      <c r="E198">
        <v>230.31</v>
      </c>
      <c r="F198">
        <v>37.497239999999998</v>
      </c>
    </row>
    <row r="199" spans="1:6" x14ac:dyDescent="0.45">
      <c r="A199" s="2">
        <v>43752</v>
      </c>
      <c r="B199">
        <v>230.29</v>
      </c>
      <c r="C199">
        <v>230.67</v>
      </c>
      <c r="D199">
        <v>227.82</v>
      </c>
      <c r="E199">
        <v>228.4</v>
      </c>
      <c r="F199">
        <v>34.628680000000003</v>
      </c>
    </row>
    <row r="200" spans="1:6" x14ac:dyDescent="0.45">
      <c r="A200" s="2">
        <v>43753</v>
      </c>
      <c r="B200">
        <v>228.78</v>
      </c>
      <c r="C200">
        <v>229.88</v>
      </c>
      <c r="D200">
        <v>227</v>
      </c>
      <c r="E200">
        <v>229.4</v>
      </c>
      <c r="F200">
        <v>30.763750000000002</v>
      </c>
    </row>
    <row r="201" spans="1:6" x14ac:dyDescent="0.45">
      <c r="A201" s="2">
        <v>43754</v>
      </c>
      <c r="B201">
        <v>229.05</v>
      </c>
      <c r="C201">
        <v>231.2</v>
      </c>
      <c r="D201">
        <v>229.05</v>
      </c>
      <c r="E201">
        <v>231</v>
      </c>
      <c r="F201">
        <v>39.213999999999999</v>
      </c>
    </row>
    <row r="202" spans="1:6" x14ac:dyDescent="0.45">
      <c r="A202" s="2">
        <v>43755</v>
      </c>
      <c r="B202">
        <v>230.7</v>
      </c>
      <c r="C202">
        <v>233.5</v>
      </c>
      <c r="D202">
        <v>230.52</v>
      </c>
      <c r="E202">
        <v>233.5</v>
      </c>
      <c r="F202">
        <v>46.007620000000003</v>
      </c>
    </row>
    <row r="203" spans="1:6" x14ac:dyDescent="0.45">
      <c r="A203" s="2">
        <v>43756</v>
      </c>
      <c r="B203">
        <v>233.2</v>
      </c>
      <c r="C203">
        <v>236.03</v>
      </c>
      <c r="D203">
        <v>232.8</v>
      </c>
      <c r="E203">
        <v>235.55</v>
      </c>
      <c r="F203">
        <v>42.729349999999997</v>
      </c>
    </row>
    <row r="204" spans="1:6" x14ac:dyDescent="0.45">
      <c r="A204" s="2">
        <v>43759</v>
      </c>
      <c r="B204">
        <v>236</v>
      </c>
      <c r="C204">
        <v>236.88</v>
      </c>
      <c r="D204">
        <v>234.04</v>
      </c>
      <c r="E204">
        <v>234.94</v>
      </c>
      <c r="F204">
        <v>28.45749</v>
      </c>
    </row>
    <row r="205" spans="1:6" x14ac:dyDescent="0.45">
      <c r="A205" s="2">
        <v>43760</v>
      </c>
      <c r="B205">
        <v>235.02</v>
      </c>
      <c r="C205">
        <v>239.77</v>
      </c>
      <c r="D205">
        <v>235</v>
      </c>
      <c r="E205">
        <v>239.77</v>
      </c>
      <c r="F205">
        <v>40.29889</v>
      </c>
    </row>
    <row r="206" spans="1:6" x14ac:dyDescent="0.45">
      <c r="A206" s="2">
        <v>43761</v>
      </c>
      <c r="B206">
        <v>239.2</v>
      </c>
      <c r="C206">
        <v>240.18</v>
      </c>
      <c r="D206">
        <v>237.76</v>
      </c>
      <c r="E206">
        <v>239.57</v>
      </c>
      <c r="F206">
        <v>34.655410000000003</v>
      </c>
    </row>
    <row r="207" spans="1:6" x14ac:dyDescent="0.45">
      <c r="A207" s="2">
        <v>43762</v>
      </c>
      <c r="B207">
        <v>239.63</v>
      </c>
      <c r="C207">
        <v>242.78</v>
      </c>
      <c r="D207">
        <v>239.06</v>
      </c>
      <c r="E207">
        <v>242.78</v>
      </c>
      <c r="F207">
        <v>40.384770000000003</v>
      </c>
    </row>
    <row r="208" spans="1:6" x14ac:dyDescent="0.45">
      <c r="A208" s="2">
        <v>43763</v>
      </c>
      <c r="B208">
        <v>242.52</v>
      </c>
      <c r="C208">
        <v>242.77</v>
      </c>
      <c r="D208">
        <v>237.85</v>
      </c>
      <c r="E208">
        <v>240</v>
      </c>
      <c r="F208">
        <v>49.78904</v>
      </c>
    </row>
    <row r="209" spans="1:6" x14ac:dyDescent="0.45">
      <c r="A209" s="2">
        <v>43766</v>
      </c>
      <c r="B209">
        <v>240.5</v>
      </c>
      <c r="C209">
        <v>242.33</v>
      </c>
      <c r="D209">
        <v>235.25</v>
      </c>
      <c r="E209">
        <v>237.03</v>
      </c>
      <c r="F209">
        <v>39.049349999999997</v>
      </c>
    </row>
    <row r="210" spans="1:6" x14ac:dyDescent="0.45">
      <c r="A210" s="2">
        <v>43767</v>
      </c>
      <c r="B210">
        <v>237.1</v>
      </c>
      <c r="C210">
        <v>240.2</v>
      </c>
      <c r="D210">
        <v>236</v>
      </c>
      <c r="E210">
        <v>240.11</v>
      </c>
      <c r="F210">
        <v>41.494140000000002</v>
      </c>
    </row>
    <row r="211" spans="1:6" x14ac:dyDescent="0.45">
      <c r="A211" s="2">
        <v>43768</v>
      </c>
      <c r="B211">
        <v>239.69</v>
      </c>
      <c r="C211">
        <v>242.2</v>
      </c>
      <c r="D211">
        <v>237.85</v>
      </c>
      <c r="E211">
        <v>239.51</v>
      </c>
      <c r="F211">
        <v>43.597180000000002</v>
      </c>
    </row>
    <row r="212" spans="1:6" x14ac:dyDescent="0.45">
      <c r="A212" s="2">
        <v>43769</v>
      </c>
      <c r="B212">
        <v>240.7</v>
      </c>
      <c r="C212">
        <v>242</v>
      </c>
      <c r="D212">
        <v>234.01</v>
      </c>
      <c r="E212">
        <v>234.89</v>
      </c>
      <c r="F212">
        <v>60.316780000000001</v>
      </c>
    </row>
    <row r="213" spans="1:6" x14ac:dyDescent="0.45">
      <c r="A213" s="2">
        <v>43770</v>
      </c>
      <c r="B213">
        <v>235.35</v>
      </c>
      <c r="C213">
        <v>236.74</v>
      </c>
      <c r="D213">
        <v>232.8</v>
      </c>
      <c r="E213">
        <v>236.4</v>
      </c>
      <c r="F213">
        <v>39.229280000000003</v>
      </c>
    </row>
    <row r="214" spans="1:6" x14ac:dyDescent="0.45">
      <c r="A214" s="2">
        <v>43774</v>
      </c>
      <c r="B214">
        <v>239.6</v>
      </c>
      <c r="C214">
        <v>240.98</v>
      </c>
      <c r="D214">
        <v>236.7</v>
      </c>
      <c r="E214">
        <v>238.53</v>
      </c>
      <c r="F214">
        <v>43.691630000000004</v>
      </c>
    </row>
    <row r="215" spans="1:6" x14ac:dyDescent="0.45">
      <c r="A215" s="2">
        <v>43775</v>
      </c>
      <c r="B215">
        <v>238.42</v>
      </c>
      <c r="C215">
        <v>239.02</v>
      </c>
      <c r="D215">
        <v>236.52</v>
      </c>
      <c r="E215">
        <v>239.02</v>
      </c>
      <c r="F215">
        <v>33.409219999999998</v>
      </c>
    </row>
    <row r="216" spans="1:6" x14ac:dyDescent="0.45">
      <c r="A216" s="2">
        <v>43776</v>
      </c>
      <c r="B216">
        <v>238.11</v>
      </c>
      <c r="C216">
        <v>242.95</v>
      </c>
      <c r="D216">
        <v>237.71</v>
      </c>
      <c r="E216">
        <v>242.5</v>
      </c>
      <c r="F216">
        <v>44.689489999999999</v>
      </c>
    </row>
    <row r="217" spans="1:6" x14ac:dyDescent="0.45">
      <c r="A217" s="2">
        <v>43777</v>
      </c>
      <c r="B217">
        <v>241.42</v>
      </c>
      <c r="C217">
        <v>241.68</v>
      </c>
      <c r="D217">
        <v>238.7</v>
      </c>
      <c r="E217">
        <v>240.17</v>
      </c>
      <c r="F217">
        <v>30.570360000000001</v>
      </c>
    </row>
    <row r="218" spans="1:6" x14ac:dyDescent="0.45">
      <c r="A218" s="2">
        <v>43780</v>
      </c>
      <c r="B218">
        <v>239</v>
      </c>
      <c r="C218">
        <v>242.4</v>
      </c>
      <c r="D218">
        <v>238.31</v>
      </c>
      <c r="E218">
        <v>241.5</v>
      </c>
      <c r="F218">
        <v>27.141629999999999</v>
      </c>
    </row>
    <row r="219" spans="1:6" x14ac:dyDescent="0.45">
      <c r="A219" s="2">
        <v>43781</v>
      </c>
      <c r="B219">
        <v>241.9</v>
      </c>
      <c r="C219">
        <v>243.74</v>
      </c>
      <c r="D219">
        <v>239.5</v>
      </c>
      <c r="E219">
        <v>239.87</v>
      </c>
      <c r="F219">
        <v>35.518509999999999</v>
      </c>
    </row>
    <row r="220" spans="1:6" x14ac:dyDescent="0.45">
      <c r="A220" s="2">
        <v>43782</v>
      </c>
      <c r="B220">
        <v>238.91</v>
      </c>
      <c r="C220">
        <v>239.57</v>
      </c>
      <c r="D220">
        <v>235.81</v>
      </c>
      <c r="E220">
        <v>237.21</v>
      </c>
      <c r="F220">
        <v>31.44802</v>
      </c>
    </row>
    <row r="221" spans="1:6" x14ac:dyDescent="0.45">
      <c r="A221" s="2">
        <v>43783</v>
      </c>
      <c r="B221">
        <v>237.62</v>
      </c>
      <c r="C221">
        <v>239.13</v>
      </c>
      <c r="D221">
        <v>236.82</v>
      </c>
      <c r="E221">
        <v>237.5</v>
      </c>
      <c r="F221">
        <v>34.330750000000002</v>
      </c>
    </row>
    <row r="222" spans="1:6" x14ac:dyDescent="0.45">
      <c r="A222" s="2">
        <v>43784</v>
      </c>
      <c r="B222">
        <v>237.9</v>
      </c>
      <c r="C222">
        <v>240.18</v>
      </c>
      <c r="D222">
        <v>236.45</v>
      </c>
      <c r="E222">
        <v>240</v>
      </c>
      <c r="F222">
        <v>30.69689</v>
      </c>
    </row>
    <row r="223" spans="1:6" x14ac:dyDescent="0.45">
      <c r="A223" s="2">
        <v>43787</v>
      </c>
      <c r="B223">
        <v>240.57</v>
      </c>
      <c r="C223">
        <v>241.23</v>
      </c>
      <c r="D223">
        <v>236.36</v>
      </c>
      <c r="E223">
        <v>237.45</v>
      </c>
      <c r="F223">
        <v>32.959719999999997</v>
      </c>
    </row>
    <row r="224" spans="1:6" x14ac:dyDescent="0.45">
      <c r="A224" s="2">
        <v>43788</v>
      </c>
      <c r="B224">
        <v>237.6</v>
      </c>
      <c r="C224">
        <v>239.82</v>
      </c>
      <c r="D224">
        <v>237.2</v>
      </c>
      <c r="E224">
        <v>239.25</v>
      </c>
      <c r="F224">
        <v>29.13588</v>
      </c>
    </row>
    <row r="225" spans="1:6" x14ac:dyDescent="0.45">
      <c r="A225" s="2">
        <v>43789</v>
      </c>
      <c r="B225">
        <v>238.6</v>
      </c>
      <c r="C225">
        <v>240.2</v>
      </c>
      <c r="D225">
        <v>237.1</v>
      </c>
      <c r="E225">
        <v>237.78</v>
      </c>
      <c r="F225">
        <v>28.102170000000001</v>
      </c>
    </row>
    <row r="226" spans="1:6" x14ac:dyDescent="0.45">
      <c r="A226" s="2">
        <v>43790</v>
      </c>
      <c r="B226">
        <v>237.44</v>
      </c>
      <c r="C226">
        <v>238</v>
      </c>
      <c r="D226">
        <v>235.8</v>
      </c>
      <c r="E226">
        <v>237.15</v>
      </c>
      <c r="F226">
        <v>24.654430000000001</v>
      </c>
    </row>
    <row r="227" spans="1:6" x14ac:dyDescent="0.45">
      <c r="A227" s="2">
        <v>43791</v>
      </c>
      <c r="B227">
        <v>236.59</v>
      </c>
      <c r="C227">
        <v>240.19</v>
      </c>
      <c r="D227">
        <v>236.53</v>
      </c>
      <c r="E227">
        <v>238.13</v>
      </c>
      <c r="F227">
        <v>33.570689999999999</v>
      </c>
    </row>
    <row r="228" spans="1:6" x14ac:dyDescent="0.45">
      <c r="A228" s="2">
        <v>43794</v>
      </c>
      <c r="B228">
        <v>238.68</v>
      </c>
      <c r="C228">
        <v>239.75</v>
      </c>
      <c r="D228">
        <v>237.21</v>
      </c>
      <c r="E228">
        <v>237.98</v>
      </c>
      <c r="F228">
        <v>17.55818</v>
      </c>
    </row>
    <row r="229" spans="1:6" x14ac:dyDescent="0.45">
      <c r="A229" s="2">
        <v>43795</v>
      </c>
      <c r="B229">
        <v>238.08</v>
      </c>
      <c r="C229">
        <v>238.1</v>
      </c>
      <c r="D229">
        <v>234.35</v>
      </c>
      <c r="E229">
        <v>235</v>
      </c>
      <c r="F229">
        <v>58.341360000000002</v>
      </c>
    </row>
    <row r="230" spans="1:6" x14ac:dyDescent="0.45">
      <c r="A230" s="2">
        <v>43796</v>
      </c>
      <c r="B230">
        <v>235.26</v>
      </c>
      <c r="C230">
        <v>236.45</v>
      </c>
      <c r="D230">
        <v>233.51</v>
      </c>
      <c r="E230">
        <v>234.22</v>
      </c>
      <c r="F230">
        <v>21.885349999999999</v>
      </c>
    </row>
    <row r="231" spans="1:6" x14ac:dyDescent="0.45">
      <c r="A231" s="2">
        <v>43797</v>
      </c>
      <c r="B231">
        <v>234.2</v>
      </c>
      <c r="C231">
        <v>235.5</v>
      </c>
      <c r="D231">
        <v>233.1</v>
      </c>
      <c r="E231">
        <v>235.2</v>
      </c>
      <c r="F231">
        <v>18.855689999999999</v>
      </c>
    </row>
    <row r="232" spans="1:6" x14ac:dyDescent="0.45">
      <c r="A232" s="2">
        <v>43798</v>
      </c>
      <c r="B232">
        <v>234.65</v>
      </c>
      <c r="C232">
        <v>235.14</v>
      </c>
      <c r="D232">
        <v>231.97</v>
      </c>
      <c r="E232">
        <v>233.98</v>
      </c>
      <c r="F232">
        <v>27.285350000000001</v>
      </c>
    </row>
    <row r="233" spans="1:6" x14ac:dyDescent="0.45">
      <c r="A233" s="2">
        <v>43801</v>
      </c>
      <c r="B233">
        <v>234.59</v>
      </c>
      <c r="C233">
        <v>236.37</v>
      </c>
      <c r="D233">
        <v>233</v>
      </c>
      <c r="E233">
        <v>233.77</v>
      </c>
      <c r="F233">
        <v>28.216349999999998</v>
      </c>
    </row>
    <row r="234" spans="1:6" x14ac:dyDescent="0.45">
      <c r="A234" s="2">
        <v>43802</v>
      </c>
      <c r="B234">
        <v>233.49</v>
      </c>
      <c r="C234">
        <v>234.06</v>
      </c>
      <c r="D234">
        <v>230.13</v>
      </c>
      <c r="E234">
        <v>230.66</v>
      </c>
      <c r="F234">
        <v>26.687259999999998</v>
      </c>
    </row>
    <row r="235" spans="1:6" x14ac:dyDescent="0.45">
      <c r="A235" s="2">
        <v>43803</v>
      </c>
      <c r="B235">
        <v>230.72</v>
      </c>
      <c r="C235">
        <v>232.24</v>
      </c>
      <c r="D235">
        <v>229.5</v>
      </c>
      <c r="E235">
        <v>231.59</v>
      </c>
      <c r="F235">
        <v>24.314550000000001</v>
      </c>
    </row>
    <row r="236" spans="1:6" x14ac:dyDescent="0.45">
      <c r="A236" s="2">
        <v>43804</v>
      </c>
      <c r="B236">
        <v>231.89</v>
      </c>
      <c r="C236">
        <v>232.15</v>
      </c>
      <c r="D236">
        <v>229.03</v>
      </c>
      <c r="E236">
        <v>231.71</v>
      </c>
      <c r="F236">
        <v>23.21058</v>
      </c>
    </row>
    <row r="237" spans="1:6" x14ac:dyDescent="0.45">
      <c r="A237" s="2">
        <v>43805</v>
      </c>
      <c r="B237">
        <v>232</v>
      </c>
      <c r="C237">
        <v>235.14</v>
      </c>
      <c r="D237">
        <v>231.55</v>
      </c>
      <c r="E237">
        <v>235.14</v>
      </c>
      <c r="F237">
        <v>33.286169999999998</v>
      </c>
    </row>
    <row r="238" spans="1:6" x14ac:dyDescent="0.45">
      <c r="A238" s="2">
        <v>43808</v>
      </c>
      <c r="B238">
        <v>235.5</v>
      </c>
      <c r="C238">
        <v>237.5</v>
      </c>
      <c r="D238">
        <v>234.3</v>
      </c>
      <c r="E238">
        <v>237.04</v>
      </c>
      <c r="F238">
        <v>31.774039999999999</v>
      </c>
    </row>
    <row r="239" spans="1:6" x14ac:dyDescent="0.45">
      <c r="A239" s="2">
        <v>43809</v>
      </c>
      <c r="B239">
        <v>236.6</v>
      </c>
      <c r="C239">
        <v>239.29</v>
      </c>
      <c r="D239">
        <v>236</v>
      </c>
      <c r="E239">
        <v>237.91</v>
      </c>
      <c r="F239">
        <v>36.098909999999997</v>
      </c>
    </row>
    <row r="240" spans="1:6" x14ac:dyDescent="0.45">
      <c r="A240" s="2">
        <v>43810</v>
      </c>
      <c r="B240">
        <v>237.81</v>
      </c>
      <c r="C240">
        <v>241.23</v>
      </c>
      <c r="D240">
        <v>237.7</v>
      </c>
      <c r="E240">
        <v>240.32</v>
      </c>
      <c r="F240">
        <v>44.167850000000001</v>
      </c>
    </row>
    <row r="241" spans="1:6" x14ac:dyDescent="0.45">
      <c r="A241" s="2">
        <v>43811</v>
      </c>
      <c r="B241">
        <v>242</v>
      </c>
      <c r="C241">
        <v>242.3</v>
      </c>
      <c r="D241">
        <v>240.09</v>
      </c>
      <c r="E241">
        <v>241.05</v>
      </c>
      <c r="F241">
        <v>36.17465</v>
      </c>
    </row>
    <row r="242" spans="1:6" x14ac:dyDescent="0.45">
      <c r="A242" s="2">
        <v>43812</v>
      </c>
      <c r="B242">
        <v>242</v>
      </c>
      <c r="C242">
        <v>243.25</v>
      </c>
      <c r="D242">
        <v>241.1</v>
      </c>
      <c r="E242">
        <v>241.21</v>
      </c>
      <c r="F242">
        <v>33.16375</v>
      </c>
    </row>
    <row r="243" spans="1:6" x14ac:dyDescent="0.45">
      <c r="A243" s="2">
        <v>43815</v>
      </c>
      <c r="B243">
        <v>242.48</v>
      </c>
      <c r="C243">
        <v>242.48</v>
      </c>
      <c r="D243">
        <v>240.13</v>
      </c>
      <c r="E243">
        <v>241.45</v>
      </c>
      <c r="F243">
        <v>25.624179999999999</v>
      </c>
    </row>
    <row r="244" spans="1:6" x14ac:dyDescent="0.45">
      <c r="A244" s="2">
        <v>43816</v>
      </c>
      <c r="B244">
        <v>241.8</v>
      </c>
      <c r="C244">
        <v>242.96</v>
      </c>
      <c r="D244">
        <v>241</v>
      </c>
      <c r="E244">
        <v>241.6</v>
      </c>
      <c r="F244">
        <v>33.841520000000003</v>
      </c>
    </row>
    <row r="245" spans="1:6" x14ac:dyDescent="0.45">
      <c r="A245" s="2">
        <v>43817</v>
      </c>
      <c r="B245">
        <v>241.3</v>
      </c>
      <c r="C245">
        <v>246.25</v>
      </c>
      <c r="D245">
        <v>240.36</v>
      </c>
      <c r="E245">
        <v>246.2</v>
      </c>
      <c r="F245">
        <v>55.76549</v>
      </c>
    </row>
    <row r="246" spans="1:6" x14ac:dyDescent="0.45">
      <c r="A246" s="2">
        <v>43818</v>
      </c>
      <c r="B246">
        <v>246.2</v>
      </c>
      <c r="C246">
        <v>248.4</v>
      </c>
      <c r="D246">
        <v>243.1</v>
      </c>
      <c r="E246">
        <v>244</v>
      </c>
      <c r="F246">
        <v>59.95176</v>
      </c>
    </row>
    <row r="247" spans="1:6" x14ac:dyDescent="0.45">
      <c r="A247" s="2">
        <v>43819</v>
      </c>
      <c r="B247">
        <v>244.6</v>
      </c>
      <c r="C247">
        <v>245.4</v>
      </c>
      <c r="D247">
        <v>243.72</v>
      </c>
      <c r="E247">
        <v>244.71</v>
      </c>
      <c r="F247">
        <v>32.957749999999997</v>
      </c>
    </row>
    <row r="248" spans="1:6" x14ac:dyDescent="0.45">
      <c r="A248" s="2">
        <v>43822</v>
      </c>
      <c r="B248">
        <v>244.71</v>
      </c>
      <c r="C248">
        <v>249.19</v>
      </c>
      <c r="D248">
        <v>244.07</v>
      </c>
      <c r="E248">
        <v>248.8</v>
      </c>
      <c r="F248">
        <v>23.99681</v>
      </c>
    </row>
    <row r="249" spans="1:6" x14ac:dyDescent="0.45">
      <c r="A249" s="2">
        <v>43823</v>
      </c>
      <c r="B249">
        <v>248.8</v>
      </c>
      <c r="C249">
        <v>249.89</v>
      </c>
      <c r="D249">
        <v>247.27</v>
      </c>
      <c r="E249">
        <v>248.67</v>
      </c>
      <c r="F249">
        <v>21.06204</v>
      </c>
    </row>
    <row r="250" spans="1:6" x14ac:dyDescent="0.45">
      <c r="A250" s="2">
        <v>43824</v>
      </c>
      <c r="B250">
        <v>248.99</v>
      </c>
      <c r="C250">
        <v>249.3</v>
      </c>
      <c r="D250">
        <v>247.11</v>
      </c>
      <c r="E250">
        <v>248.04</v>
      </c>
      <c r="F250">
        <v>7.9212600000000002</v>
      </c>
    </row>
    <row r="251" spans="1:6" x14ac:dyDescent="0.45">
      <c r="A251" s="2">
        <v>43825</v>
      </c>
      <c r="B251">
        <v>248.2</v>
      </c>
      <c r="C251">
        <v>249.24</v>
      </c>
      <c r="D251">
        <v>246.71</v>
      </c>
      <c r="E251">
        <v>248.24</v>
      </c>
      <c r="F251">
        <v>12.98908</v>
      </c>
    </row>
    <row r="252" spans="1:6" x14ac:dyDescent="0.45">
      <c r="A252" s="2">
        <v>43826</v>
      </c>
      <c r="B252">
        <v>248.55</v>
      </c>
      <c r="C252">
        <v>252.95</v>
      </c>
      <c r="D252">
        <v>248.55</v>
      </c>
      <c r="E252">
        <v>252.06</v>
      </c>
      <c r="F252">
        <v>31.982759999999999</v>
      </c>
    </row>
    <row r="253" spans="1:6" x14ac:dyDescent="0.45">
      <c r="A253" s="2">
        <v>43829</v>
      </c>
      <c r="B253">
        <v>252.1</v>
      </c>
      <c r="C253">
        <v>256</v>
      </c>
      <c r="D253">
        <v>250.73</v>
      </c>
      <c r="E253">
        <v>254.75</v>
      </c>
      <c r="F253">
        <v>43.157359999999997</v>
      </c>
    </row>
    <row r="254" spans="1:6" x14ac:dyDescent="0.45">
      <c r="A254" s="2">
        <v>43833</v>
      </c>
      <c r="B254">
        <v>255.99</v>
      </c>
      <c r="C254">
        <v>258.19</v>
      </c>
      <c r="D254">
        <v>253.7</v>
      </c>
      <c r="E254">
        <v>255</v>
      </c>
      <c r="F254">
        <v>35.851840000000003</v>
      </c>
    </row>
    <row r="255" spans="1:6" x14ac:dyDescent="0.45">
      <c r="A255" s="2">
        <v>43836</v>
      </c>
      <c r="B255">
        <v>254.75</v>
      </c>
      <c r="C255">
        <v>254.84</v>
      </c>
      <c r="D255">
        <v>251.4</v>
      </c>
      <c r="E255">
        <v>253.9</v>
      </c>
      <c r="F255">
        <v>22.348299999999998</v>
      </c>
    </row>
    <row r="256" spans="1:6" x14ac:dyDescent="0.45">
      <c r="A256" s="2">
        <v>43838</v>
      </c>
      <c r="B256">
        <v>253.57</v>
      </c>
      <c r="C256">
        <v>259.14999999999998</v>
      </c>
      <c r="D256">
        <v>253.03</v>
      </c>
      <c r="E256">
        <v>259.14999999999998</v>
      </c>
      <c r="F256">
        <v>40.817239999999998</v>
      </c>
    </row>
    <row r="257" spans="1:6" x14ac:dyDescent="0.45">
      <c r="A257" s="2">
        <v>43839</v>
      </c>
      <c r="B257">
        <v>259.39999999999998</v>
      </c>
      <c r="C257">
        <v>261.76</v>
      </c>
      <c r="D257">
        <v>257.01</v>
      </c>
      <c r="E257">
        <v>257.99</v>
      </c>
      <c r="F257">
        <v>38.32902</v>
      </c>
    </row>
    <row r="258" spans="1:6" x14ac:dyDescent="0.45">
      <c r="A258" s="2">
        <v>43840</v>
      </c>
      <c r="B258">
        <v>257.86</v>
      </c>
      <c r="C258">
        <v>259.25</v>
      </c>
      <c r="D258">
        <v>256.88</v>
      </c>
      <c r="E258">
        <v>258.19</v>
      </c>
      <c r="F258">
        <v>18.851389999999999</v>
      </c>
    </row>
    <row r="259" spans="1:6" x14ac:dyDescent="0.45">
      <c r="A259" s="2">
        <v>43843</v>
      </c>
      <c r="B259">
        <v>258.3</v>
      </c>
      <c r="C259">
        <v>262.39999999999998</v>
      </c>
      <c r="D259">
        <v>257.14999999999998</v>
      </c>
      <c r="E259">
        <v>262.39999999999998</v>
      </c>
      <c r="F259">
        <v>25.85501</v>
      </c>
    </row>
    <row r="260" spans="1:6" x14ac:dyDescent="0.45">
      <c r="A260" s="2">
        <v>43844</v>
      </c>
      <c r="B260">
        <v>262.5</v>
      </c>
      <c r="C260">
        <v>263.22000000000003</v>
      </c>
      <c r="D260">
        <v>258.62</v>
      </c>
      <c r="E260">
        <v>259.05</v>
      </c>
      <c r="F260">
        <v>31.12574</v>
      </c>
    </row>
    <row r="261" spans="1:6" x14ac:dyDescent="0.45">
      <c r="A261" s="2">
        <v>43845</v>
      </c>
      <c r="B261">
        <v>258.49</v>
      </c>
      <c r="C261">
        <v>258.91000000000003</v>
      </c>
      <c r="D261">
        <v>254.21</v>
      </c>
      <c r="E261">
        <v>256.31</v>
      </c>
      <c r="F261">
        <v>49.361789999999999</v>
      </c>
    </row>
    <row r="262" spans="1:6" x14ac:dyDescent="0.45">
      <c r="A262" s="2">
        <v>43846</v>
      </c>
      <c r="B262">
        <v>257.11</v>
      </c>
      <c r="C262">
        <v>259.51</v>
      </c>
      <c r="D262">
        <v>256.10000000000002</v>
      </c>
      <c r="E262">
        <v>257.51</v>
      </c>
      <c r="F262">
        <v>40.246769999999998</v>
      </c>
    </row>
    <row r="263" spans="1:6" x14ac:dyDescent="0.45">
      <c r="A263" s="2">
        <v>43847</v>
      </c>
      <c r="B263">
        <v>258.2</v>
      </c>
      <c r="C263">
        <v>262.82</v>
      </c>
      <c r="D263">
        <v>257.75</v>
      </c>
      <c r="E263">
        <v>262.5</v>
      </c>
      <c r="F263">
        <v>44.914290000000001</v>
      </c>
    </row>
    <row r="264" spans="1:6" x14ac:dyDescent="0.45">
      <c r="A264" s="2">
        <v>43850</v>
      </c>
      <c r="B264">
        <v>263.2</v>
      </c>
      <c r="C264">
        <v>266.97000000000003</v>
      </c>
      <c r="D264">
        <v>261.8</v>
      </c>
      <c r="E264">
        <v>266.27999999999997</v>
      </c>
      <c r="F264">
        <v>29.797709999999999</v>
      </c>
    </row>
    <row r="265" spans="1:6" x14ac:dyDescent="0.45">
      <c r="A265" s="2">
        <v>43851</v>
      </c>
      <c r="B265">
        <v>265.5</v>
      </c>
      <c r="C265">
        <v>268.89999999999998</v>
      </c>
      <c r="D265">
        <v>263.02</v>
      </c>
      <c r="E265">
        <v>268.06</v>
      </c>
      <c r="F265">
        <v>38.082090000000001</v>
      </c>
    </row>
    <row r="266" spans="1:6" x14ac:dyDescent="0.45">
      <c r="A266" s="2">
        <v>43852</v>
      </c>
      <c r="B266">
        <v>268.72000000000003</v>
      </c>
      <c r="C266">
        <v>270.8</v>
      </c>
      <c r="D266">
        <v>265.5</v>
      </c>
      <c r="E266">
        <v>266.54000000000002</v>
      </c>
      <c r="F266">
        <v>44.282490000000003</v>
      </c>
    </row>
    <row r="267" spans="1:6" x14ac:dyDescent="0.45">
      <c r="A267" s="2">
        <v>43853</v>
      </c>
      <c r="B267">
        <v>264.64</v>
      </c>
      <c r="C267">
        <v>266.89</v>
      </c>
      <c r="D267">
        <v>262.24</v>
      </c>
      <c r="E267">
        <v>263.73</v>
      </c>
      <c r="F267">
        <v>40.604170000000003</v>
      </c>
    </row>
    <row r="268" spans="1:6" x14ac:dyDescent="0.45">
      <c r="A268" s="2">
        <v>43854</v>
      </c>
      <c r="B268">
        <v>264.5</v>
      </c>
      <c r="C268">
        <v>267.5</v>
      </c>
      <c r="D268">
        <v>264.20999999999998</v>
      </c>
      <c r="E268">
        <v>265.49</v>
      </c>
      <c r="F268">
        <v>27.3401</v>
      </c>
    </row>
    <row r="269" spans="1:6" x14ac:dyDescent="0.45">
      <c r="A269" s="2">
        <v>43857</v>
      </c>
      <c r="B269">
        <v>261</v>
      </c>
      <c r="C269">
        <v>262.10000000000002</v>
      </c>
      <c r="D269">
        <v>255.32</v>
      </c>
      <c r="E269">
        <v>255.32</v>
      </c>
      <c r="F269">
        <v>56.45337</v>
      </c>
    </row>
    <row r="270" spans="1:6" x14ac:dyDescent="0.45">
      <c r="A270" s="2">
        <v>43858</v>
      </c>
      <c r="B270">
        <v>257</v>
      </c>
      <c r="C270">
        <v>258.83999999999997</v>
      </c>
      <c r="D270">
        <v>254.1</v>
      </c>
      <c r="E270">
        <v>257.7</v>
      </c>
      <c r="F270">
        <v>48.137360000000001</v>
      </c>
    </row>
    <row r="271" spans="1:6" x14ac:dyDescent="0.45">
      <c r="A271" s="2">
        <v>43859</v>
      </c>
      <c r="B271">
        <v>258.39999999999998</v>
      </c>
      <c r="C271">
        <v>261.57</v>
      </c>
      <c r="D271">
        <v>257.61</v>
      </c>
      <c r="E271">
        <v>259.94</v>
      </c>
      <c r="F271">
        <v>35.047939999999997</v>
      </c>
    </row>
    <row r="272" spans="1:6" x14ac:dyDescent="0.45">
      <c r="A272" s="2">
        <v>43860</v>
      </c>
      <c r="B272">
        <v>258</v>
      </c>
      <c r="C272">
        <v>258.69</v>
      </c>
      <c r="D272">
        <v>255.27</v>
      </c>
      <c r="E272">
        <v>257.31</v>
      </c>
      <c r="F272">
        <v>31.76934</v>
      </c>
    </row>
    <row r="273" spans="1:6" x14ac:dyDescent="0.45">
      <c r="A273" s="2">
        <v>43861</v>
      </c>
      <c r="B273">
        <v>258.5</v>
      </c>
      <c r="C273">
        <v>259.2</v>
      </c>
      <c r="D273">
        <v>252.17</v>
      </c>
      <c r="E273">
        <v>252.2</v>
      </c>
      <c r="F273">
        <v>47.921559999999999</v>
      </c>
    </row>
    <row r="274" spans="1:6" x14ac:dyDescent="0.45">
      <c r="A274" s="2">
        <v>43864</v>
      </c>
      <c r="B274">
        <v>251.8</v>
      </c>
      <c r="C274">
        <v>254.96</v>
      </c>
      <c r="D274">
        <v>251.1</v>
      </c>
      <c r="E274">
        <v>253.99</v>
      </c>
      <c r="F274">
        <v>52.728459999999998</v>
      </c>
    </row>
    <row r="275" spans="1:6" x14ac:dyDescent="0.45">
      <c r="A275" s="2">
        <v>43865</v>
      </c>
      <c r="B275">
        <v>255.3</v>
      </c>
      <c r="C275">
        <v>257.38</v>
      </c>
      <c r="D275">
        <v>252.9</v>
      </c>
      <c r="E275">
        <v>255.4</v>
      </c>
      <c r="F275">
        <v>49.786360000000002</v>
      </c>
    </row>
    <row r="276" spans="1:6" x14ac:dyDescent="0.45">
      <c r="A276" s="2">
        <v>43866</v>
      </c>
      <c r="B276">
        <v>255.89</v>
      </c>
      <c r="C276">
        <v>257.66000000000003</v>
      </c>
      <c r="D276">
        <v>253.14</v>
      </c>
      <c r="E276">
        <v>255.2</v>
      </c>
      <c r="F276">
        <v>50.756570000000004</v>
      </c>
    </row>
    <row r="277" spans="1:6" x14ac:dyDescent="0.45">
      <c r="A277" s="2">
        <v>43867</v>
      </c>
      <c r="B277">
        <v>256.5</v>
      </c>
      <c r="C277">
        <v>258</v>
      </c>
      <c r="D277">
        <v>251.86</v>
      </c>
      <c r="E277">
        <v>252.11</v>
      </c>
      <c r="F277">
        <v>43.61598</v>
      </c>
    </row>
    <row r="278" spans="1:6" x14ac:dyDescent="0.45">
      <c r="A278" s="2">
        <v>43868</v>
      </c>
      <c r="B278">
        <v>253.1</v>
      </c>
      <c r="C278">
        <v>254.3</v>
      </c>
      <c r="D278">
        <v>248.73</v>
      </c>
      <c r="E278">
        <v>254.3</v>
      </c>
      <c r="F278">
        <v>50.22663</v>
      </c>
    </row>
    <row r="279" spans="1:6" x14ac:dyDescent="0.45">
      <c r="A279" s="2">
        <v>43871</v>
      </c>
      <c r="B279">
        <v>254.55</v>
      </c>
      <c r="C279">
        <v>255.73</v>
      </c>
      <c r="D279">
        <v>252.07</v>
      </c>
      <c r="E279">
        <v>252.26</v>
      </c>
      <c r="F279">
        <v>35.220689999999998</v>
      </c>
    </row>
    <row r="280" spans="1:6" x14ac:dyDescent="0.45">
      <c r="A280" s="2">
        <v>43872</v>
      </c>
      <c r="B280">
        <v>253.75</v>
      </c>
      <c r="C280">
        <v>259.77</v>
      </c>
      <c r="D280">
        <v>253</v>
      </c>
      <c r="E280">
        <v>254.5</v>
      </c>
      <c r="F280">
        <v>79.454729999999998</v>
      </c>
    </row>
    <row r="281" spans="1:6" x14ac:dyDescent="0.45">
      <c r="A281" s="2">
        <v>43873</v>
      </c>
      <c r="B281">
        <v>255.4</v>
      </c>
      <c r="C281">
        <v>255.49</v>
      </c>
      <c r="D281">
        <v>252.31</v>
      </c>
      <c r="E281">
        <v>254.5</v>
      </c>
      <c r="F281">
        <v>52.523299999999999</v>
      </c>
    </row>
    <row r="282" spans="1:6" x14ac:dyDescent="0.45">
      <c r="A282" s="2">
        <v>43874</v>
      </c>
      <c r="B282">
        <v>253.62</v>
      </c>
      <c r="C282">
        <v>255.18</v>
      </c>
      <c r="D282">
        <v>252.5</v>
      </c>
      <c r="E282">
        <v>253.89</v>
      </c>
      <c r="F282">
        <v>36.730840000000001</v>
      </c>
    </row>
    <row r="283" spans="1:6" x14ac:dyDescent="0.45">
      <c r="A283" s="2">
        <v>43875</v>
      </c>
      <c r="B283">
        <v>254.4</v>
      </c>
      <c r="C283">
        <v>254.4</v>
      </c>
      <c r="D283">
        <v>251.4</v>
      </c>
      <c r="E283">
        <v>251.75</v>
      </c>
      <c r="F283">
        <v>30.017379999999999</v>
      </c>
    </row>
    <row r="284" spans="1:6" x14ac:dyDescent="0.45">
      <c r="A284" s="2">
        <v>43878</v>
      </c>
      <c r="B284">
        <v>252.5</v>
      </c>
      <c r="C284">
        <v>253.1</v>
      </c>
      <c r="D284">
        <v>250.13</v>
      </c>
      <c r="E284">
        <v>251.36</v>
      </c>
      <c r="F284">
        <v>26.429379999999998</v>
      </c>
    </row>
    <row r="285" spans="1:6" x14ac:dyDescent="0.45">
      <c r="A285" s="2">
        <v>43879</v>
      </c>
      <c r="B285">
        <v>250.07</v>
      </c>
      <c r="C285">
        <v>250.44</v>
      </c>
      <c r="D285">
        <v>247.57</v>
      </c>
      <c r="E285">
        <v>249.2</v>
      </c>
      <c r="F285">
        <v>36.365949999999998</v>
      </c>
    </row>
    <row r="286" spans="1:6" x14ac:dyDescent="0.45">
      <c r="A286" s="2">
        <v>43880</v>
      </c>
      <c r="B286">
        <v>250.37</v>
      </c>
      <c r="C286">
        <v>250.68</v>
      </c>
      <c r="D286">
        <v>247.95</v>
      </c>
      <c r="E286">
        <v>249.7</v>
      </c>
      <c r="F286">
        <v>25.79889</v>
      </c>
    </row>
    <row r="287" spans="1:6" x14ac:dyDescent="0.45">
      <c r="A287" s="2">
        <v>43881</v>
      </c>
      <c r="B287">
        <v>250.03</v>
      </c>
      <c r="C287">
        <v>252.17</v>
      </c>
      <c r="D287">
        <v>249.13</v>
      </c>
      <c r="E287">
        <v>250.15</v>
      </c>
      <c r="F287">
        <v>30.717359999999999</v>
      </c>
    </row>
    <row r="288" spans="1:6" x14ac:dyDescent="0.45">
      <c r="A288" s="2">
        <v>43882</v>
      </c>
      <c r="B288">
        <v>248.35</v>
      </c>
      <c r="C288">
        <v>251.49</v>
      </c>
      <c r="D288">
        <v>247.24</v>
      </c>
      <c r="E288">
        <v>250.8</v>
      </c>
      <c r="F288">
        <v>27.762930000000001</v>
      </c>
    </row>
    <row r="289" spans="1:6" x14ac:dyDescent="0.45">
      <c r="A289" s="2">
        <v>43886</v>
      </c>
      <c r="B289">
        <v>247.98</v>
      </c>
      <c r="C289">
        <v>249</v>
      </c>
      <c r="D289">
        <v>245.17</v>
      </c>
      <c r="E289">
        <v>245.19</v>
      </c>
      <c r="F289">
        <v>41.055779999999999</v>
      </c>
    </row>
    <row r="290" spans="1:6" x14ac:dyDescent="0.45">
      <c r="A290" s="2">
        <v>43887</v>
      </c>
      <c r="B290">
        <v>244.75</v>
      </c>
      <c r="C290">
        <v>251.21</v>
      </c>
      <c r="D290">
        <v>243.22</v>
      </c>
      <c r="E290">
        <v>250.8</v>
      </c>
      <c r="F290">
        <v>67.757850000000005</v>
      </c>
    </row>
    <row r="291" spans="1:6" x14ac:dyDescent="0.45">
      <c r="A291" s="2">
        <v>43888</v>
      </c>
      <c r="B291">
        <v>247.5</v>
      </c>
      <c r="C291">
        <v>248.98</v>
      </c>
      <c r="D291">
        <v>242</v>
      </c>
      <c r="E291">
        <v>242.88</v>
      </c>
      <c r="F291">
        <v>58.240400000000001</v>
      </c>
    </row>
    <row r="292" spans="1:6" x14ac:dyDescent="0.45">
      <c r="A292" s="2">
        <v>43889</v>
      </c>
      <c r="B292">
        <v>235</v>
      </c>
      <c r="C292">
        <v>239</v>
      </c>
      <c r="D292">
        <v>231</v>
      </c>
      <c r="E292">
        <v>233.36</v>
      </c>
      <c r="F292">
        <v>124.63330999999999</v>
      </c>
    </row>
    <row r="293" spans="1:6" x14ac:dyDescent="0.45">
      <c r="A293" s="2">
        <v>43892</v>
      </c>
      <c r="B293">
        <v>238.93</v>
      </c>
      <c r="C293">
        <v>241</v>
      </c>
      <c r="D293">
        <v>218.86</v>
      </c>
      <c r="E293">
        <v>228.17</v>
      </c>
      <c r="F293">
        <v>101.98604</v>
      </c>
    </row>
    <row r="294" spans="1:6" x14ac:dyDescent="0.45">
      <c r="A294" s="2">
        <v>43893</v>
      </c>
      <c r="B294">
        <v>233</v>
      </c>
      <c r="C294">
        <v>239</v>
      </c>
      <c r="D294">
        <v>232.28</v>
      </c>
      <c r="E294">
        <v>236.63</v>
      </c>
      <c r="F294">
        <v>83.653949999999995</v>
      </c>
    </row>
    <row r="295" spans="1:6" x14ac:dyDescent="0.45">
      <c r="A295" s="2">
        <v>43894</v>
      </c>
      <c r="B295">
        <v>234.13</v>
      </c>
      <c r="C295">
        <v>236.7</v>
      </c>
      <c r="D295">
        <v>232.62</v>
      </c>
      <c r="E295">
        <v>235.27</v>
      </c>
      <c r="F295">
        <v>54.27467</v>
      </c>
    </row>
    <row r="296" spans="1:6" x14ac:dyDescent="0.45">
      <c r="A296" s="2">
        <v>43895</v>
      </c>
      <c r="B296">
        <v>237</v>
      </c>
      <c r="C296">
        <v>238.72</v>
      </c>
      <c r="D296">
        <v>230.64</v>
      </c>
      <c r="E296">
        <v>232.33</v>
      </c>
      <c r="F296">
        <v>57.083759999999998</v>
      </c>
    </row>
    <row r="297" spans="1:6" x14ac:dyDescent="0.45">
      <c r="A297" s="2">
        <v>43896</v>
      </c>
      <c r="B297">
        <v>228</v>
      </c>
      <c r="C297">
        <v>229.2</v>
      </c>
      <c r="D297">
        <v>216.67</v>
      </c>
      <c r="E297">
        <v>219.99</v>
      </c>
      <c r="F297">
        <v>104.4469</v>
      </c>
    </row>
    <row r="298" spans="1:6" x14ac:dyDescent="0.45">
      <c r="A298" s="2">
        <v>43900</v>
      </c>
      <c r="B298">
        <v>197.99</v>
      </c>
      <c r="C298">
        <v>212.74</v>
      </c>
      <c r="D298">
        <v>184.86</v>
      </c>
      <c r="E298">
        <v>201.2</v>
      </c>
      <c r="F298">
        <v>244.54179999999999</v>
      </c>
    </row>
    <row r="299" spans="1:6" x14ac:dyDescent="0.45">
      <c r="A299" s="2">
        <v>43901</v>
      </c>
      <c r="B299">
        <v>202</v>
      </c>
      <c r="C299">
        <v>204.33</v>
      </c>
      <c r="D299">
        <v>192.05</v>
      </c>
      <c r="E299">
        <v>194.53</v>
      </c>
      <c r="F299">
        <v>138.30403000000001</v>
      </c>
    </row>
    <row r="300" spans="1:6" x14ac:dyDescent="0.45">
      <c r="A300" s="2">
        <v>43902</v>
      </c>
      <c r="B300">
        <v>185.15</v>
      </c>
      <c r="C300">
        <v>187.87</v>
      </c>
      <c r="D300">
        <v>173.14</v>
      </c>
      <c r="E300">
        <v>175.91</v>
      </c>
      <c r="F300">
        <v>197.97288</v>
      </c>
    </row>
    <row r="301" spans="1:6" x14ac:dyDescent="0.45">
      <c r="A301" s="2">
        <v>43903</v>
      </c>
      <c r="B301">
        <v>175</v>
      </c>
      <c r="C301">
        <v>199.52</v>
      </c>
      <c r="D301">
        <v>174.3</v>
      </c>
      <c r="E301">
        <v>198.6</v>
      </c>
      <c r="F301">
        <v>263.03827999999999</v>
      </c>
    </row>
    <row r="302" spans="1:6" x14ac:dyDescent="0.45">
      <c r="A302" s="2">
        <v>43906</v>
      </c>
      <c r="B302">
        <v>194</v>
      </c>
      <c r="C302">
        <v>196.7</v>
      </c>
      <c r="D302">
        <v>186</v>
      </c>
      <c r="E302">
        <v>195.85</v>
      </c>
      <c r="F302">
        <v>174.27359999999999</v>
      </c>
    </row>
    <row r="303" spans="1:6" x14ac:dyDescent="0.45">
      <c r="A303" s="2">
        <v>43907</v>
      </c>
      <c r="B303">
        <v>195</v>
      </c>
      <c r="C303">
        <v>204.78</v>
      </c>
      <c r="D303">
        <v>183.8</v>
      </c>
      <c r="E303">
        <v>184.01</v>
      </c>
      <c r="F303">
        <v>184.14839000000001</v>
      </c>
    </row>
    <row r="304" spans="1:6" x14ac:dyDescent="0.45">
      <c r="A304" s="2">
        <v>43908</v>
      </c>
      <c r="B304">
        <v>179</v>
      </c>
      <c r="C304">
        <v>182.2</v>
      </c>
      <c r="D304">
        <v>172.15</v>
      </c>
      <c r="E304">
        <v>174.27</v>
      </c>
      <c r="F304">
        <v>155.00818000000001</v>
      </c>
    </row>
    <row r="305" spans="1:6" x14ac:dyDescent="0.45">
      <c r="A305" s="2">
        <v>43909</v>
      </c>
      <c r="B305">
        <v>178.5</v>
      </c>
      <c r="C305">
        <v>190.15</v>
      </c>
      <c r="D305">
        <v>173.06</v>
      </c>
      <c r="E305">
        <v>189.51</v>
      </c>
      <c r="F305">
        <v>187.42769999999999</v>
      </c>
    </row>
    <row r="306" spans="1:6" x14ac:dyDescent="0.45">
      <c r="A306" s="2">
        <v>43910</v>
      </c>
      <c r="B306">
        <v>198.62</v>
      </c>
      <c r="C306">
        <v>201.86</v>
      </c>
      <c r="D306">
        <v>192.05</v>
      </c>
      <c r="E306">
        <v>195.69</v>
      </c>
      <c r="F306">
        <v>170.58296999999999</v>
      </c>
    </row>
    <row r="307" spans="1:6" x14ac:dyDescent="0.45">
      <c r="A307" s="2">
        <v>43913</v>
      </c>
      <c r="B307">
        <v>188</v>
      </c>
      <c r="C307">
        <v>190.99</v>
      </c>
      <c r="D307">
        <v>182.1</v>
      </c>
      <c r="E307">
        <v>183.37</v>
      </c>
      <c r="F307">
        <v>157.89144999999999</v>
      </c>
    </row>
    <row r="308" spans="1:6" x14ac:dyDescent="0.45">
      <c r="A308" s="2">
        <v>43914</v>
      </c>
      <c r="B308">
        <v>193.3</v>
      </c>
      <c r="C308">
        <v>195</v>
      </c>
      <c r="D308">
        <v>189.1</v>
      </c>
      <c r="E308">
        <v>192.64</v>
      </c>
      <c r="F308">
        <v>104.88199</v>
      </c>
    </row>
    <row r="309" spans="1:6" x14ac:dyDescent="0.45">
      <c r="A309" s="2">
        <v>43915</v>
      </c>
      <c r="B309">
        <v>196.38</v>
      </c>
      <c r="C309">
        <v>201</v>
      </c>
      <c r="D309">
        <v>182.32</v>
      </c>
      <c r="E309">
        <v>188.08</v>
      </c>
      <c r="F309">
        <v>187.97835000000001</v>
      </c>
    </row>
    <row r="310" spans="1:6" x14ac:dyDescent="0.45">
      <c r="A310" s="2">
        <v>43916</v>
      </c>
      <c r="B310">
        <v>187.69</v>
      </c>
      <c r="C310">
        <v>191.2</v>
      </c>
      <c r="D310">
        <v>182.8</v>
      </c>
      <c r="E310">
        <v>188.07</v>
      </c>
      <c r="F310">
        <v>111.60236999999999</v>
      </c>
    </row>
    <row r="311" spans="1:6" x14ac:dyDescent="0.45">
      <c r="A311" s="2">
        <v>43917</v>
      </c>
      <c r="B311">
        <v>188.05</v>
      </c>
      <c r="C311">
        <v>188.97</v>
      </c>
      <c r="D311">
        <v>180.17</v>
      </c>
      <c r="E311">
        <v>180.38</v>
      </c>
      <c r="F311">
        <v>114.27775</v>
      </c>
    </row>
    <row r="312" spans="1:6" x14ac:dyDescent="0.45">
      <c r="A312" s="2">
        <v>43920</v>
      </c>
      <c r="B312">
        <v>177</v>
      </c>
      <c r="C312">
        <v>183.2</v>
      </c>
      <c r="D312">
        <v>174.9</v>
      </c>
      <c r="E312">
        <v>183</v>
      </c>
      <c r="F312">
        <v>94.334680000000006</v>
      </c>
    </row>
    <row r="313" spans="1:6" x14ac:dyDescent="0.45">
      <c r="A313" s="2">
        <v>43921</v>
      </c>
      <c r="B313">
        <v>186</v>
      </c>
      <c r="C313">
        <v>188.77</v>
      </c>
      <c r="D313">
        <v>184.25</v>
      </c>
      <c r="E313">
        <v>187.21</v>
      </c>
      <c r="F313">
        <v>114.02692</v>
      </c>
    </row>
    <row r="314" spans="1:6" x14ac:dyDescent="0.45">
      <c r="A314" s="2">
        <v>43922</v>
      </c>
      <c r="B314">
        <v>183.2</v>
      </c>
      <c r="C314">
        <v>185.47</v>
      </c>
      <c r="D314">
        <v>182</v>
      </c>
      <c r="E314">
        <v>184.78</v>
      </c>
      <c r="F314">
        <v>76.826819999999998</v>
      </c>
    </row>
    <row r="315" spans="1:6" x14ac:dyDescent="0.45">
      <c r="A315" s="2">
        <v>43923</v>
      </c>
      <c r="B315">
        <v>188.3</v>
      </c>
      <c r="C315">
        <v>189.9</v>
      </c>
      <c r="D315">
        <v>182</v>
      </c>
      <c r="E315">
        <v>186.95</v>
      </c>
      <c r="F315">
        <v>125.63636</v>
      </c>
    </row>
    <row r="316" spans="1:6" x14ac:dyDescent="0.45">
      <c r="A316" s="2">
        <v>43924</v>
      </c>
      <c r="B316">
        <v>186.6</v>
      </c>
      <c r="C316">
        <v>187.49</v>
      </c>
      <c r="D316">
        <v>184.28</v>
      </c>
      <c r="E316">
        <v>185.64</v>
      </c>
      <c r="F316">
        <v>92.860290000000006</v>
      </c>
    </row>
    <row r="317" spans="1:6" x14ac:dyDescent="0.45">
      <c r="A317" s="2">
        <v>43927</v>
      </c>
      <c r="B317">
        <v>187.52</v>
      </c>
      <c r="C317">
        <v>192.02</v>
      </c>
      <c r="D317">
        <v>186.42</v>
      </c>
      <c r="E317">
        <v>190.7</v>
      </c>
      <c r="F317">
        <v>77.864919999999998</v>
      </c>
    </row>
    <row r="318" spans="1:6" x14ac:dyDescent="0.45">
      <c r="A318" s="2">
        <v>43928</v>
      </c>
      <c r="B318">
        <v>193.02</v>
      </c>
      <c r="C318">
        <v>200.54</v>
      </c>
      <c r="D318">
        <v>193.02</v>
      </c>
      <c r="E318">
        <v>197.63</v>
      </c>
      <c r="F318">
        <v>136.42167000000001</v>
      </c>
    </row>
    <row r="319" spans="1:6" x14ac:dyDescent="0.45">
      <c r="A319" s="2">
        <v>43929</v>
      </c>
      <c r="B319">
        <v>196.02</v>
      </c>
      <c r="C319">
        <v>200.29</v>
      </c>
      <c r="D319">
        <v>195.12</v>
      </c>
      <c r="E319">
        <v>200.29</v>
      </c>
      <c r="F319">
        <v>89.980980000000002</v>
      </c>
    </row>
    <row r="320" spans="1:6" x14ac:dyDescent="0.45">
      <c r="A320" s="2">
        <v>43930</v>
      </c>
      <c r="B320">
        <v>202.4</v>
      </c>
      <c r="C320">
        <v>205.44</v>
      </c>
      <c r="D320">
        <v>199.3</v>
      </c>
      <c r="E320">
        <v>203.61</v>
      </c>
      <c r="F320">
        <v>109.98163</v>
      </c>
    </row>
    <row r="321" spans="1:6" x14ac:dyDescent="0.45">
      <c r="A321" s="2">
        <v>43931</v>
      </c>
      <c r="B321">
        <v>201.85</v>
      </c>
      <c r="C321">
        <v>202.75</v>
      </c>
      <c r="D321">
        <v>200.7</v>
      </c>
      <c r="E321">
        <v>201.99</v>
      </c>
      <c r="F321">
        <v>28.75825</v>
      </c>
    </row>
    <row r="322" spans="1:6" x14ac:dyDescent="0.45">
      <c r="A322" s="2">
        <v>43934</v>
      </c>
      <c r="B322">
        <v>202</v>
      </c>
      <c r="C322">
        <v>202.16</v>
      </c>
      <c r="D322">
        <v>197.32</v>
      </c>
      <c r="E322">
        <v>198.26</v>
      </c>
      <c r="F322">
        <v>41.284390000000002</v>
      </c>
    </row>
    <row r="323" spans="1:6" x14ac:dyDescent="0.45">
      <c r="A323" s="2">
        <v>43935</v>
      </c>
      <c r="B323">
        <v>199.99</v>
      </c>
      <c r="C323">
        <v>202.85</v>
      </c>
      <c r="D323">
        <v>196.1</v>
      </c>
      <c r="E323">
        <v>197.37</v>
      </c>
      <c r="F323">
        <v>80.220070000000007</v>
      </c>
    </row>
    <row r="324" spans="1:6" x14ac:dyDescent="0.45">
      <c r="A324" s="2">
        <v>43936</v>
      </c>
      <c r="B324">
        <v>196</v>
      </c>
      <c r="C324">
        <v>196.25</v>
      </c>
      <c r="D324">
        <v>186.06</v>
      </c>
      <c r="E324">
        <v>186.07</v>
      </c>
      <c r="F324">
        <v>98.164460000000005</v>
      </c>
    </row>
    <row r="325" spans="1:6" x14ac:dyDescent="0.45">
      <c r="A325" s="2">
        <v>43937</v>
      </c>
      <c r="B325">
        <v>187.22</v>
      </c>
      <c r="C325">
        <v>191.67</v>
      </c>
      <c r="D325">
        <v>183.53</v>
      </c>
      <c r="E325">
        <v>188.5</v>
      </c>
      <c r="F325">
        <v>109.17487</v>
      </c>
    </row>
    <row r="326" spans="1:6" x14ac:dyDescent="0.45">
      <c r="A326" s="2">
        <v>43938</v>
      </c>
      <c r="B326">
        <v>192.5</v>
      </c>
      <c r="C326">
        <v>192.7</v>
      </c>
      <c r="D326">
        <v>188.28</v>
      </c>
      <c r="E326">
        <v>191.8</v>
      </c>
      <c r="F326">
        <v>71.727940000000004</v>
      </c>
    </row>
    <row r="327" spans="1:6" x14ac:dyDescent="0.45">
      <c r="A327" s="2">
        <v>43941</v>
      </c>
      <c r="B327">
        <v>190.6</v>
      </c>
      <c r="C327">
        <v>192.23</v>
      </c>
      <c r="D327">
        <v>187.31</v>
      </c>
      <c r="E327">
        <v>189.32</v>
      </c>
      <c r="F327">
        <v>62.240079999999999</v>
      </c>
    </row>
    <row r="328" spans="1:6" x14ac:dyDescent="0.45">
      <c r="A328" s="2">
        <v>43942</v>
      </c>
      <c r="B328">
        <v>185.54</v>
      </c>
      <c r="C328">
        <v>187.5</v>
      </c>
      <c r="D328">
        <v>183.65</v>
      </c>
      <c r="E328">
        <v>186.05</v>
      </c>
      <c r="F328">
        <v>94.307289999999995</v>
      </c>
    </row>
    <row r="329" spans="1:6" x14ac:dyDescent="0.45">
      <c r="A329" s="2">
        <v>43943</v>
      </c>
      <c r="B329">
        <v>185.01</v>
      </c>
      <c r="C329">
        <v>191.94</v>
      </c>
      <c r="D329">
        <v>184.5</v>
      </c>
      <c r="E329">
        <v>190.2</v>
      </c>
      <c r="F329">
        <v>75.361890000000002</v>
      </c>
    </row>
    <row r="330" spans="1:6" x14ac:dyDescent="0.45">
      <c r="A330" s="2">
        <v>43944</v>
      </c>
      <c r="B330">
        <v>191.99</v>
      </c>
      <c r="C330">
        <v>192.5</v>
      </c>
      <c r="D330">
        <v>188.68</v>
      </c>
      <c r="E330">
        <v>190.94</v>
      </c>
      <c r="F330">
        <v>62.759650000000001</v>
      </c>
    </row>
    <row r="331" spans="1:6" x14ac:dyDescent="0.45">
      <c r="A331" s="2">
        <v>43945</v>
      </c>
      <c r="B331">
        <v>189.73</v>
      </c>
      <c r="C331">
        <v>191.65</v>
      </c>
      <c r="D331">
        <v>187.7</v>
      </c>
      <c r="E331">
        <v>188.91</v>
      </c>
      <c r="F331">
        <v>55.313850000000002</v>
      </c>
    </row>
    <row r="332" spans="1:6" x14ac:dyDescent="0.45">
      <c r="A332" s="2">
        <v>43948</v>
      </c>
      <c r="B332">
        <v>189.98</v>
      </c>
      <c r="C332">
        <v>190.5</v>
      </c>
      <c r="D332">
        <v>188.43</v>
      </c>
      <c r="E332">
        <v>188.9</v>
      </c>
      <c r="F332">
        <v>43.71172</v>
      </c>
    </row>
    <row r="333" spans="1:6" x14ac:dyDescent="0.45">
      <c r="A333" s="2">
        <v>43949</v>
      </c>
      <c r="B333">
        <v>188.5</v>
      </c>
      <c r="C333">
        <v>194.22</v>
      </c>
      <c r="D333">
        <v>188.17</v>
      </c>
      <c r="E333">
        <v>192.8</v>
      </c>
      <c r="F333">
        <v>78.584779999999995</v>
      </c>
    </row>
    <row r="334" spans="1:6" x14ac:dyDescent="0.45">
      <c r="A334" s="2">
        <v>43950</v>
      </c>
      <c r="B334">
        <v>194.46</v>
      </c>
      <c r="C334">
        <v>195.8</v>
      </c>
      <c r="D334">
        <v>192.86</v>
      </c>
      <c r="E334">
        <v>195.8</v>
      </c>
      <c r="F334">
        <v>69.842140000000001</v>
      </c>
    </row>
    <row r="335" spans="1:6" x14ac:dyDescent="0.45">
      <c r="A335" s="2">
        <v>43951</v>
      </c>
      <c r="B335">
        <v>196.51</v>
      </c>
      <c r="C335">
        <v>199.7</v>
      </c>
      <c r="D335">
        <v>195.46</v>
      </c>
      <c r="E335">
        <v>197.25</v>
      </c>
      <c r="F335">
        <v>87.198650000000001</v>
      </c>
    </row>
    <row r="336" spans="1:6" x14ac:dyDescent="0.45">
      <c r="A336" s="2">
        <v>43955</v>
      </c>
      <c r="B336">
        <v>195.68</v>
      </c>
      <c r="C336">
        <v>195.68</v>
      </c>
      <c r="D336">
        <v>193.26</v>
      </c>
      <c r="E336">
        <v>193.69</v>
      </c>
      <c r="F336">
        <v>56.398200000000003</v>
      </c>
    </row>
    <row r="337" spans="1:6" x14ac:dyDescent="0.45">
      <c r="A337" s="2">
        <v>43956</v>
      </c>
      <c r="B337">
        <v>195.51</v>
      </c>
      <c r="C337">
        <v>196.46</v>
      </c>
      <c r="D337">
        <v>194</v>
      </c>
      <c r="E337">
        <v>194.75</v>
      </c>
      <c r="F337">
        <v>35.439259999999997</v>
      </c>
    </row>
    <row r="338" spans="1:6" x14ac:dyDescent="0.45">
      <c r="A338" s="2">
        <v>43957</v>
      </c>
      <c r="B338">
        <v>195</v>
      </c>
      <c r="C338">
        <v>197.23</v>
      </c>
      <c r="D338">
        <v>194.3</v>
      </c>
      <c r="E338">
        <v>195.7</v>
      </c>
      <c r="F338">
        <v>49.561410000000002</v>
      </c>
    </row>
    <row r="339" spans="1:6" x14ac:dyDescent="0.45">
      <c r="A339" s="2">
        <v>43958</v>
      </c>
      <c r="B339">
        <v>196</v>
      </c>
      <c r="C339">
        <v>198.15</v>
      </c>
      <c r="D339">
        <v>195.06</v>
      </c>
      <c r="E339">
        <v>195.51</v>
      </c>
      <c r="F339">
        <v>57.728990000000003</v>
      </c>
    </row>
    <row r="340" spans="1:6" x14ac:dyDescent="0.45">
      <c r="A340" s="2">
        <v>43959</v>
      </c>
      <c r="B340">
        <v>196</v>
      </c>
      <c r="C340">
        <v>196.25</v>
      </c>
      <c r="D340">
        <v>194.6</v>
      </c>
      <c r="E340">
        <v>196.02</v>
      </c>
      <c r="F340">
        <v>33.83634</v>
      </c>
    </row>
    <row r="341" spans="1:6" x14ac:dyDescent="0.45">
      <c r="A341" s="2">
        <v>43963</v>
      </c>
      <c r="B341">
        <v>193.3</v>
      </c>
      <c r="C341">
        <v>198</v>
      </c>
      <c r="D341">
        <v>191.2</v>
      </c>
      <c r="E341">
        <v>191.4</v>
      </c>
      <c r="F341">
        <v>67.656880000000001</v>
      </c>
    </row>
    <row r="342" spans="1:6" x14ac:dyDescent="0.45">
      <c r="A342" s="2">
        <v>43964</v>
      </c>
      <c r="B342">
        <v>190.05</v>
      </c>
      <c r="C342">
        <v>190.6</v>
      </c>
      <c r="D342">
        <v>186.66</v>
      </c>
      <c r="E342">
        <v>187.31</v>
      </c>
      <c r="F342">
        <v>63.46611</v>
      </c>
    </row>
    <row r="343" spans="1:6" x14ac:dyDescent="0.45">
      <c r="A343" s="2">
        <v>43965</v>
      </c>
      <c r="B343">
        <v>186.5</v>
      </c>
      <c r="C343">
        <v>188.2</v>
      </c>
      <c r="D343">
        <v>183.5</v>
      </c>
      <c r="E343">
        <v>183.81</v>
      </c>
      <c r="F343">
        <v>76.682119999999998</v>
      </c>
    </row>
    <row r="344" spans="1:6" x14ac:dyDescent="0.45">
      <c r="A344" s="2">
        <v>43966</v>
      </c>
      <c r="B344">
        <v>186.13</v>
      </c>
      <c r="C344">
        <v>186.78</v>
      </c>
      <c r="D344">
        <v>183.33</v>
      </c>
      <c r="E344">
        <v>183.85</v>
      </c>
      <c r="F344">
        <v>63.148139999999998</v>
      </c>
    </row>
    <row r="345" spans="1:6" x14ac:dyDescent="0.45">
      <c r="A345" s="2">
        <v>43969</v>
      </c>
      <c r="B345">
        <v>186.33</v>
      </c>
      <c r="C345">
        <v>190</v>
      </c>
      <c r="D345">
        <v>185.4</v>
      </c>
      <c r="E345">
        <v>188.93</v>
      </c>
      <c r="F345">
        <v>77.54589</v>
      </c>
    </row>
    <row r="346" spans="1:6" x14ac:dyDescent="0.45">
      <c r="A346" s="2">
        <v>43970</v>
      </c>
      <c r="B346">
        <v>190.37</v>
      </c>
      <c r="C346">
        <v>192.55</v>
      </c>
      <c r="D346">
        <v>186.8</v>
      </c>
      <c r="E346">
        <v>189</v>
      </c>
      <c r="F346">
        <v>105.32402</v>
      </c>
    </row>
    <row r="347" spans="1:6" x14ac:dyDescent="0.45">
      <c r="A347" s="2">
        <v>43971</v>
      </c>
      <c r="B347">
        <v>188.49</v>
      </c>
      <c r="C347">
        <v>193.98</v>
      </c>
      <c r="D347">
        <v>186.6</v>
      </c>
      <c r="E347">
        <v>193.98</v>
      </c>
      <c r="F347">
        <v>93.343040000000002</v>
      </c>
    </row>
    <row r="348" spans="1:6" x14ac:dyDescent="0.45">
      <c r="A348" s="2">
        <v>43972</v>
      </c>
      <c r="B348">
        <v>194</v>
      </c>
      <c r="C348">
        <v>196.31</v>
      </c>
      <c r="D348">
        <v>191.5</v>
      </c>
      <c r="E348">
        <v>192.4</v>
      </c>
      <c r="F348">
        <v>79.54195</v>
      </c>
    </row>
    <row r="349" spans="1:6" x14ac:dyDescent="0.45">
      <c r="A349" s="2">
        <v>43973</v>
      </c>
      <c r="B349">
        <v>190.97</v>
      </c>
      <c r="C349">
        <v>191.25</v>
      </c>
      <c r="D349">
        <v>188.6</v>
      </c>
      <c r="E349">
        <v>188.9</v>
      </c>
      <c r="F349">
        <v>57.013570000000001</v>
      </c>
    </row>
    <row r="350" spans="1:6" x14ac:dyDescent="0.45">
      <c r="A350" s="2">
        <v>43976</v>
      </c>
      <c r="B350">
        <v>189.62</v>
      </c>
      <c r="C350">
        <v>191.31</v>
      </c>
      <c r="D350">
        <v>188.8</v>
      </c>
      <c r="E350">
        <v>191</v>
      </c>
      <c r="F350">
        <v>23.140090000000001</v>
      </c>
    </row>
    <row r="351" spans="1:6" x14ac:dyDescent="0.45">
      <c r="A351" s="2">
        <v>43977</v>
      </c>
      <c r="B351">
        <v>193</v>
      </c>
      <c r="C351">
        <v>196.1</v>
      </c>
      <c r="D351">
        <v>192.11</v>
      </c>
      <c r="E351">
        <v>194</v>
      </c>
      <c r="F351">
        <v>79.312200000000004</v>
      </c>
    </row>
    <row r="352" spans="1:6" x14ac:dyDescent="0.45">
      <c r="A352" s="2">
        <v>43978</v>
      </c>
      <c r="B352">
        <v>194</v>
      </c>
      <c r="C352">
        <v>198.97</v>
      </c>
      <c r="D352">
        <v>193.32</v>
      </c>
      <c r="E352">
        <v>198.51</v>
      </c>
      <c r="F352">
        <v>116.07420999999999</v>
      </c>
    </row>
    <row r="353" spans="1:6" x14ac:dyDescent="0.45">
      <c r="A353" s="2">
        <v>43979</v>
      </c>
      <c r="B353">
        <v>199.31</v>
      </c>
      <c r="C353">
        <v>205</v>
      </c>
      <c r="D353">
        <v>198.4</v>
      </c>
      <c r="E353">
        <v>205</v>
      </c>
      <c r="F353">
        <v>117.17967</v>
      </c>
    </row>
    <row r="354" spans="1:6" x14ac:dyDescent="0.45">
      <c r="A354" s="2">
        <v>43980</v>
      </c>
      <c r="B354">
        <v>204.11</v>
      </c>
      <c r="C354">
        <v>204.4</v>
      </c>
      <c r="D354">
        <v>199.17</v>
      </c>
      <c r="E354">
        <v>200.5</v>
      </c>
      <c r="F354">
        <v>106.65313999999999</v>
      </c>
    </row>
    <row r="355" spans="1:6" x14ac:dyDescent="0.45">
      <c r="A355" s="2">
        <v>43983</v>
      </c>
      <c r="B355">
        <v>203.1</v>
      </c>
      <c r="C355">
        <v>205.93</v>
      </c>
      <c r="D355">
        <v>201.81</v>
      </c>
      <c r="E355">
        <v>203.66</v>
      </c>
      <c r="F355">
        <v>65.650670000000005</v>
      </c>
    </row>
    <row r="356" spans="1:6" x14ac:dyDescent="0.45">
      <c r="A356" s="2">
        <v>43984</v>
      </c>
      <c r="B356">
        <v>204.67</v>
      </c>
      <c r="C356">
        <v>212</v>
      </c>
      <c r="D356">
        <v>204</v>
      </c>
      <c r="E356">
        <v>212</v>
      </c>
      <c r="F356">
        <v>116.86830999999999</v>
      </c>
    </row>
    <row r="357" spans="1:6" x14ac:dyDescent="0.45">
      <c r="A357" s="2">
        <v>43985</v>
      </c>
      <c r="B357">
        <v>214</v>
      </c>
      <c r="C357">
        <v>221.92</v>
      </c>
      <c r="D357">
        <v>213.51</v>
      </c>
      <c r="E357">
        <v>221.5</v>
      </c>
      <c r="F357">
        <v>145.04373000000001</v>
      </c>
    </row>
    <row r="358" spans="1:6" x14ac:dyDescent="0.45">
      <c r="A358" s="2">
        <v>43986</v>
      </c>
      <c r="B358">
        <v>220.67</v>
      </c>
      <c r="C358">
        <v>221</v>
      </c>
      <c r="D358">
        <v>212.55</v>
      </c>
      <c r="E358">
        <v>213.1</v>
      </c>
      <c r="F358">
        <v>122.49402000000001</v>
      </c>
    </row>
    <row r="359" spans="1:6" x14ac:dyDescent="0.45">
      <c r="A359" s="2">
        <v>43987</v>
      </c>
      <c r="B359">
        <v>215.13</v>
      </c>
      <c r="C359">
        <v>219.93</v>
      </c>
      <c r="D359">
        <v>213.6</v>
      </c>
      <c r="E359">
        <v>219.1</v>
      </c>
      <c r="F359">
        <v>88.658860000000004</v>
      </c>
    </row>
    <row r="360" spans="1:6" x14ac:dyDescent="0.45">
      <c r="A360" s="2">
        <v>43990</v>
      </c>
      <c r="B360">
        <v>219.8</v>
      </c>
      <c r="C360">
        <v>223.15</v>
      </c>
      <c r="D360">
        <v>217.45</v>
      </c>
      <c r="E360">
        <v>220.3</v>
      </c>
      <c r="F360">
        <v>88.826700000000002</v>
      </c>
    </row>
    <row r="361" spans="1:6" x14ac:dyDescent="0.45">
      <c r="A361" s="2">
        <v>43991</v>
      </c>
      <c r="B361">
        <v>221.13</v>
      </c>
      <c r="C361">
        <v>221.88</v>
      </c>
      <c r="D361">
        <v>215.44</v>
      </c>
      <c r="E361">
        <v>217.23</v>
      </c>
      <c r="F361">
        <v>69.166250000000005</v>
      </c>
    </row>
    <row r="362" spans="1:6" x14ac:dyDescent="0.45">
      <c r="A362" s="2">
        <v>43992</v>
      </c>
      <c r="B362">
        <v>217</v>
      </c>
      <c r="C362">
        <v>217.58</v>
      </c>
      <c r="D362">
        <v>211.82</v>
      </c>
      <c r="E362">
        <v>212.53</v>
      </c>
      <c r="F362">
        <v>91.89546</v>
      </c>
    </row>
    <row r="363" spans="1:6" x14ac:dyDescent="0.45">
      <c r="A363" s="2">
        <v>43993</v>
      </c>
      <c r="B363">
        <v>208.91</v>
      </c>
      <c r="C363">
        <v>209.24</v>
      </c>
      <c r="D363">
        <v>206.01</v>
      </c>
      <c r="E363">
        <v>208.35</v>
      </c>
      <c r="F363">
        <v>70.033060000000006</v>
      </c>
    </row>
    <row r="364" spans="1:6" x14ac:dyDescent="0.45">
      <c r="A364" s="2">
        <v>43997</v>
      </c>
      <c r="B364">
        <v>205.07</v>
      </c>
      <c r="C364">
        <v>207.85</v>
      </c>
      <c r="D364">
        <v>202.3</v>
      </c>
      <c r="E364">
        <v>207.32</v>
      </c>
      <c r="F364">
        <v>75.996510000000001</v>
      </c>
    </row>
    <row r="365" spans="1:6" x14ac:dyDescent="0.45">
      <c r="A365" s="2">
        <v>43998</v>
      </c>
      <c r="B365">
        <v>210.28</v>
      </c>
      <c r="C365">
        <v>212.19</v>
      </c>
      <c r="D365">
        <v>207.52</v>
      </c>
      <c r="E365">
        <v>207.76</v>
      </c>
      <c r="F365">
        <v>66.559110000000004</v>
      </c>
    </row>
    <row r="366" spans="1:6" x14ac:dyDescent="0.45">
      <c r="A366" s="2">
        <v>43999</v>
      </c>
      <c r="B366">
        <v>208.52</v>
      </c>
      <c r="C366">
        <v>210.35</v>
      </c>
      <c r="D366">
        <v>206.94</v>
      </c>
      <c r="E366">
        <v>208.14</v>
      </c>
      <c r="F366">
        <v>56.578870000000002</v>
      </c>
    </row>
    <row r="367" spans="1:6" x14ac:dyDescent="0.45">
      <c r="A367" s="2">
        <v>44000</v>
      </c>
      <c r="B367">
        <v>207.8</v>
      </c>
      <c r="C367">
        <v>208.1</v>
      </c>
      <c r="D367">
        <v>202.72</v>
      </c>
      <c r="E367">
        <v>203.77</v>
      </c>
      <c r="F367">
        <v>72.275760000000005</v>
      </c>
    </row>
    <row r="368" spans="1:6" x14ac:dyDescent="0.45">
      <c r="A368" s="2">
        <v>44001</v>
      </c>
      <c r="B368">
        <v>205.44</v>
      </c>
      <c r="C368">
        <v>209.2</v>
      </c>
      <c r="D368">
        <v>204.55</v>
      </c>
      <c r="E368">
        <v>207</v>
      </c>
      <c r="F368">
        <v>75.045509999999993</v>
      </c>
    </row>
    <row r="369" spans="1:6" x14ac:dyDescent="0.45">
      <c r="A369" s="2">
        <v>44004</v>
      </c>
      <c r="B369">
        <v>206.7</v>
      </c>
      <c r="C369">
        <v>207.95</v>
      </c>
      <c r="D369">
        <v>204.28</v>
      </c>
      <c r="E369">
        <v>206.4</v>
      </c>
      <c r="F369">
        <v>58.664110000000001</v>
      </c>
    </row>
    <row r="370" spans="1:6" x14ac:dyDescent="0.45">
      <c r="A370" s="2">
        <v>44005</v>
      </c>
      <c r="B370">
        <v>207.7</v>
      </c>
      <c r="C370">
        <v>209.74</v>
      </c>
      <c r="D370">
        <v>206.43</v>
      </c>
      <c r="E370">
        <v>207.3</v>
      </c>
      <c r="F370">
        <v>53.487940000000002</v>
      </c>
    </row>
    <row r="371" spans="1:6" x14ac:dyDescent="0.45">
      <c r="A371" s="2">
        <v>44007</v>
      </c>
      <c r="B371">
        <v>201</v>
      </c>
      <c r="C371">
        <v>207</v>
      </c>
      <c r="D371">
        <v>200.75</v>
      </c>
      <c r="E371">
        <v>206.92</v>
      </c>
      <c r="F371">
        <v>71.495220000000003</v>
      </c>
    </row>
    <row r="372" spans="1:6" x14ac:dyDescent="0.45">
      <c r="A372" s="2">
        <v>44008</v>
      </c>
      <c r="B372">
        <v>206.97</v>
      </c>
      <c r="C372">
        <v>207.5</v>
      </c>
      <c r="D372">
        <v>201.76</v>
      </c>
      <c r="E372">
        <v>203.15</v>
      </c>
      <c r="F372">
        <v>46.690640000000002</v>
      </c>
    </row>
    <row r="373" spans="1:6" x14ac:dyDescent="0.45">
      <c r="A373" s="2">
        <v>44011</v>
      </c>
      <c r="B373">
        <v>201</v>
      </c>
      <c r="C373">
        <v>205.86</v>
      </c>
      <c r="D373">
        <v>200.97</v>
      </c>
      <c r="E373">
        <v>205.8</v>
      </c>
      <c r="F373">
        <v>43.082680000000003</v>
      </c>
    </row>
    <row r="374" spans="1:6" x14ac:dyDescent="0.45">
      <c r="A374" s="2">
        <v>44012</v>
      </c>
      <c r="B374">
        <v>205.7</v>
      </c>
      <c r="C374">
        <v>206</v>
      </c>
      <c r="D374">
        <v>202.36</v>
      </c>
      <c r="E374">
        <v>203.22</v>
      </c>
      <c r="F374">
        <v>43.754959999999997</v>
      </c>
    </row>
    <row r="375" spans="1:6" x14ac:dyDescent="0.45">
      <c r="A375" s="2">
        <v>44014</v>
      </c>
      <c r="B375">
        <v>205</v>
      </c>
      <c r="C375">
        <v>210.15</v>
      </c>
      <c r="D375">
        <v>204.28</v>
      </c>
      <c r="E375">
        <v>209.6</v>
      </c>
      <c r="F375">
        <v>76.382050000000007</v>
      </c>
    </row>
    <row r="376" spans="1:6" x14ac:dyDescent="0.45">
      <c r="A376" s="2">
        <v>44015</v>
      </c>
      <c r="B376">
        <v>210</v>
      </c>
      <c r="C376">
        <v>211.97</v>
      </c>
      <c r="D376">
        <v>209</v>
      </c>
      <c r="E376">
        <v>210.95</v>
      </c>
      <c r="F376">
        <v>50.644210000000001</v>
      </c>
    </row>
    <row r="377" spans="1:6" x14ac:dyDescent="0.45">
      <c r="A377" s="2">
        <v>44018</v>
      </c>
      <c r="B377">
        <v>212.97</v>
      </c>
      <c r="C377">
        <v>216.79</v>
      </c>
      <c r="D377">
        <v>212.94</v>
      </c>
      <c r="E377">
        <v>214.61</v>
      </c>
      <c r="F377">
        <v>55.455109999999998</v>
      </c>
    </row>
    <row r="378" spans="1:6" x14ac:dyDescent="0.45">
      <c r="A378" s="2">
        <v>44019</v>
      </c>
      <c r="B378">
        <v>213</v>
      </c>
      <c r="C378">
        <v>214.23</v>
      </c>
      <c r="D378">
        <v>210.51</v>
      </c>
      <c r="E378">
        <v>210.53</v>
      </c>
      <c r="F378">
        <v>44.728560000000002</v>
      </c>
    </row>
    <row r="379" spans="1:6" x14ac:dyDescent="0.45">
      <c r="A379" s="2">
        <v>44020</v>
      </c>
      <c r="B379">
        <v>210.8</v>
      </c>
      <c r="C379">
        <v>212.29</v>
      </c>
      <c r="D379">
        <v>209.3</v>
      </c>
      <c r="E379">
        <v>210.97</v>
      </c>
      <c r="F379">
        <v>42.068480000000001</v>
      </c>
    </row>
    <row r="380" spans="1:6" x14ac:dyDescent="0.45">
      <c r="A380" s="2">
        <v>44021</v>
      </c>
      <c r="B380">
        <v>210.7</v>
      </c>
      <c r="C380">
        <v>211.7</v>
      </c>
      <c r="D380">
        <v>208.1</v>
      </c>
      <c r="E380">
        <v>209.11</v>
      </c>
      <c r="F380">
        <v>45.189</v>
      </c>
    </row>
    <row r="381" spans="1:6" x14ac:dyDescent="0.45">
      <c r="A381" s="2">
        <v>44022</v>
      </c>
      <c r="B381">
        <v>207.51</v>
      </c>
      <c r="C381">
        <v>212.6</v>
      </c>
      <c r="D381">
        <v>206.57</v>
      </c>
      <c r="E381">
        <v>212.28</v>
      </c>
      <c r="F381">
        <v>50.706519999999998</v>
      </c>
    </row>
    <row r="382" spans="1:6" x14ac:dyDescent="0.45">
      <c r="A382" s="2">
        <v>44025</v>
      </c>
      <c r="B382">
        <v>213.87</v>
      </c>
      <c r="C382">
        <v>214.2</v>
      </c>
      <c r="D382">
        <v>208.11</v>
      </c>
      <c r="E382">
        <v>208.39</v>
      </c>
      <c r="F382">
        <v>51.331609999999998</v>
      </c>
    </row>
    <row r="383" spans="1:6" x14ac:dyDescent="0.45">
      <c r="A383" s="2">
        <v>44026</v>
      </c>
      <c r="B383">
        <v>208.38</v>
      </c>
      <c r="C383">
        <v>209.58</v>
      </c>
      <c r="D383">
        <v>205.7</v>
      </c>
      <c r="E383">
        <v>209.5</v>
      </c>
      <c r="F383">
        <v>66.035020000000003</v>
      </c>
    </row>
    <row r="384" spans="1:6" x14ac:dyDescent="0.45">
      <c r="A384" s="2">
        <v>44027</v>
      </c>
      <c r="B384">
        <v>210.29</v>
      </c>
      <c r="C384">
        <v>211.8</v>
      </c>
      <c r="D384">
        <v>207.65</v>
      </c>
      <c r="E384">
        <v>211.09</v>
      </c>
      <c r="F384">
        <v>49.52901</v>
      </c>
    </row>
    <row r="385" spans="1:6" x14ac:dyDescent="0.45">
      <c r="A385" s="2">
        <v>44028</v>
      </c>
      <c r="B385">
        <v>209.66</v>
      </c>
      <c r="C385">
        <v>212.6</v>
      </c>
      <c r="D385">
        <v>208.63</v>
      </c>
      <c r="E385">
        <v>211.35</v>
      </c>
      <c r="F385">
        <v>39.030369999999998</v>
      </c>
    </row>
    <row r="386" spans="1:6" x14ac:dyDescent="0.45">
      <c r="A386" s="2">
        <v>44029</v>
      </c>
      <c r="B386">
        <v>211.69</v>
      </c>
      <c r="C386">
        <v>212.18</v>
      </c>
      <c r="D386">
        <v>209.86</v>
      </c>
      <c r="E386">
        <v>210.81</v>
      </c>
      <c r="F386">
        <v>36.140219999999999</v>
      </c>
    </row>
    <row r="387" spans="1:6" x14ac:dyDescent="0.45">
      <c r="A387" s="2">
        <v>44032</v>
      </c>
      <c r="B387">
        <v>210.27</v>
      </c>
      <c r="C387">
        <v>214.48</v>
      </c>
      <c r="D387">
        <v>209.08</v>
      </c>
      <c r="E387">
        <v>213.89</v>
      </c>
      <c r="F387">
        <v>44.507599999999996</v>
      </c>
    </row>
    <row r="388" spans="1:6" x14ac:dyDescent="0.45">
      <c r="A388" s="2">
        <v>44033</v>
      </c>
      <c r="B388">
        <v>215</v>
      </c>
      <c r="C388">
        <v>219.1</v>
      </c>
      <c r="D388">
        <v>214.38</v>
      </c>
      <c r="E388">
        <v>215.73</v>
      </c>
      <c r="F388">
        <v>75.649159999999995</v>
      </c>
    </row>
    <row r="389" spans="1:6" x14ac:dyDescent="0.45">
      <c r="A389" s="2">
        <v>44034</v>
      </c>
      <c r="B389">
        <v>215.98</v>
      </c>
      <c r="C389">
        <v>217.65</v>
      </c>
      <c r="D389">
        <v>213.56</v>
      </c>
      <c r="E389">
        <v>216.71</v>
      </c>
      <c r="F389">
        <v>48.441000000000003</v>
      </c>
    </row>
    <row r="390" spans="1:6" x14ac:dyDescent="0.45">
      <c r="A390" s="2">
        <v>44035</v>
      </c>
      <c r="B390">
        <v>217.5</v>
      </c>
      <c r="C390">
        <v>219.28</v>
      </c>
      <c r="D390">
        <v>215</v>
      </c>
      <c r="E390">
        <v>215.41</v>
      </c>
      <c r="F390">
        <v>43.424819999999997</v>
      </c>
    </row>
    <row r="391" spans="1:6" x14ac:dyDescent="0.45">
      <c r="A391" s="2">
        <v>44036</v>
      </c>
      <c r="B391">
        <v>214.8</v>
      </c>
      <c r="C391">
        <v>217.41</v>
      </c>
      <c r="D391">
        <v>197.73</v>
      </c>
      <c r="E391">
        <v>215.97</v>
      </c>
      <c r="F391">
        <v>53.567219999999999</v>
      </c>
    </row>
    <row r="392" spans="1:6" x14ac:dyDescent="0.45">
      <c r="A392" s="2">
        <v>44039</v>
      </c>
      <c r="B392">
        <v>216.7</v>
      </c>
      <c r="C392">
        <v>218.38</v>
      </c>
      <c r="D392">
        <v>215.15</v>
      </c>
      <c r="E392">
        <v>216.9</v>
      </c>
      <c r="F392">
        <v>38.321750000000002</v>
      </c>
    </row>
    <row r="393" spans="1:6" x14ac:dyDescent="0.45">
      <c r="A393" s="2">
        <v>44040</v>
      </c>
      <c r="B393">
        <v>216.81</v>
      </c>
      <c r="C393">
        <v>217.42</v>
      </c>
      <c r="D393">
        <v>215.25</v>
      </c>
      <c r="E393">
        <v>215.53</v>
      </c>
      <c r="F393">
        <v>24.610340000000001</v>
      </c>
    </row>
    <row r="394" spans="1:6" x14ac:dyDescent="0.45">
      <c r="A394" s="2">
        <v>44041</v>
      </c>
      <c r="B394">
        <v>215.89</v>
      </c>
      <c r="C394">
        <v>219.18</v>
      </c>
      <c r="D394">
        <v>215.63</v>
      </c>
      <c r="E394">
        <v>219.18</v>
      </c>
      <c r="F394">
        <v>41.346229999999998</v>
      </c>
    </row>
    <row r="395" spans="1:6" x14ac:dyDescent="0.45">
      <c r="A395" s="2">
        <v>44042</v>
      </c>
      <c r="B395">
        <v>218.71</v>
      </c>
      <c r="C395">
        <v>218.88</v>
      </c>
      <c r="D395">
        <v>215.34</v>
      </c>
      <c r="E395">
        <v>218.15</v>
      </c>
      <c r="F395">
        <v>51.264969999999998</v>
      </c>
    </row>
    <row r="396" spans="1:6" x14ac:dyDescent="0.45">
      <c r="A396" s="2">
        <v>44043</v>
      </c>
      <c r="B396">
        <v>218.19</v>
      </c>
      <c r="C396">
        <v>221.98</v>
      </c>
      <c r="D396">
        <v>217.43</v>
      </c>
      <c r="E396">
        <v>221.57</v>
      </c>
      <c r="F396">
        <v>59.709710000000001</v>
      </c>
    </row>
    <row r="397" spans="1:6" x14ac:dyDescent="0.45">
      <c r="A397" s="2">
        <v>44046</v>
      </c>
      <c r="B397">
        <v>222.27</v>
      </c>
      <c r="C397">
        <v>228.36</v>
      </c>
      <c r="D397">
        <v>221.3</v>
      </c>
      <c r="E397">
        <v>226.72</v>
      </c>
      <c r="F397">
        <v>64.556650000000005</v>
      </c>
    </row>
    <row r="398" spans="1:6" x14ac:dyDescent="0.45">
      <c r="A398" s="2">
        <v>44047</v>
      </c>
      <c r="B398">
        <v>227.39</v>
      </c>
      <c r="C398">
        <v>228.85</v>
      </c>
      <c r="D398">
        <v>225.63</v>
      </c>
      <c r="E398">
        <v>227.16</v>
      </c>
      <c r="F398">
        <v>42.017490000000002</v>
      </c>
    </row>
    <row r="399" spans="1:6" x14ac:dyDescent="0.45">
      <c r="A399" s="2">
        <v>44048</v>
      </c>
      <c r="B399">
        <v>228.15</v>
      </c>
      <c r="C399">
        <v>229.17</v>
      </c>
      <c r="D399">
        <v>224.31</v>
      </c>
      <c r="E399">
        <v>226.4</v>
      </c>
      <c r="F399">
        <v>54.642899999999997</v>
      </c>
    </row>
    <row r="400" spans="1:6" x14ac:dyDescent="0.45">
      <c r="A400" s="2">
        <v>44049</v>
      </c>
      <c r="B400">
        <v>226.75</v>
      </c>
      <c r="C400">
        <v>227.43</v>
      </c>
      <c r="D400">
        <v>224.35</v>
      </c>
      <c r="E400">
        <v>226</v>
      </c>
      <c r="F400">
        <v>30.164090000000002</v>
      </c>
    </row>
    <row r="401" spans="1:6" x14ac:dyDescent="0.45">
      <c r="A401" s="2">
        <v>44050</v>
      </c>
      <c r="B401">
        <v>225</v>
      </c>
      <c r="C401">
        <v>227.6</v>
      </c>
      <c r="D401">
        <v>224.46</v>
      </c>
      <c r="E401">
        <v>227.28</v>
      </c>
      <c r="F401">
        <v>35.640160000000002</v>
      </c>
    </row>
    <row r="402" spans="1:6" x14ac:dyDescent="0.45">
      <c r="A402" s="2">
        <v>44053</v>
      </c>
      <c r="B402">
        <v>227.96</v>
      </c>
      <c r="C402">
        <v>228.7</v>
      </c>
      <c r="D402">
        <v>224.51</v>
      </c>
      <c r="E402">
        <v>225.99</v>
      </c>
      <c r="F402">
        <v>43.502879999999998</v>
      </c>
    </row>
    <row r="403" spans="1:6" x14ac:dyDescent="0.45">
      <c r="A403" s="2">
        <v>44054</v>
      </c>
      <c r="B403">
        <v>226.43</v>
      </c>
      <c r="C403">
        <v>234.73</v>
      </c>
      <c r="D403">
        <v>226.21</v>
      </c>
      <c r="E403">
        <v>232.65</v>
      </c>
      <c r="F403">
        <v>81.875169999999997</v>
      </c>
    </row>
    <row r="404" spans="1:6" x14ac:dyDescent="0.45">
      <c r="A404" s="2">
        <v>44055</v>
      </c>
      <c r="B404">
        <v>233.12</v>
      </c>
      <c r="C404">
        <v>242.5</v>
      </c>
      <c r="D404">
        <v>233.03</v>
      </c>
      <c r="E404">
        <v>242.4</v>
      </c>
      <c r="F404">
        <v>101.00227</v>
      </c>
    </row>
    <row r="405" spans="1:6" x14ac:dyDescent="0.45">
      <c r="A405" s="2">
        <v>44056</v>
      </c>
      <c r="B405">
        <v>242.2</v>
      </c>
      <c r="C405">
        <v>244.04</v>
      </c>
      <c r="D405">
        <v>238.57</v>
      </c>
      <c r="E405">
        <v>241.39</v>
      </c>
      <c r="F405">
        <v>85.720330000000004</v>
      </c>
    </row>
    <row r="406" spans="1:6" x14ac:dyDescent="0.45">
      <c r="A406" s="2">
        <v>44057</v>
      </c>
      <c r="B406">
        <v>242</v>
      </c>
      <c r="C406">
        <v>242.22</v>
      </c>
      <c r="D406">
        <v>238.47</v>
      </c>
      <c r="E406">
        <v>239.99</v>
      </c>
      <c r="F406">
        <v>44.284550000000003</v>
      </c>
    </row>
    <row r="407" spans="1:6" x14ac:dyDescent="0.45">
      <c r="A407" s="2">
        <v>44060</v>
      </c>
      <c r="B407">
        <v>240.8</v>
      </c>
      <c r="C407">
        <v>242.35</v>
      </c>
      <c r="D407">
        <v>234.5</v>
      </c>
      <c r="E407">
        <v>237.8</v>
      </c>
      <c r="F407">
        <v>77.120410000000007</v>
      </c>
    </row>
    <row r="408" spans="1:6" x14ac:dyDescent="0.45">
      <c r="A408" s="2">
        <v>44061</v>
      </c>
      <c r="B408">
        <v>236.88</v>
      </c>
      <c r="C408">
        <v>239.83</v>
      </c>
      <c r="D408">
        <v>235.69</v>
      </c>
      <c r="E408">
        <v>236.3</v>
      </c>
      <c r="F408">
        <v>36.762880000000003</v>
      </c>
    </row>
    <row r="409" spans="1:6" x14ac:dyDescent="0.45">
      <c r="A409" s="2">
        <v>44062</v>
      </c>
      <c r="B409">
        <v>235.85</v>
      </c>
      <c r="C409">
        <v>240.75</v>
      </c>
      <c r="D409">
        <v>235.19</v>
      </c>
      <c r="E409">
        <v>239.4</v>
      </c>
      <c r="F409">
        <v>38.234650000000002</v>
      </c>
    </row>
    <row r="410" spans="1:6" x14ac:dyDescent="0.45">
      <c r="A410" s="2">
        <v>44063</v>
      </c>
      <c r="B410">
        <v>238.44</v>
      </c>
      <c r="C410">
        <v>238.51</v>
      </c>
      <c r="D410">
        <v>230.33</v>
      </c>
      <c r="E410">
        <v>232.48</v>
      </c>
      <c r="F410">
        <v>116.94114999999999</v>
      </c>
    </row>
    <row r="411" spans="1:6" x14ac:dyDescent="0.45">
      <c r="A411" s="2">
        <v>44064</v>
      </c>
      <c r="B411">
        <v>233.3</v>
      </c>
      <c r="C411">
        <v>236.5</v>
      </c>
      <c r="D411">
        <v>227.35</v>
      </c>
      <c r="E411">
        <v>231.22</v>
      </c>
      <c r="F411">
        <v>138.91306</v>
      </c>
    </row>
    <row r="412" spans="1:6" x14ac:dyDescent="0.45">
      <c r="A412" s="2">
        <v>44067</v>
      </c>
      <c r="B412">
        <v>232.5</v>
      </c>
      <c r="C412">
        <v>233.7</v>
      </c>
      <c r="D412">
        <v>230.2</v>
      </c>
      <c r="E412">
        <v>231.81</v>
      </c>
      <c r="F412">
        <v>44.546799999999998</v>
      </c>
    </row>
    <row r="413" spans="1:6" x14ac:dyDescent="0.45">
      <c r="A413" s="2">
        <v>44068</v>
      </c>
      <c r="B413">
        <v>232.3</v>
      </c>
      <c r="C413">
        <v>232.97</v>
      </c>
      <c r="D413">
        <v>226.9</v>
      </c>
      <c r="E413">
        <v>228.08</v>
      </c>
      <c r="F413">
        <v>58.979869999999998</v>
      </c>
    </row>
    <row r="414" spans="1:6" x14ac:dyDescent="0.45">
      <c r="A414" s="2">
        <v>44069</v>
      </c>
      <c r="B414">
        <v>228.3</v>
      </c>
      <c r="C414">
        <v>229.4</v>
      </c>
      <c r="D414">
        <v>224.7</v>
      </c>
      <c r="E414">
        <v>227.8</v>
      </c>
      <c r="F414">
        <v>75.779449999999997</v>
      </c>
    </row>
    <row r="415" spans="1:6" x14ac:dyDescent="0.45">
      <c r="A415" s="2">
        <v>44070</v>
      </c>
      <c r="B415">
        <v>227.87</v>
      </c>
      <c r="C415">
        <v>229.98</v>
      </c>
      <c r="D415">
        <v>225.6</v>
      </c>
      <c r="E415">
        <v>226.23</v>
      </c>
      <c r="F415">
        <v>51.03107</v>
      </c>
    </row>
    <row r="416" spans="1:6" x14ac:dyDescent="0.45">
      <c r="A416" s="2">
        <v>44071</v>
      </c>
      <c r="B416">
        <v>227</v>
      </c>
      <c r="C416">
        <v>228.1</v>
      </c>
      <c r="D416">
        <v>225.19</v>
      </c>
      <c r="E416">
        <v>226.3</v>
      </c>
      <c r="F416">
        <v>40.748089999999998</v>
      </c>
    </row>
    <row r="417" spans="1:6" x14ac:dyDescent="0.45">
      <c r="A417" s="2">
        <v>44074</v>
      </c>
      <c r="B417">
        <v>227</v>
      </c>
      <c r="C417">
        <v>229.71</v>
      </c>
      <c r="D417">
        <v>225</v>
      </c>
      <c r="E417">
        <v>226.1</v>
      </c>
      <c r="F417">
        <v>62.015070000000001</v>
      </c>
    </row>
    <row r="418" spans="1:6" x14ac:dyDescent="0.45">
      <c r="A418" s="2">
        <v>44075</v>
      </c>
      <c r="B418">
        <v>226.7</v>
      </c>
      <c r="C418">
        <v>227.97</v>
      </c>
      <c r="D418">
        <v>226.01</v>
      </c>
      <c r="E418">
        <v>227.64</v>
      </c>
      <c r="F418">
        <v>37.550370000000001</v>
      </c>
    </row>
    <row r="419" spans="1:6" x14ac:dyDescent="0.45">
      <c r="A419" s="2">
        <v>44076</v>
      </c>
      <c r="B419">
        <v>228.56</v>
      </c>
      <c r="C419">
        <v>228.75</v>
      </c>
      <c r="D419">
        <v>220.85</v>
      </c>
      <c r="E419">
        <v>222.57</v>
      </c>
      <c r="F419">
        <v>77.854039999999998</v>
      </c>
    </row>
    <row r="420" spans="1:6" x14ac:dyDescent="0.45">
      <c r="A420" s="2">
        <v>44077</v>
      </c>
      <c r="B420">
        <v>221.67</v>
      </c>
      <c r="C420">
        <v>224.23</v>
      </c>
      <c r="D420">
        <v>218</v>
      </c>
      <c r="E420">
        <v>218.32</v>
      </c>
      <c r="F420">
        <v>69.47072</v>
      </c>
    </row>
    <row r="421" spans="1:6" x14ac:dyDescent="0.45">
      <c r="A421" s="2">
        <v>44078</v>
      </c>
      <c r="B421">
        <v>218</v>
      </c>
      <c r="C421">
        <v>222.5</v>
      </c>
      <c r="D421">
        <v>216.75</v>
      </c>
      <c r="E421">
        <v>222.21</v>
      </c>
      <c r="F421">
        <v>70.670060000000007</v>
      </c>
    </row>
    <row r="422" spans="1:6" x14ac:dyDescent="0.45">
      <c r="A422" s="2">
        <v>44081</v>
      </c>
      <c r="B422">
        <v>221.5</v>
      </c>
      <c r="C422">
        <v>224.2</v>
      </c>
      <c r="D422">
        <v>220.5</v>
      </c>
      <c r="E422">
        <v>221.32</v>
      </c>
      <c r="F422">
        <v>59.334960000000002</v>
      </c>
    </row>
    <row r="423" spans="1:6" x14ac:dyDescent="0.45">
      <c r="A423" s="2">
        <v>44082</v>
      </c>
      <c r="B423">
        <v>222</v>
      </c>
      <c r="C423">
        <v>222.48</v>
      </c>
      <c r="D423">
        <v>216.29</v>
      </c>
      <c r="E423">
        <v>217.68</v>
      </c>
      <c r="F423">
        <v>70.024349999999998</v>
      </c>
    </row>
    <row r="424" spans="1:6" x14ac:dyDescent="0.45">
      <c r="A424" s="2">
        <v>44083</v>
      </c>
      <c r="B424">
        <v>217.01</v>
      </c>
      <c r="C424">
        <v>218.88</v>
      </c>
      <c r="D424">
        <v>216.8</v>
      </c>
      <c r="E424">
        <v>218</v>
      </c>
      <c r="F424">
        <v>48.062980000000003</v>
      </c>
    </row>
    <row r="425" spans="1:6" x14ac:dyDescent="0.45">
      <c r="A425" s="2">
        <v>44084</v>
      </c>
      <c r="B425">
        <v>218.24</v>
      </c>
      <c r="C425">
        <v>222.15</v>
      </c>
      <c r="D425">
        <v>215.79</v>
      </c>
      <c r="E425">
        <v>220.6</v>
      </c>
      <c r="F425">
        <v>71.198539999999994</v>
      </c>
    </row>
    <row r="426" spans="1:6" x14ac:dyDescent="0.45">
      <c r="A426" s="2">
        <v>44085</v>
      </c>
      <c r="B426">
        <v>221.46</v>
      </c>
      <c r="C426">
        <v>223.15</v>
      </c>
      <c r="D426">
        <v>219.75</v>
      </c>
      <c r="E426">
        <v>221.07</v>
      </c>
      <c r="F426">
        <v>45.688920000000003</v>
      </c>
    </row>
    <row r="427" spans="1:6" x14ac:dyDescent="0.45">
      <c r="A427" s="2">
        <v>44088</v>
      </c>
      <c r="B427">
        <v>222.31</v>
      </c>
      <c r="C427">
        <v>227.54</v>
      </c>
      <c r="D427">
        <v>222.13</v>
      </c>
      <c r="E427">
        <v>227.37</v>
      </c>
      <c r="F427">
        <v>62.906199999999998</v>
      </c>
    </row>
    <row r="428" spans="1:6" x14ac:dyDescent="0.45">
      <c r="A428" s="2">
        <v>44089</v>
      </c>
      <c r="B428">
        <v>228.22</v>
      </c>
      <c r="C428">
        <v>231.95</v>
      </c>
      <c r="D428">
        <v>227.39</v>
      </c>
      <c r="E428">
        <v>231.5</v>
      </c>
      <c r="F428">
        <v>61.905270000000002</v>
      </c>
    </row>
    <row r="429" spans="1:6" x14ac:dyDescent="0.45">
      <c r="A429" s="2">
        <v>44090</v>
      </c>
      <c r="B429">
        <v>231.72</v>
      </c>
      <c r="C429">
        <v>232.6</v>
      </c>
      <c r="D429">
        <v>230.15</v>
      </c>
      <c r="E429">
        <v>231.06</v>
      </c>
      <c r="F429">
        <v>39.605930000000001</v>
      </c>
    </row>
    <row r="430" spans="1:6" x14ac:dyDescent="0.45">
      <c r="A430" s="2">
        <v>44091</v>
      </c>
      <c r="B430">
        <v>229.1</v>
      </c>
      <c r="C430">
        <v>231.75</v>
      </c>
      <c r="D430">
        <v>228.57</v>
      </c>
      <c r="E430">
        <v>231.46</v>
      </c>
      <c r="F430">
        <v>49.126710000000003</v>
      </c>
    </row>
    <row r="431" spans="1:6" x14ac:dyDescent="0.45">
      <c r="A431" s="2">
        <v>44092</v>
      </c>
      <c r="B431">
        <v>232</v>
      </c>
      <c r="C431">
        <v>232.59</v>
      </c>
      <c r="D431">
        <v>229</v>
      </c>
      <c r="E431">
        <v>230.3</v>
      </c>
      <c r="F431">
        <v>54.624839999999999</v>
      </c>
    </row>
    <row r="432" spans="1:6" x14ac:dyDescent="0.45">
      <c r="A432" s="2">
        <v>44095</v>
      </c>
      <c r="B432">
        <v>229.88</v>
      </c>
      <c r="C432">
        <v>230.07</v>
      </c>
      <c r="D432">
        <v>223.49</v>
      </c>
      <c r="E432">
        <v>226.25</v>
      </c>
      <c r="F432">
        <v>70.303619999999995</v>
      </c>
    </row>
    <row r="433" spans="1:6" x14ac:dyDescent="0.45">
      <c r="A433" s="2">
        <v>44096</v>
      </c>
      <c r="B433">
        <v>226</v>
      </c>
      <c r="C433">
        <v>230.28</v>
      </c>
      <c r="D433">
        <v>225.46</v>
      </c>
      <c r="E433">
        <v>229.88</v>
      </c>
      <c r="F433">
        <v>66.622079999999997</v>
      </c>
    </row>
    <row r="434" spans="1:6" x14ac:dyDescent="0.45">
      <c r="A434" s="2">
        <v>44097</v>
      </c>
      <c r="B434">
        <v>230.02</v>
      </c>
      <c r="C434">
        <v>232.1</v>
      </c>
      <c r="D434">
        <v>227.61</v>
      </c>
      <c r="E434">
        <v>228.5</v>
      </c>
      <c r="F434">
        <v>71.299220000000005</v>
      </c>
    </row>
    <row r="435" spans="1:6" x14ac:dyDescent="0.45">
      <c r="A435" s="2">
        <v>44098</v>
      </c>
      <c r="B435">
        <v>227.63</v>
      </c>
      <c r="C435">
        <v>231.1</v>
      </c>
      <c r="D435">
        <v>225.75</v>
      </c>
      <c r="E435">
        <v>228.17</v>
      </c>
      <c r="F435">
        <v>81.995109999999997</v>
      </c>
    </row>
    <row r="436" spans="1:6" x14ac:dyDescent="0.45">
      <c r="A436" s="2">
        <v>44099</v>
      </c>
      <c r="B436">
        <v>229</v>
      </c>
      <c r="C436">
        <v>229.3</v>
      </c>
      <c r="D436">
        <v>226.25</v>
      </c>
      <c r="E436">
        <v>228.24</v>
      </c>
      <c r="F436">
        <v>60.248339999999999</v>
      </c>
    </row>
    <row r="437" spans="1:6" x14ac:dyDescent="0.45">
      <c r="A437" s="2">
        <v>44102</v>
      </c>
      <c r="B437">
        <v>228.79</v>
      </c>
      <c r="C437">
        <v>229.55</v>
      </c>
      <c r="D437">
        <v>227.35</v>
      </c>
      <c r="E437">
        <v>228.63</v>
      </c>
      <c r="F437">
        <v>64.519829999999999</v>
      </c>
    </row>
    <row r="438" spans="1:6" x14ac:dyDescent="0.45">
      <c r="A438" s="2">
        <v>44103</v>
      </c>
      <c r="B438">
        <v>228.88</v>
      </c>
      <c r="C438">
        <v>228.88</v>
      </c>
      <c r="D438">
        <v>223.1</v>
      </c>
      <c r="E438">
        <v>225.48</v>
      </c>
      <c r="F438">
        <v>90.417190000000005</v>
      </c>
    </row>
    <row r="439" spans="1:6" x14ac:dyDescent="0.45">
      <c r="A439" s="2">
        <v>44104</v>
      </c>
      <c r="B439">
        <v>224.5</v>
      </c>
      <c r="C439">
        <v>230.75</v>
      </c>
      <c r="D439">
        <v>223.25</v>
      </c>
      <c r="E439">
        <v>229.14</v>
      </c>
      <c r="F439">
        <v>78.604470000000006</v>
      </c>
    </row>
    <row r="440" spans="1:6" x14ac:dyDescent="0.45">
      <c r="A440" s="2">
        <v>44105</v>
      </c>
      <c r="B440">
        <v>229.08</v>
      </c>
      <c r="C440">
        <v>229.9</v>
      </c>
      <c r="D440">
        <v>226.86</v>
      </c>
      <c r="E440">
        <v>227.23</v>
      </c>
      <c r="F440">
        <v>77.828209999999999</v>
      </c>
    </row>
    <row r="441" spans="1:6" x14ac:dyDescent="0.45">
      <c r="A441" s="2">
        <v>44106</v>
      </c>
      <c r="B441">
        <v>210.4</v>
      </c>
      <c r="C441">
        <v>211.39</v>
      </c>
      <c r="D441">
        <v>206.5</v>
      </c>
      <c r="E441">
        <v>208.8</v>
      </c>
      <c r="F441">
        <v>114.32245</v>
      </c>
    </row>
    <row r="442" spans="1:6" x14ac:dyDescent="0.45">
      <c r="A442" s="2">
        <v>44109</v>
      </c>
      <c r="B442">
        <v>209.65</v>
      </c>
      <c r="C442">
        <v>210.69</v>
      </c>
      <c r="D442">
        <v>207.72</v>
      </c>
      <c r="E442">
        <v>208.89</v>
      </c>
      <c r="F442">
        <v>45.601880000000001</v>
      </c>
    </row>
    <row r="443" spans="1:6" x14ac:dyDescent="0.45">
      <c r="A443" s="2">
        <v>44110</v>
      </c>
      <c r="B443">
        <v>209</v>
      </c>
      <c r="C443">
        <v>212.99</v>
      </c>
      <c r="D443">
        <v>208.35</v>
      </c>
      <c r="E443">
        <v>211.18</v>
      </c>
      <c r="F443">
        <v>87.529560000000004</v>
      </c>
    </row>
    <row r="444" spans="1:6" x14ac:dyDescent="0.45">
      <c r="A444" s="2">
        <v>44111</v>
      </c>
      <c r="B444">
        <v>211.3</v>
      </c>
      <c r="C444">
        <v>212.66</v>
      </c>
      <c r="D444">
        <v>209.03</v>
      </c>
      <c r="E444">
        <v>210.6</v>
      </c>
      <c r="F444">
        <v>62.052619999999997</v>
      </c>
    </row>
    <row r="445" spans="1:6" x14ac:dyDescent="0.45">
      <c r="A445" s="2">
        <v>44112</v>
      </c>
      <c r="B445">
        <v>211.2</v>
      </c>
      <c r="C445">
        <v>211.43</v>
      </c>
      <c r="D445">
        <v>207.26</v>
      </c>
      <c r="E445">
        <v>207.97</v>
      </c>
      <c r="F445">
        <v>49.545459999999999</v>
      </c>
    </row>
    <row r="446" spans="1:6" x14ac:dyDescent="0.45">
      <c r="A446" s="2">
        <v>44113</v>
      </c>
      <c r="B446">
        <v>208.47</v>
      </c>
      <c r="C446">
        <v>208.96</v>
      </c>
      <c r="D446">
        <v>204.4</v>
      </c>
      <c r="E446">
        <v>205.38</v>
      </c>
      <c r="F446">
        <v>65.518060000000006</v>
      </c>
    </row>
    <row r="447" spans="1:6" x14ac:dyDescent="0.45">
      <c r="A447" s="2">
        <v>44116</v>
      </c>
      <c r="B447">
        <v>205.97</v>
      </c>
      <c r="C447">
        <v>208.49</v>
      </c>
      <c r="D447">
        <v>204.57</v>
      </c>
      <c r="E447">
        <v>206.18</v>
      </c>
      <c r="F447">
        <v>52.321379999999998</v>
      </c>
    </row>
    <row r="448" spans="1:6" x14ac:dyDescent="0.45">
      <c r="A448" s="2">
        <v>44117</v>
      </c>
      <c r="B448">
        <v>205.92</v>
      </c>
      <c r="C448">
        <v>207.64</v>
      </c>
      <c r="D448">
        <v>204.77</v>
      </c>
      <c r="E448">
        <v>205.03</v>
      </c>
      <c r="F448">
        <v>46.02328</v>
      </c>
    </row>
    <row r="449" spans="1:6" x14ac:dyDescent="0.45">
      <c r="A449" s="2">
        <v>44118</v>
      </c>
      <c r="B449">
        <v>205.06</v>
      </c>
      <c r="C449">
        <v>208</v>
      </c>
      <c r="D449">
        <v>204.78</v>
      </c>
      <c r="E449">
        <v>207.83</v>
      </c>
      <c r="F449">
        <v>46.840170000000001</v>
      </c>
    </row>
    <row r="450" spans="1:6" x14ac:dyDescent="0.45">
      <c r="A450" s="2">
        <v>44119</v>
      </c>
      <c r="B450">
        <v>207.46</v>
      </c>
      <c r="C450">
        <v>207.57</v>
      </c>
      <c r="D450">
        <v>201.95</v>
      </c>
      <c r="E450">
        <v>203.85</v>
      </c>
      <c r="F450">
        <v>76.502030000000005</v>
      </c>
    </row>
    <row r="451" spans="1:6" x14ac:dyDescent="0.45">
      <c r="A451" s="2">
        <v>44120</v>
      </c>
      <c r="B451">
        <v>204.02</v>
      </c>
      <c r="C451">
        <v>204.25</v>
      </c>
      <c r="D451">
        <v>200.5</v>
      </c>
      <c r="E451">
        <v>201.17</v>
      </c>
      <c r="F451">
        <v>66.258499999999998</v>
      </c>
    </row>
    <row r="452" spans="1:6" x14ac:dyDescent="0.45">
      <c r="A452" s="2">
        <v>44123</v>
      </c>
      <c r="B452">
        <v>201.55</v>
      </c>
      <c r="C452">
        <v>204</v>
      </c>
      <c r="D452">
        <v>201.55</v>
      </c>
      <c r="E452">
        <v>202.78</v>
      </c>
      <c r="F452">
        <v>47.421399999999998</v>
      </c>
    </row>
    <row r="453" spans="1:6" x14ac:dyDescent="0.45">
      <c r="A453" s="2">
        <v>44124</v>
      </c>
      <c r="B453">
        <v>203</v>
      </c>
      <c r="C453">
        <v>209.76</v>
      </c>
      <c r="D453">
        <v>202.5</v>
      </c>
      <c r="E453">
        <v>209.54</v>
      </c>
      <c r="F453">
        <v>80.919110000000003</v>
      </c>
    </row>
    <row r="454" spans="1:6" x14ac:dyDescent="0.45">
      <c r="A454" s="2">
        <v>44125</v>
      </c>
      <c r="B454">
        <v>210.04</v>
      </c>
      <c r="C454">
        <v>213.25</v>
      </c>
      <c r="D454">
        <v>208.9</v>
      </c>
      <c r="E454">
        <v>210.33</v>
      </c>
      <c r="F454">
        <v>82.509749999999997</v>
      </c>
    </row>
    <row r="455" spans="1:6" x14ac:dyDescent="0.45">
      <c r="A455" s="2">
        <v>44126</v>
      </c>
      <c r="B455">
        <v>209.58</v>
      </c>
      <c r="C455">
        <v>211.53</v>
      </c>
      <c r="D455">
        <v>207.84</v>
      </c>
      <c r="E455">
        <v>210.21</v>
      </c>
      <c r="F455">
        <v>46.85951</v>
      </c>
    </row>
    <row r="456" spans="1:6" x14ac:dyDescent="0.45">
      <c r="A456" s="2">
        <v>44127</v>
      </c>
      <c r="B456">
        <v>210</v>
      </c>
      <c r="C456">
        <v>214.73</v>
      </c>
      <c r="D456">
        <v>209.15</v>
      </c>
      <c r="E456">
        <v>214.5</v>
      </c>
      <c r="F456">
        <v>75.361490000000003</v>
      </c>
    </row>
    <row r="457" spans="1:6" x14ac:dyDescent="0.45">
      <c r="A457" s="2">
        <v>44130</v>
      </c>
      <c r="B457">
        <v>213.4</v>
      </c>
      <c r="C457">
        <v>214.45</v>
      </c>
      <c r="D457">
        <v>210.5</v>
      </c>
      <c r="E457">
        <v>211.1</v>
      </c>
      <c r="F457">
        <v>58.921210000000002</v>
      </c>
    </row>
    <row r="458" spans="1:6" x14ac:dyDescent="0.45">
      <c r="A458" s="2">
        <v>44131</v>
      </c>
      <c r="B458">
        <v>211.5</v>
      </c>
      <c r="C458">
        <v>212.29</v>
      </c>
      <c r="D458">
        <v>206.66</v>
      </c>
      <c r="E458">
        <v>207.64</v>
      </c>
      <c r="F458">
        <v>61.084679999999999</v>
      </c>
    </row>
    <row r="459" spans="1:6" x14ac:dyDescent="0.45">
      <c r="A459" s="2">
        <v>44132</v>
      </c>
      <c r="B459">
        <v>206.94</v>
      </c>
      <c r="C459">
        <v>206.94</v>
      </c>
      <c r="D459">
        <v>202.3</v>
      </c>
      <c r="E459">
        <v>204.73</v>
      </c>
      <c r="F459">
        <v>70.171419999999998</v>
      </c>
    </row>
    <row r="460" spans="1:6" x14ac:dyDescent="0.45">
      <c r="A460" s="2">
        <v>44133</v>
      </c>
      <c r="B460">
        <v>206.5</v>
      </c>
      <c r="C460">
        <v>207.33</v>
      </c>
      <c r="D460">
        <v>203.64</v>
      </c>
      <c r="E460">
        <v>205.58</v>
      </c>
      <c r="F460">
        <v>91.505269999999996</v>
      </c>
    </row>
    <row r="461" spans="1:6" x14ac:dyDescent="0.45">
      <c r="A461" s="2">
        <v>44134</v>
      </c>
      <c r="B461">
        <v>203.62</v>
      </c>
      <c r="C461">
        <v>204.84</v>
      </c>
      <c r="D461">
        <v>200.61</v>
      </c>
      <c r="E461">
        <v>200.99</v>
      </c>
      <c r="F461">
        <v>83.659620000000004</v>
      </c>
    </row>
    <row r="462" spans="1:6" x14ac:dyDescent="0.45">
      <c r="A462" s="2">
        <v>44137</v>
      </c>
      <c r="B462">
        <v>200.45</v>
      </c>
      <c r="C462">
        <v>204.59</v>
      </c>
      <c r="D462">
        <v>196.15</v>
      </c>
      <c r="E462">
        <v>204.5</v>
      </c>
      <c r="F462">
        <v>82.335660000000004</v>
      </c>
    </row>
    <row r="463" spans="1:6" x14ac:dyDescent="0.45">
      <c r="A463" s="2">
        <v>44138</v>
      </c>
      <c r="B463">
        <v>205.7</v>
      </c>
      <c r="C463">
        <v>211.11</v>
      </c>
      <c r="D463">
        <v>203.8</v>
      </c>
      <c r="E463">
        <v>209.2</v>
      </c>
      <c r="F463">
        <v>90.368709999999993</v>
      </c>
    </row>
    <row r="464" spans="1:6" x14ac:dyDescent="0.45">
      <c r="A464" s="2">
        <v>44140</v>
      </c>
      <c r="B464">
        <v>214.4</v>
      </c>
      <c r="C464">
        <v>218.65</v>
      </c>
      <c r="D464">
        <v>211.43</v>
      </c>
      <c r="E464">
        <v>216.7</v>
      </c>
      <c r="F464">
        <v>152.55498</v>
      </c>
    </row>
    <row r="465" spans="1:6" x14ac:dyDescent="0.45">
      <c r="A465" s="2">
        <v>44141</v>
      </c>
      <c r="B465">
        <v>215.8</v>
      </c>
      <c r="C465">
        <v>218.29</v>
      </c>
      <c r="D465">
        <v>213</v>
      </c>
      <c r="E465">
        <v>217.5</v>
      </c>
      <c r="F465">
        <v>94.997389999999996</v>
      </c>
    </row>
    <row r="466" spans="1:6" x14ac:dyDescent="0.45">
      <c r="A466" s="2">
        <v>44144</v>
      </c>
      <c r="B466">
        <v>220</v>
      </c>
      <c r="C466">
        <v>231.3</v>
      </c>
      <c r="D466">
        <v>218.7</v>
      </c>
      <c r="E466">
        <v>228.05</v>
      </c>
      <c r="F466">
        <v>217.53675000000001</v>
      </c>
    </row>
    <row r="467" spans="1:6" x14ac:dyDescent="0.45">
      <c r="A467" s="2">
        <v>44145</v>
      </c>
      <c r="B467">
        <v>227</v>
      </c>
      <c r="C467">
        <v>237.6</v>
      </c>
      <c r="D467">
        <v>226.27</v>
      </c>
      <c r="E467">
        <v>236.1</v>
      </c>
      <c r="F467">
        <v>229.60323</v>
      </c>
    </row>
    <row r="468" spans="1:6" x14ac:dyDescent="0.45">
      <c r="A468" s="2">
        <v>44146</v>
      </c>
      <c r="B468">
        <v>237</v>
      </c>
      <c r="C468">
        <v>245.98</v>
      </c>
      <c r="D468">
        <v>236.89</v>
      </c>
      <c r="E468">
        <v>244.2</v>
      </c>
      <c r="F468">
        <v>234.84347</v>
      </c>
    </row>
    <row r="469" spans="1:6" x14ac:dyDescent="0.45">
      <c r="A469" s="2">
        <v>44147</v>
      </c>
      <c r="B469">
        <v>243.31</v>
      </c>
      <c r="C469">
        <v>245.72</v>
      </c>
      <c r="D469">
        <v>240.22</v>
      </c>
      <c r="E469">
        <v>242.08</v>
      </c>
      <c r="F469">
        <v>151.43691999999999</v>
      </c>
    </row>
    <row r="470" spans="1:6" x14ac:dyDescent="0.45">
      <c r="A470" s="2">
        <v>44148</v>
      </c>
      <c r="B470">
        <v>242.01</v>
      </c>
      <c r="C470">
        <v>244.14</v>
      </c>
      <c r="D470">
        <v>238.62</v>
      </c>
      <c r="E470">
        <v>242.99</v>
      </c>
      <c r="F470">
        <v>106.15087</v>
      </c>
    </row>
    <row r="471" spans="1:6" x14ac:dyDescent="0.45">
      <c r="A471" s="2">
        <v>44151</v>
      </c>
      <c r="B471">
        <v>244.14</v>
      </c>
      <c r="C471">
        <v>248.73</v>
      </c>
      <c r="D471">
        <v>244</v>
      </c>
      <c r="E471">
        <v>247.99</v>
      </c>
      <c r="F471">
        <v>113.94519</v>
      </c>
    </row>
    <row r="472" spans="1:6" x14ac:dyDescent="0.45">
      <c r="A472" s="2">
        <v>44152</v>
      </c>
      <c r="B472">
        <v>248</v>
      </c>
      <c r="C472">
        <v>249.84</v>
      </c>
      <c r="D472">
        <v>243.41</v>
      </c>
      <c r="E472">
        <v>245.7</v>
      </c>
      <c r="F472">
        <v>94.918469999999999</v>
      </c>
    </row>
    <row r="473" spans="1:6" x14ac:dyDescent="0.45">
      <c r="A473" s="2">
        <v>44153</v>
      </c>
      <c r="B473">
        <v>245.1</v>
      </c>
      <c r="C473">
        <v>247.23</v>
      </c>
      <c r="D473">
        <v>242.59</v>
      </c>
      <c r="E473">
        <v>242.71</v>
      </c>
      <c r="F473">
        <v>60.088940000000001</v>
      </c>
    </row>
    <row r="474" spans="1:6" x14ac:dyDescent="0.45">
      <c r="A474" s="2">
        <v>44154</v>
      </c>
      <c r="B474">
        <v>242.5</v>
      </c>
      <c r="C474">
        <v>243.49</v>
      </c>
      <c r="D474">
        <v>237.34</v>
      </c>
      <c r="E474">
        <v>240.27</v>
      </c>
      <c r="F474">
        <v>97.143730000000005</v>
      </c>
    </row>
    <row r="475" spans="1:6" x14ac:dyDescent="0.45">
      <c r="A475" s="2">
        <v>44155</v>
      </c>
      <c r="B475">
        <v>239.58</v>
      </c>
      <c r="C475">
        <v>240.77</v>
      </c>
      <c r="D475">
        <v>236.57</v>
      </c>
      <c r="E475">
        <v>239.42</v>
      </c>
      <c r="F475">
        <v>48.799869999999999</v>
      </c>
    </row>
    <row r="476" spans="1:6" x14ac:dyDescent="0.45">
      <c r="A476" s="2">
        <v>44158</v>
      </c>
      <c r="B476">
        <v>240.45</v>
      </c>
      <c r="C476">
        <v>243.87</v>
      </c>
      <c r="D476">
        <v>238.52</v>
      </c>
      <c r="E476">
        <v>239.7</v>
      </c>
      <c r="F476">
        <v>74.832279999999997</v>
      </c>
    </row>
    <row r="477" spans="1:6" x14ac:dyDescent="0.45">
      <c r="A477" s="2">
        <v>44159</v>
      </c>
      <c r="B477">
        <v>241.65</v>
      </c>
      <c r="C477">
        <v>247.85</v>
      </c>
      <c r="D477">
        <v>239.57</v>
      </c>
      <c r="E477">
        <v>247.33</v>
      </c>
      <c r="F477">
        <v>84.515780000000007</v>
      </c>
    </row>
    <row r="478" spans="1:6" x14ac:dyDescent="0.45">
      <c r="A478" s="2">
        <v>44160</v>
      </c>
      <c r="B478">
        <v>248</v>
      </c>
      <c r="C478">
        <v>252.2</v>
      </c>
      <c r="D478">
        <v>246.55</v>
      </c>
      <c r="E478">
        <v>251.91</v>
      </c>
      <c r="F478">
        <v>133.39774</v>
      </c>
    </row>
    <row r="479" spans="1:6" x14ac:dyDescent="0.45">
      <c r="A479" s="2">
        <v>44161</v>
      </c>
      <c r="B479">
        <v>252.3</v>
      </c>
      <c r="C479">
        <v>252.88</v>
      </c>
      <c r="D479">
        <v>247.44</v>
      </c>
      <c r="E479">
        <v>250.1</v>
      </c>
      <c r="F479">
        <v>79.917590000000004</v>
      </c>
    </row>
    <row r="480" spans="1:6" x14ac:dyDescent="0.45">
      <c r="A480" s="2">
        <v>44162</v>
      </c>
      <c r="B480">
        <v>250.3</v>
      </c>
      <c r="C480">
        <v>252.26</v>
      </c>
      <c r="D480">
        <v>248.03</v>
      </c>
      <c r="E480">
        <v>251.59</v>
      </c>
      <c r="F480">
        <v>51.431130000000003</v>
      </c>
    </row>
    <row r="481" spans="1:6" x14ac:dyDescent="0.45">
      <c r="A481" s="2">
        <v>44165</v>
      </c>
      <c r="B481">
        <v>249.72</v>
      </c>
      <c r="C481">
        <v>251</v>
      </c>
      <c r="D481">
        <v>245.98</v>
      </c>
      <c r="E481">
        <v>249.63</v>
      </c>
      <c r="F481">
        <v>112.14162</v>
      </c>
    </row>
    <row r="482" spans="1:6" x14ac:dyDescent="0.45">
      <c r="A482" s="2">
        <v>44166</v>
      </c>
      <c r="B482">
        <v>250.75</v>
      </c>
      <c r="C482">
        <v>260.99</v>
      </c>
      <c r="D482">
        <v>249.8</v>
      </c>
      <c r="E482">
        <v>260.81</v>
      </c>
      <c r="F482">
        <v>132.06950000000001</v>
      </c>
    </row>
    <row r="483" spans="1:6" x14ac:dyDescent="0.45">
      <c r="A483" s="2">
        <v>44167</v>
      </c>
      <c r="B483">
        <v>260.05</v>
      </c>
      <c r="C483">
        <v>264.99</v>
      </c>
      <c r="D483">
        <v>258.8</v>
      </c>
      <c r="E483">
        <v>264.06</v>
      </c>
      <c r="F483">
        <v>93.452129999999997</v>
      </c>
    </row>
    <row r="484" spans="1:6" x14ac:dyDescent="0.45">
      <c r="A484" s="2">
        <v>44168</v>
      </c>
      <c r="B484">
        <v>264.5</v>
      </c>
      <c r="C484">
        <v>264.63</v>
      </c>
      <c r="D484">
        <v>260.85000000000002</v>
      </c>
      <c r="E484">
        <v>263.14</v>
      </c>
      <c r="F484">
        <v>62.240839999999999</v>
      </c>
    </row>
    <row r="485" spans="1:6" x14ac:dyDescent="0.45">
      <c r="A485" s="2">
        <v>44169</v>
      </c>
      <c r="B485">
        <v>264.63</v>
      </c>
      <c r="C485">
        <v>270.83999999999997</v>
      </c>
      <c r="D485">
        <v>264.5</v>
      </c>
      <c r="E485">
        <v>270</v>
      </c>
      <c r="F485">
        <v>94.637929999999997</v>
      </c>
    </row>
    <row r="486" spans="1:6" x14ac:dyDescent="0.45">
      <c r="A486" s="2">
        <v>44172</v>
      </c>
      <c r="B486">
        <v>269</v>
      </c>
      <c r="C486">
        <v>276.13</v>
      </c>
      <c r="D486">
        <v>268.10000000000002</v>
      </c>
      <c r="E486">
        <v>274.36</v>
      </c>
      <c r="F486">
        <v>94.793660000000003</v>
      </c>
    </row>
    <row r="487" spans="1:6" x14ac:dyDescent="0.45">
      <c r="A487" s="2">
        <v>44173</v>
      </c>
      <c r="B487">
        <v>274.5</v>
      </c>
      <c r="C487">
        <v>276.66000000000003</v>
      </c>
      <c r="D487">
        <v>271.52</v>
      </c>
      <c r="E487">
        <v>275.49</v>
      </c>
      <c r="F487">
        <v>78.859920000000002</v>
      </c>
    </row>
    <row r="488" spans="1:6" x14ac:dyDescent="0.45">
      <c r="A488" s="2">
        <v>44174</v>
      </c>
      <c r="B488">
        <v>276.39999999999998</v>
      </c>
      <c r="C488">
        <v>279.42</v>
      </c>
      <c r="D488">
        <v>275.87</v>
      </c>
      <c r="E488">
        <v>276.89</v>
      </c>
      <c r="F488">
        <v>73.639979999999994</v>
      </c>
    </row>
    <row r="489" spans="1:6" x14ac:dyDescent="0.45">
      <c r="A489" s="2">
        <v>44175</v>
      </c>
      <c r="B489">
        <v>276.55</v>
      </c>
      <c r="C489">
        <v>282.2</v>
      </c>
      <c r="D489">
        <v>275.2</v>
      </c>
      <c r="E489">
        <v>282.2</v>
      </c>
      <c r="F489">
        <v>75.658690000000007</v>
      </c>
    </row>
    <row r="490" spans="1:6" x14ac:dyDescent="0.45">
      <c r="A490" s="2">
        <v>44176</v>
      </c>
      <c r="B490">
        <v>282.5</v>
      </c>
      <c r="C490">
        <v>284.60000000000002</v>
      </c>
      <c r="D490">
        <v>279.77999999999997</v>
      </c>
      <c r="E490">
        <v>283.73</v>
      </c>
      <c r="F490">
        <v>76.101950000000002</v>
      </c>
    </row>
    <row r="491" spans="1:6" x14ac:dyDescent="0.45">
      <c r="A491" s="2">
        <v>44179</v>
      </c>
      <c r="B491">
        <v>285.01</v>
      </c>
      <c r="C491">
        <v>287.74</v>
      </c>
      <c r="D491">
        <v>277.10000000000002</v>
      </c>
      <c r="E491">
        <v>279.95</v>
      </c>
      <c r="F491">
        <v>90.41525</v>
      </c>
    </row>
    <row r="492" spans="1:6" x14ac:dyDescent="0.45">
      <c r="A492" s="2">
        <v>44180</v>
      </c>
      <c r="B492">
        <v>278.52999999999997</v>
      </c>
      <c r="C492">
        <v>283.76</v>
      </c>
      <c r="D492">
        <v>276.07</v>
      </c>
      <c r="E492">
        <v>278.7</v>
      </c>
      <c r="F492">
        <v>84.19323</v>
      </c>
    </row>
    <row r="493" spans="1:6" x14ac:dyDescent="0.45">
      <c r="A493" s="2">
        <v>44181</v>
      </c>
      <c r="B493">
        <v>278</v>
      </c>
      <c r="C493">
        <v>280.83999999999997</v>
      </c>
      <c r="D493">
        <v>276.14</v>
      </c>
      <c r="E493">
        <v>278.35000000000002</v>
      </c>
      <c r="F493">
        <v>54.748959999999997</v>
      </c>
    </row>
    <row r="494" spans="1:6" x14ac:dyDescent="0.45">
      <c r="A494" s="2">
        <v>44182</v>
      </c>
      <c r="B494">
        <v>279.81</v>
      </c>
      <c r="C494">
        <v>285.16000000000003</v>
      </c>
      <c r="D494">
        <v>276.54000000000002</v>
      </c>
      <c r="E494">
        <v>278.5</v>
      </c>
      <c r="F494">
        <v>92.138549999999995</v>
      </c>
    </row>
    <row r="495" spans="1:6" x14ac:dyDescent="0.45">
      <c r="A495" s="2">
        <v>44183</v>
      </c>
      <c r="B495">
        <v>277.22000000000003</v>
      </c>
      <c r="C495">
        <v>277.39999999999998</v>
      </c>
      <c r="D495">
        <v>268.52</v>
      </c>
      <c r="E495">
        <v>270.16000000000003</v>
      </c>
      <c r="F495">
        <v>99.271839999999997</v>
      </c>
    </row>
    <row r="496" spans="1:6" x14ac:dyDescent="0.45">
      <c r="A496" s="2">
        <v>44186</v>
      </c>
      <c r="B496">
        <v>266.2</v>
      </c>
      <c r="C496">
        <v>267.33999999999997</v>
      </c>
      <c r="D496">
        <v>259.7</v>
      </c>
      <c r="E496">
        <v>261.79000000000002</v>
      </c>
      <c r="F496">
        <v>120.51795</v>
      </c>
    </row>
    <row r="497" spans="1:6" x14ac:dyDescent="0.45">
      <c r="A497" s="2">
        <v>44187</v>
      </c>
      <c r="B497">
        <v>259.55</v>
      </c>
      <c r="C497">
        <v>267.42</v>
      </c>
      <c r="D497">
        <v>257.05</v>
      </c>
      <c r="E497">
        <v>262.04000000000002</v>
      </c>
      <c r="F497">
        <v>105.49048000000001</v>
      </c>
    </row>
    <row r="498" spans="1:6" x14ac:dyDescent="0.45">
      <c r="A498" s="2">
        <v>44188</v>
      </c>
      <c r="B498">
        <v>262.25</v>
      </c>
      <c r="C498">
        <v>270.29000000000002</v>
      </c>
      <c r="D498">
        <v>260.22000000000003</v>
      </c>
      <c r="E498">
        <v>270.10000000000002</v>
      </c>
      <c r="F498">
        <v>67.938789999999997</v>
      </c>
    </row>
    <row r="499" spans="1:6" x14ac:dyDescent="0.45">
      <c r="A499" s="2">
        <v>44189</v>
      </c>
      <c r="B499">
        <v>271.98</v>
      </c>
      <c r="C499">
        <v>272.82</v>
      </c>
      <c r="D499">
        <v>267.13</v>
      </c>
      <c r="E499">
        <v>269.32</v>
      </c>
      <c r="F499">
        <v>42.614449999999998</v>
      </c>
    </row>
    <row r="500" spans="1:6" x14ac:dyDescent="0.45">
      <c r="A500" s="2">
        <v>44190</v>
      </c>
      <c r="B500">
        <v>269.97000000000003</v>
      </c>
      <c r="C500">
        <v>271</v>
      </c>
      <c r="D500">
        <v>268.27999999999997</v>
      </c>
      <c r="E500">
        <v>270.64</v>
      </c>
      <c r="F500">
        <v>11.989750000000001</v>
      </c>
    </row>
    <row r="501" spans="1:6" x14ac:dyDescent="0.45">
      <c r="A501" s="2">
        <v>44193</v>
      </c>
      <c r="B501">
        <v>270.89999999999998</v>
      </c>
      <c r="C501">
        <v>275.19</v>
      </c>
      <c r="D501">
        <v>269.73</v>
      </c>
      <c r="E501">
        <v>274.7</v>
      </c>
      <c r="F501">
        <v>39.043430000000001</v>
      </c>
    </row>
    <row r="502" spans="1:6" x14ac:dyDescent="0.45">
      <c r="A502" s="2">
        <v>44194</v>
      </c>
      <c r="B502">
        <v>275.91000000000003</v>
      </c>
      <c r="C502">
        <v>276.43</v>
      </c>
      <c r="D502">
        <v>271.26</v>
      </c>
      <c r="E502">
        <v>272</v>
      </c>
      <c r="F502">
        <v>39.021610000000003</v>
      </c>
    </row>
    <row r="503" spans="1:6" x14ac:dyDescent="0.45">
      <c r="A503" s="2">
        <v>44195</v>
      </c>
      <c r="B503">
        <v>272.49</v>
      </c>
      <c r="C503">
        <v>274.24</v>
      </c>
      <c r="D503">
        <v>270.12</v>
      </c>
      <c r="E503">
        <v>271.64999999999998</v>
      </c>
      <c r="F503">
        <v>31.530660000000001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7530-C433-40FA-AE7C-6D2EC1C648B3}">
  <dimension ref="A1:D503"/>
  <sheetViews>
    <sheetView tabSelected="1" workbookViewId="0">
      <selection activeCell="Q24" sqref="Q24"/>
    </sheetView>
  </sheetViews>
  <sheetFormatPr defaultRowHeight="14.25" zeroHeight="1" x14ac:dyDescent="0.45"/>
  <cols>
    <col min="1" max="2" width="11.33203125" customWidth="1"/>
  </cols>
  <sheetData>
    <row r="1" spans="1:4" x14ac:dyDescent="0.45">
      <c r="A1" t="s">
        <v>29</v>
      </c>
      <c r="C1" t="s">
        <v>30</v>
      </c>
      <c r="D1" t="s">
        <v>32</v>
      </c>
    </row>
    <row r="2" spans="1:4" x14ac:dyDescent="0.45">
      <c r="A2" s="13">
        <v>43468</v>
      </c>
      <c r="B2" s="11">
        <v>1000000</v>
      </c>
      <c r="C2">
        <f>B2/10^6</f>
        <v>1</v>
      </c>
      <c r="D2">
        <v>1</v>
      </c>
    </row>
    <row r="3" spans="1:4" x14ac:dyDescent="0.45">
      <c r="A3" s="13">
        <v>43469</v>
      </c>
      <c r="B3" s="12">
        <v>1021391.5182630087</v>
      </c>
      <c r="C3">
        <f t="shared" ref="C3:C66" si="0">B3/10^6</f>
        <v>1.0213915182630087</v>
      </c>
      <c r="D3">
        <f>D2*(1+Table1[[#This Row],[Доходность, %]])</f>
        <v>1.0213915182630087</v>
      </c>
    </row>
    <row r="4" spans="1:4" x14ac:dyDescent="0.45">
      <c r="A4" s="13">
        <v>43473</v>
      </c>
      <c r="B4" s="12">
        <v>1022728.4881544467</v>
      </c>
      <c r="C4">
        <f t="shared" si="0"/>
        <v>1.0227284881544467</v>
      </c>
      <c r="D4">
        <f>D3*(1+Table1[[#This Row],[Доходность, %]])</f>
        <v>1.0227284881544467</v>
      </c>
    </row>
    <row r="5" spans="1:4" x14ac:dyDescent="0.45">
      <c r="A5" s="13">
        <v>43474</v>
      </c>
      <c r="B5" s="12">
        <v>1053532.2744531792</v>
      </c>
      <c r="C5">
        <f t="shared" si="0"/>
        <v>1.0535322744531792</v>
      </c>
      <c r="D5">
        <f>D4*(1+Table1[[#This Row],[Доходность, %]])</f>
        <v>1.0535322744531792</v>
      </c>
    </row>
    <row r="6" spans="1:4" x14ac:dyDescent="0.45">
      <c r="A6" s="13">
        <v>43475</v>
      </c>
      <c r="B6" s="12">
        <v>1052195.3045617412</v>
      </c>
      <c r="C6">
        <f t="shared" si="0"/>
        <v>1.0521953045617412</v>
      </c>
      <c r="D6">
        <f>D5*(1+Table1[[#This Row],[Доходность, %]])</f>
        <v>1.0521953045617412</v>
      </c>
    </row>
    <row r="7" spans="1:4" x14ac:dyDescent="0.45">
      <c r="A7" s="13">
        <v>43476</v>
      </c>
      <c r="B7" s="12">
        <v>1052462.6985400289</v>
      </c>
      <c r="C7">
        <f t="shared" si="0"/>
        <v>1.0524626985400289</v>
      </c>
      <c r="D7">
        <f>D6*(1+Table1[[#This Row],[Доходность, %]])</f>
        <v>1.0524626985400287</v>
      </c>
    </row>
    <row r="8" spans="1:4" x14ac:dyDescent="0.45">
      <c r="A8" s="13">
        <v>43479</v>
      </c>
      <c r="B8" s="12">
        <v>1052462.6985400289</v>
      </c>
      <c r="C8">
        <f t="shared" si="0"/>
        <v>1.0524626985400289</v>
      </c>
      <c r="D8">
        <f>D7*(1+Table1[[#This Row],[Доходность, %]])</f>
        <v>1.0524626985400287</v>
      </c>
    </row>
    <row r="9" spans="1:4" x14ac:dyDescent="0.45">
      <c r="A9" s="13">
        <v>43480</v>
      </c>
      <c r="B9" s="12">
        <v>1058880.1540189316</v>
      </c>
      <c r="C9">
        <f t="shared" si="0"/>
        <v>1.0588801540189317</v>
      </c>
      <c r="D9">
        <f>D8*(1+Table1[[#This Row],[Доходность, %]])</f>
        <v>1.0588801540189314</v>
      </c>
    </row>
    <row r="10" spans="1:4" x14ac:dyDescent="0.45">
      <c r="A10" s="13">
        <v>43481</v>
      </c>
      <c r="B10" s="12">
        <v>1076314.2414032838</v>
      </c>
      <c r="C10">
        <f t="shared" si="0"/>
        <v>1.0763142414032838</v>
      </c>
      <c r="D10">
        <f>D9*(1+Table1[[#This Row],[Доходность, %]])</f>
        <v>1.0763142414032836</v>
      </c>
    </row>
    <row r="11" spans="1:4" x14ac:dyDescent="0.45">
      <c r="A11" s="13">
        <v>43482</v>
      </c>
      <c r="B11" s="12">
        <v>1087330.8733087333</v>
      </c>
      <c r="C11">
        <f t="shared" si="0"/>
        <v>1.0873308733087332</v>
      </c>
      <c r="D11">
        <f>D10*(1+Table1[[#This Row],[Доходность, %]])</f>
        <v>1.0873308733087332</v>
      </c>
    </row>
    <row r="12" spans="1:4" x14ac:dyDescent="0.45">
      <c r="A12" s="13">
        <v>43483</v>
      </c>
      <c r="B12" s="12">
        <v>1114712.0166853846</v>
      </c>
      <c r="C12">
        <f t="shared" si="0"/>
        <v>1.1147120166853846</v>
      </c>
      <c r="D12">
        <f>D11*(1+Table1[[#This Row],[Доходность, %]])</f>
        <v>1.1147120166853846</v>
      </c>
    </row>
    <row r="13" spans="1:4" x14ac:dyDescent="0.45">
      <c r="A13" s="13">
        <v>43486</v>
      </c>
      <c r="B13" s="12">
        <v>1107920.2096368794</v>
      </c>
      <c r="C13">
        <f t="shared" si="0"/>
        <v>1.1079202096368794</v>
      </c>
      <c r="D13">
        <f>D12*(1+Table1[[#This Row],[Доходность, %]])</f>
        <v>1.1079202096368792</v>
      </c>
    </row>
    <row r="14" spans="1:4" x14ac:dyDescent="0.45">
      <c r="A14" s="13">
        <v>43487</v>
      </c>
      <c r="B14" s="12">
        <v>1112091.5556981661</v>
      </c>
      <c r="C14">
        <f t="shared" si="0"/>
        <v>1.1120915556981661</v>
      </c>
      <c r="D14">
        <f>D13*(1+Table1[[#This Row],[Доходность, %]])</f>
        <v>1.1120915556981659</v>
      </c>
    </row>
    <row r="15" spans="1:4" x14ac:dyDescent="0.45">
      <c r="A15" s="13">
        <v>43488</v>
      </c>
      <c r="B15" s="12">
        <v>1125193.8606342589</v>
      </c>
      <c r="C15">
        <f t="shared" si="0"/>
        <v>1.1251938606342589</v>
      </c>
      <c r="D15">
        <f>D14*(1+Table1[[#This Row],[Доходность, %]])</f>
        <v>1.1251938606342586</v>
      </c>
    </row>
    <row r="16" spans="1:4" x14ac:dyDescent="0.45">
      <c r="A16" s="13">
        <v>43489</v>
      </c>
      <c r="B16" s="12">
        <v>1134820.0438526128</v>
      </c>
      <c r="C16">
        <f t="shared" si="0"/>
        <v>1.1348200438526128</v>
      </c>
      <c r="D16">
        <f>D15*(1+Table1[[#This Row],[Доходность, %]])</f>
        <v>1.1348200438526126</v>
      </c>
    </row>
    <row r="17" spans="1:4" x14ac:dyDescent="0.45">
      <c r="A17" s="13">
        <v>43490</v>
      </c>
      <c r="B17" s="12">
        <v>1133750.4679394625</v>
      </c>
      <c r="C17">
        <f t="shared" si="0"/>
        <v>1.1337504679394625</v>
      </c>
      <c r="D17">
        <f>D16*(1+Table1[[#This Row],[Доходность, %]])</f>
        <v>1.1337504679394623</v>
      </c>
    </row>
    <row r="18" spans="1:4" x14ac:dyDescent="0.45">
      <c r="A18" s="13">
        <v>43493</v>
      </c>
      <c r="B18" s="12">
        <v>1121450.3449382323</v>
      </c>
      <c r="C18">
        <f t="shared" si="0"/>
        <v>1.1214503449382323</v>
      </c>
      <c r="D18">
        <f>D17*(1+Table1[[#This Row],[Доходность, %]])</f>
        <v>1.1214503449382323</v>
      </c>
    </row>
    <row r="19" spans="1:4" x14ac:dyDescent="0.45">
      <c r="A19" s="13">
        <v>43494</v>
      </c>
      <c r="B19" s="12">
        <v>1142360.5540403235</v>
      </c>
      <c r="C19">
        <f t="shared" si="0"/>
        <v>1.1423605540403234</v>
      </c>
      <c r="D19">
        <f>D18*(1+Table1[[#This Row],[Доходность, %]])</f>
        <v>1.1423605540403232</v>
      </c>
    </row>
    <row r="20" spans="1:4" x14ac:dyDescent="0.45">
      <c r="A20" s="13">
        <v>43495</v>
      </c>
      <c r="B20" s="12">
        <v>1139847.0506444199</v>
      </c>
      <c r="C20">
        <f t="shared" si="0"/>
        <v>1.1398470506444198</v>
      </c>
      <c r="D20">
        <f>D19*(1+Table1[[#This Row],[Доходность, %]])</f>
        <v>1.1398470506444196</v>
      </c>
    </row>
    <row r="21" spans="1:4" x14ac:dyDescent="0.45">
      <c r="A21" s="13">
        <v>43496</v>
      </c>
      <c r="B21" s="12">
        <v>1165302.9573774002</v>
      </c>
      <c r="C21">
        <f t="shared" si="0"/>
        <v>1.1653029573774003</v>
      </c>
      <c r="D21">
        <f>D20*(1+Table1[[#This Row],[Доходность, %]])</f>
        <v>1.1653029573774001</v>
      </c>
    </row>
    <row r="22" spans="1:4" x14ac:dyDescent="0.45">
      <c r="A22" s="13">
        <v>43497</v>
      </c>
      <c r="B22" s="12">
        <v>1156692.8712765393</v>
      </c>
      <c r="C22">
        <f t="shared" si="0"/>
        <v>1.1566928712765392</v>
      </c>
      <c r="D22">
        <f>D21*(1+Table1[[#This Row],[Доходность, %]])</f>
        <v>1.156692871276539</v>
      </c>
    </row>
    <row r="23" spans="1:4" x14ac:dyDescent="0.45">
      <c r="A23" s="13">
        <v>43500</v>
      </c>
      <c r="B23" s="12">
        <v>1152468.0464195951</v>
      </c>
      <c r="C23">
        <f t="shared" si="0"/>
        <v>1.1524680464195951</v>
      </c>
      <c r="D23">
        <f>D22*(1+Table1[[#This Row],[Доходность, %]])</f>
        <v>1.1524680464195949</v>
      </c>
    </row>
    <row r="24" spans="1:4" x14ac:dyDescent="0.45">
      <c r="A24" s="13">
        <v>43501</v>
      </c>
      <c r="B24" s="12">
        <v>1165035.5633991126</v>
      </c>
      <c r="C24">
        <f t="shared" si="0"/>
        <v>1.1650355633991125</v>
      </c>
      <c r="D24">
        <f>D23*(1+Table1[[#This Row],[Доходность, %]])</f>
        <v>1.1650355633991125</v>
      </c>
    </row>
    <row r="25" spans="1:4" x14ac:dyDescent="0.45">
      <c r="A25" s="13">
        <v>43502</v>
      </c>
      <c r="B25" s="12">
        <v>1158297.2351462648</v>
      </c>
      <c r="C25">
        <f t="shared" si="0"/>
        <v>1.1582972351462648</v>
      </c>
      <c r="D25">
        <f>D24*(1+Table1[[#This Row],[Доходность, %]])</f>
        <v>1.1582972351462648</v>
      </c>
    </row>
    <row r="26" spans="1:4" x14ac:dyDescent="0.45">
      <c r="A26" s="13">
        <v>43503</v>
      </c>
      <c r="B26" s="12">
        <v>1128456.0671693676</v>
      </c>
      <c r="C26">
        <f t="shared" si="0"/>
        <v>1.1284560671693675</v>
      </c>
      <c r="D26">
        <f>D25*(1+Table1[[#This Row],[Доходность, %]])</f>
        <v>1.1284560671693675</v>
      </c>
    </row>
    <row r="27" spans="1:4" x14ac:dyDescent="0.45">
      <c r="A27" s="13">
        <v>43504</v>
      </c>
      <c r="B27" s="12">
        <v>1125354.2970212314</v>
      </c>
      <c r="C27">
        <f t="shared" si="0"/>
        <v>1.1253542970212314</v>
      </c>
      <c r="D27">
        <f>D26*(1+Table1[[#This Row],[Доходность, %]])</f>
        <v>1.1253542970212314</v>
      </c>
    </row>
    <row r="28" spans="1:4" x14ac:dyDescent="0.45">
      <c r="A28" s="13">
        <v>43507</v>
      </c>
      <c r="B28" s="12">
        <v>1144446.2270709665</v>
      </c>
      <c r="C28">
        <f t="shared" si="0"/>
        <v>1.1444462270709665</v>
      </c>
      <c r="D28">
        <f>D27*(1+Table1[[#This Row],[Доходность, %]])</f>
        <v>1.1444462270709665</v>
      </c>
    </row>
    <row r="29" spans="1:4" x14ac:dyDescent="0.45">
      <c r="A29" s="13">
        <v>43508</v>
      </c>
      <c r="B29" s="12">
        <v>1171720.4128563025</v>
      </c>
      <c r="C29">
        <f t="shared" si="0"/>
        <v>1.1717204128563024</v>
      </c>
      <c r="D29">
        <f>D28*(1+Table1[[#This Row],[Доходность, %]])</f>
        <v>1.1717204128563026</v>
      </c>
    </row>
    <row r="30" spans="1:4" x14ac:dyDescent="0.45">
      <c r="A30" s="13">
        <v>43509</v>
      </c>
      <c r="B30" s="12">
        <v>1143911.4391143913</v>
      </c>
      <c r="C30">
        <f t="shared" si="0"/>
        <v>1.1439114391143914</v>
      </c>
      <c r="D30">
        <f>D29*(1+Table1[[#This Row],[Доходность, %]])</f>
        <v>1.1439114391143914</v>
      </c>
    </row>
    <row r="31" spans="1:4" x14ac:dyDescent="0.45">
      <c r="A31" s="13">
        <v>43510</v>
      </c>
      <c r="B31" s="12">
        <v>1093267.0196267182</v>
      </c>
      <c r="C31">
        <f t="shared" si="0"/>
        <v>1.0932670196267182</v>
      </c>
      <c r="D31">
        <f>D30*(1+Table1[[#This Row],[Доходность, %]])</f>
        <v>1.0932670196267182</v>
      </c>
    </row>
    <row r="32" spans="1:4" x14ac:dyDescent="0.45">
      <c r="A32" s="13">
        <v>43511</v>
      </c>
      <c r="B32" s="12">
        <v>1112358.9496764534</v>
      </c>
      <c r="C32">
        <f t="shared" si="0"/>
        <v>1.1123589496764534</v>
      </c>
      <c r="D32">
        <f>D31*(1+Table1[[#This Row],[Доходность, %]])</f>
        <v>1.1123589496764534</v>
      </c>
    </row>
    <row r="33" spans="1:4" x14ac:dyDescent="0.45">
      <c r="A33" s="13">
        <v>43514</v>
      </c>
      <c r="B33" s="12">
        <v>1091983.5285309376</v>
      </c>
      <c r="C33">
        <f t="shared" si="0"/>
        <v>1.0919835285309376</v>
      </c>
      <c r="D33">
        <f>D32*(1+Table1[[#This Row],[Доходность, %]])</f>
        <v>1.0919835285309376</v>
      </c>
    </row>
    <row r="34" spans="1:4" x14ac:dyDescent="0.45">
      <c r="A34" s="13">
        <v>43515</v>
      </c>
      <c r="B34" s="12">
        <v>1080699.5026472006</v>
      </c>
      <c r="C34">
        <f t="shared" si="0"/>
        <v>1.0806995026472006</v>
      </c>
      <c r="D34">
        <f>D33*(1+Table1[[#This Row],[Доходность, %]])</f>
        <v>1.0806995026472006</v>
      </c>
    </row>
    <row r="35" spans="1:4" x14ac:dyDescent="0.45">
      <c r="A35" s="13">
        <v>43516</v>
      </c>
      <c r="B35" s="12">
        <v>1106422.8033584682</v>
      </c>
      <c r="C35">
        <f t="shared" si="0"/>
        <v>1.1064228033584682</v>
      </c>
      <c r="D35">
        <f>D34*(1+Table1[[#This Row],[Доходность, %]])</f>
        <v>1.1064228033584684</v>
      </c>
    </row>
    <row r="36" spans="1:4" x14ac:dyDescent="0.45">
      <c r="A36" s="13">
        <v>43517</v>
      </c>
      <c r="B36" s="12">
        <v>1087812.1824696506</v>
      </c>
      <c r="C36">
        <f t="shared" si="0"/>
        <v>1.0878121824696507</v>
      </c>
      <c r="D36">
        <f>D35*(1+Table1[[#This Row],[Доходность, %]])</f>
        <v>1.0878121824696509</v>
      </c>
    </row>
    <row r="37" spans="1:4" x14ac:dyDescent="0.45">
      <c r="A37" s="13">
        <v>43518</v>
      </c>
      <c r="B37" s="12">
        <v>1097652.2808706346</v>
      </c>
      <c r="C37">
        <f t="shared" si="0"/>
        <v>1.0976522808706346</v>
      </c>
      <c r="D37">
        <f>D36*(1+Table1[[#This Row],[Доходность, %]])</f>
        <v>1.0976522808706348</v>
      </c>
    </row>
    <row r="38" spans="1:4" x14ac:dyDescent="0.45">
      <c r="A38" s="13">
        <v>43521</v>
      </c>
      <c r="B38" s="12">
        <v>1100914.4874057434</v>
      </c>
      <c r="C38">
        <f t="shared" si="0"/>
        <v>1.1009144874057435</v>
      </c>
      <c r="D38">
        <f>D37*(1+Table1[[#This Row],[Доходность, %]])</f>
        <v>1.1009144874057437</v>
      </c>
    </row>
    <row r="39" spans="1:4" x14ac:dyDescent="0.45">
      <c r="A39" s="13">
        <v>43522</v>
      </c>
      <c r="B39" s="12">
        <v>1100593.6146317984</v>
      </c>
      <c r="C39">
        <f t="shared" si="0"/>
        <v>1.1005936146317983</v>
      </c>
      <c r="D39">
        <f>D38*(1+Table1[[#This Row],[Доходность, %]])</f>
        <v>1.1005936146317985</v>
      </c>
    </row>
    <row r="40" spans="1:4" x14ac:dyDescent="0.45">
      <c r="A40" s="13">
        <v>43523</v>
      </c>
      <c r="B40" s="12">
        <v>1098454.4628054975</v>
      </c>
      <c r="C40">
        <f t="shared" si="0"/>
        <v>1.0984544628054975</v>
      </c>
      <c r="D40">
        <f>D39*(1+Table1[[#This Row],[Доходность, %]])</f>
        <v>1.0984544628054975</v>
      </c>
    </row>
    <row r="41" spans="1:4" x14ac:dyDescent="0.45">
      <c r="A41" s="13">
        <v>43524</v>
      </c>
      <c r="B41" s="12">
        <v>1111289.3737633028</v>
      </c>
      <c r="C41">
        <f t="shared" si="0"/>
        <v>1.1112893737633027</v>
      </c>
      <c r="D41">
        <f>D40*(1+Table1[[#This Row],[Доходность, %]])</f>
        <v>1.1112893737633029</v>
      </c>
    </row>
    <row r="42" spans="1:4" x14ac:dyDescent="0.45">
      <c r="A42" s="13">
        <v>43525</v>
      </c>
      <c r="B42" s="12">
        <v>1104551.045510455</v>
      </c>
      <c r="C42">
        <f t="shared" si="0"/>
        <v>1.104551045510455</v>
      </c>
      <c r="D42">
        <f>D41*(1+Table1[[#This Row],[Доходность, %]])</f>
        <v>1.1045510455104552</v>
      </c>
    </row>
    <row r="43" spans="1:4" x14ac:dyDescent="0.45">
      <c r="A43" s="13">
        <v>43528</v>
      </c>
      <c r="B43" s="12">
        <v>1098989.2507620729</v>
      </c>
      <c r="C43">
        <f t="shared" si="0"/>
        <v>1.0989892507620729</v>
      </c>
      <c r="D43">
        <f>D42*(1+Table1[[#This Row],[Доходность, %]])</f>
        <v>1.0989892507620731</v>
      </c>
    </row>
    <row r="44" spans="1:4" x14ac:dyDescent="0.45">
      <c r="A44" s="13">
        <v>43529</v>
      </c>
      <c r="B44" s="12">
        <v>1085191.7214824322</v>
      </c>
      <c r="C44">
        <f t="shared" si="0"/>
        <v>1.0851917214824323</v>
      </c>
      <c r="D44">
        <f>D43*(1+Table1[[#This Row],[Доходность, %]])</f>
        <v>1.0851917214824325</v>
      </c>
    </row>
    <row r="45" spans="1:4" x14ac:dyDescent="0.45">
      <c r="A45" s="13">
        <v>43530</v>
      </c>
      <c r="B45" s="12">
        <v>1096315.3109791968</v>
      </c>
      <c r="C45">
        <f t="shared" si="0"/>
        <v>1.0963153109791968</v>
      </c>
      <c r="D45">
        <f>D44*(1+Table1[[#This Row],[Доходность, %]])</f>
        <v>1.096315310979197</v>
      </c>
    </row>
    <row r="46" spans="1:4" x14ac:dyDescent="0.45">
      <c r="A46" s="13">
        <v>43531</v>
      </c>
      <c r="B46" s="12">
        <v>1090700.037435157</v>
      </c>
      <c r="C46">
        <f t="shared" si="0"/>
        <v>1.090700037435157</v>
      </c>
      <c r="D46">
        <f>D45*(1+Table1[[#This Row],[Доходность, %]])</f>
        <v>1.0907000374351572</v>
      </c>
    </row>
    <row r="47" spans="1:4" x14ac:dyDescent="0.45">
      <c r="A47" s="13">
        <v>43535</v>
      </c>
      <c r="B47" s="12">
        <v>1097652.2808706348</v>
      </c>
      <c r="C47">
        <f t="shared" si="0"/>
        <v>1.0976522808706348</v>
      </c>
      <c r="D47">
        <f>D46*(1+Table1[[#This Row],[Доходность, %]])</f>
        <v>1.097652280870635</v>
      </c>
    </row>
    <row r="48" spans="1:4" x14ac:dyDescent="0.45">
      <c r="A48" s="13">
        <v>43536</v>
      </c>
      <c r="B48" s="12">
        <v>1096850.098935772</v>
      </c>
      <c r="C48">
        <f t="shared" si="0"/>
        <v>1.0968500989357719</v>
      </c>
      <c r="D48">
        <f>D47*(1+Table1[[#This Row],[Доходность, %]])</f>
        <v>1.0968500989357721</v>
      </c>
    </row>
    <row r="49" spans="1:4" x14ac:dyDescent="0.45">
      <c r="A49" s="13">
        <v>43537</v>
      </c>
      <c r="B49" s="12">
        <v>1101663.1905449489</v>
      </c>
      <c r="C49">
        <f t="shared" si="0"/>
        <v>1.101663190544949</v>
      </c>
      <c r="D49">
        <f>D48*(1+Table1[[#This Row],[Доходность, %]])</f>
        <v>1.101663190544949</v>
      </c>
    </row>
    <row r="50" spans="1:4" x14ac:dyDescent="0.45">
      <c r="A50" s="13">
        <v>43538</v>
      </c>
      <c r="B50" s="12">
        <v>1089149.1523610887</v>
      </c>
      <c r="C50">
        <f t="shared" si="0"/>
        <v>1.0891491523610886</v>
      </c>
      <c r="D50">
        <f>D49*(1+Table1[[#This Row],[Доходность, %]])</f>
        <v>1.0891491523610888</v>
      </c>
    </row>
    <row r="51" spans="1:4" x14ac:dyDescent="0.45">
      <c r="A51" s="13">
        <v>43539</v>
      </c>
      <c r="B51" s="12">
        <v>1088560.8856088559</v>
      </c>
      <c r="C51">
        <f t="shared" si="0"/>
        <v>1.0885608856088558</v>
      </c>
      <c r="D51">
        <f>D50*(1+Table1[[#This Row],[Доходность, %]])</f>
        <v>1.088560885608856</v>
      </c>
    </row>
    <row r="52" spans="1:4" x14ac:dyDescent="0.45">
      <c r="A52" s="13">
        <v>43542</v>
      </c>
      <c r="B52" s="12">
        <v>1101128.4025883735</v>
      </c>
      <c r="C52">
        <f t="shared" si="0"/>
        <v>1.1011284025883734</v>
      </c>
      <c r="D52">
        <f>D51*(1+Table1[[#This Row],[Доходность, %]])</f>
        <v>1.1011284025883736</v>
      </c>
    </row>
    <row r="53" spans="1:4" x14ac:dyDescent="0.45">
      <c r="A53" s="13">
        <v>43543</v>
      </c>
      <c r="B53" s="12">
        <v>1110754.5858067274</v>
      </c>
      <c r="C53">
        <f t="shared" si="0"/>
        <v>1.1107545858067274</v>
      </c>
      <c r="D53">
        <f>D52*(1+Table1[[#This Row],[Доходность, %]])</f>
        <v>1.1107545858067276</v>
      </c>
    </row>
    <row r="54" spans="1:4" x14ac:dyDescent="0.45">
      <c r="A54" s="13">
        <v>43544</v>
      </c>
      <c r="B54" s="12">
        <v>1098470.3500000001</v>
      </c>
      <c r="C54">
        <f t="shared" si="0"/>
        <v>1.0984703500000002</v>
      </c>
      <c r="D54">
        <f>D53*(1+Table1[[#This Row],[Доходность, %]])</f>
        <v>1.1219851328948072</v>
      </c>
    </row>
    <row r="55" spans="1:4" x14ac:dyDescent="0.45">
      <c r="A55" s="13">
        <v>43545</v>
      </c>
      <c r="B55" s="12">
        <v>1102711.3461081984</v>
      </c>
      <c r="C55">
        <f t="shared" si="0"/>
        <v>1.1027113461081983</v>
      </c>
      <c r="D55">
        <f>D54*(1+Table1[[#This Row],[Доходность, %]])</f>
        <v>1.1263169153430665</v>
      </c>
    </row>
    <row r="56" spans="1:4" x14ac:dyDescent="0.45">
      <c r="A56" s="13">
        <v>43546</v>
      </c>
      <c r="B56" s="12">
        <v>1087475.174904671</v>
      </c>
      <c r="C56">
        <f t="shared" si="0"/>
        <v>1.0874751749046709</v>
      </c>
      <c r="D56">
        <f>D55*(1+Table1[[#This Row],[Доходность, %]])</f>
        <v>1.1107545858067276</v>
      </c>
    </row>
    <row r="57" spans="1:4" x14ac:dyDescent="0.45">
      <c r="A57" s="13">
        <v>43549</v>
      </c>
      <c r="B57" s="12">
        <v>1120460.7001906577</v>
      </c>
      <c r="C57">
        <f t="shared" si="0"/>
        <v>1.1204607001906577</v>
      </c>
      <c r="D57">
        <f>D56*(1+Table1[[#This Row],[Доходность, %]])</f>
        <v>1.1444462270709665</v>
      </c>
    </row>
    <row r="58" spans="1:4" x14ac:dyDescent="0.45">
      <c r="A58" s="13">
        <v>43550</v>
      </c>
      <c r="B58" s="12">
        <v>1141403.8908484271</v>
      </c>
      <c r="C58">
        <f t="shared" si="0"/>
        <v>1.141403890848427</v>
      </c>
      <c r="D58">
        <f>D57*(1+Table1[[#This Row],[Доходность, %]])</f>
        <v>1.1658377453339752</v>
      </c>
    </row>
    <row r="59" spans="1:4" x14ac:dyDescent="0.45">
      <c r="A59" s="13">
        <v>43551</v>
      </c>
      <c r="B59" s="12">
        <v>1120984.2799571019</v>
      </c>
      <c r="C59">
        <f t="shared" si="0"/>
        <v>1.1209842799571019</v>
      </c>
      <c r="D59">
        <f>D58*(1+Table1[[#This Row],[Доходность, %]])</f>
        <v>1.1449810150275417</v>
      </c>
    </row>
    <row r="60" spans="1:4" x14ac:dyDescent="0.45">
      <c r="A60" s="13">
        <v>43552</v>
      </c>
      <c r="B60" s="12">
        <v>1126063.0036916109</v>
      </c>
      <c r="C60">
        <f t="shared" si="0"/>
        <v>1.1260630036916108</v>
      </c>
      <c r="D60">
        <f>D59*(1+Table1[[#This Row],[Доходность, %]])</f>
        <v>1.1501684582063214</v>
      </c>
    </row>
    <row r="61" spans="1:4" x14ac:dyDescent="0.45">
      <c r="A61" s="13">
        <v>43553</v>
      </c>
      <c r="B61" s="12">
        <v>1122659.7352097235</v>
      </c>
      <c r="C61">
        <f t="shared" si="0"/>
        <v>1.1226597352097234</v>
      </c>
      <c r="D61">
        <f>D60*(1+Table1[[#This Row],[Доходность, %]])</f>
        <v>1.1466923364885826</v>
      </c>
    </row>
    <row r="62" spans="1:4" x14ac:dyDescent="0.45">
      <c r="A62" s="13">
        <v>43556</v>
      </c>
      <c r="B62" s="12">
        <v>1139833.1515490944</v>
      </c>
      <c r="C62">
        <f t="shared" si="0"/>
        <v>1.1398331515490943</v>
      </c>
      <c r="D62">
        <f>D61*(1+Table1[[#This Row],[Доходность, %]])</f>
        <v>1.1642333814642498</v>
      </c>
    </row>
    <row r="63" spans="1:4" x14ac:dyDescent="0.45">
      <c r="A63" s="13">
        <v>43557</v>
      </c>
      <c r="B63" s="12">
        <v>1142608.1243112488</v>
      </c>
      <c r="C63">
        <f t="shared" si="0"/>
        <v>1.1426081243112487</v>
      </c>
      <c r="D63">
        <f>D62*(1+Table1[[#This Row],[Доходность, %]])</f>
        <v>1.1670677576340986</v>
      </c>
    </row>
    <row r="64" spans="1:4" x14ac:dyDescent="0.45">
      <c r="A64" s="13">
        <v>43558</v>
      </c>
      <c r="B64" s="12">
        <v>1146901.4783960916</v>
      </c>
      <c r="C64">
        <f t="shared" si="0"/>
        <v>1.1469014783960916</v>
      </c>
      <c r="D64">
        <f>D63*(1+Table1[[#This Row],[Доходность, %]])</f>
        <v>1.1714530188780155</v>
      </c>
    </row>
    <row r="65" spans="1:4" x14ac:dyDescent="0.45">
      <c r="A65" s="13">
        <v>43559</v>
      </c>
      <c r="B65" s="12">
        <v>1161299.9219733078</v>
      </c>
      <c r="C65">
        <f t="shared" si="0"/>
        <v>1.1612999219733078</v>
      </c>
      <c r="D65">
        <f>D64*(1+Table1[[#This Row],[Доходность, %]])</f>
        <v>1.1861596876838338</v>
      </c>
    </row>
    <row r="66" spans="1:4" x14ac:dyDescent="0.45">
      <c r="A66" s="13">
        <v>43560</v>
      </c>
      <c r="B66" s="12">
        <v>1191143.9686606289</v>
      </c>
      <c r="C66">
        <f t="shared" si="0"/>
        <v>1.1911439686606289</v>
      </c>
      <c r="D66">
        <f>D65*(1+Table1[[#This Row],[Доходность, %]])</f>
        <v>1.2166426012086211</v>
      </c>
    </row>
    <row r="67" spans="1:4" x14ac:dyDescent="0.45">
      <c r="A67" s="13">
        <v>43563</v>
      </c>
      <c r="B67" s="12">
        <v>1216275.797449952</v>
      </c>
      <c r="C67">
        <f t="shared" ref="C67:C130" si="1">B67/10^6</f>
        <v>1.2162757974499521</v>
      </c>
      <c r="D67">
        <f>D66*(1+Table1[[#This Row],[Доходность, %]])</f>
        <v>1.2423124231242315</v>
      </c>
    </row>
    <row r="68" spans="1:4" x14ac:dyDescent="0.45">
      <c r="A68" s="13">
        <v>43564</v>
      </c>
      <c r="B68" s="12">
        <v>1246119.8441372733</v>
      </c>
      <c r="C68">
        <f t="shared" si="1"/>
        <v>1.2461198441372732</v>
      </c>
      <c r="D68">
        <f>D67*(1+Table1[[#This Row],[Доходность, %]])</f>
        <v>1.272795336649019</v>
      </c>
    </row>
    <row r="69" spans="1:4" x14ac:dyDescent="0.45">
      <c r="A69" s="13">
        <v>43565</v>
      </c>
      <c r="B69" s="12">
        <v>1275859.1748713057</v>
      </c>
      <c r="C69">
        <f t="shared" si="1"/>
        <v>1.2758591748713057</v>
      </c>
      <c r="D69">
        <f>D68*(1+Table1[[#This Row],[Доходность, %]])</f>
        <v>1.3031712925824914</v>
      </c>
    </row>
    <row r="70" spans="1:4" x14ac:dyDescent="0.45">
      <c r="A70" s="13">
        <v>43566</v>
      </c>
      <c r="B70" s="12">
        <v>1250622.6301286938</v>
      </c>
      <c r="C70">
        <f t="shared" si="1"/>
        <v>1.2506226301286938</v>
      </c>
      <c r="D70">
        <f>D69*(1+Table1[[#This Row],[Доходность, %]])</f>
        <v>1.277394513075566</v>
      </c>
    </row>
    <row r="71" spans="1:4" x14ac:dyDescent="0.45">
      <c r="A71" s="13">
        <v>43567</v>
      </c>
      <c r="B71" s="12">
        <v>1253973.5406339369</v>
      </c>
      <c r="C71">
        <f t="shared" si="1"/>
        <v>1.253973540633937</v>
      </c>
      <c r="D71">
        <f>D70*(1+Table1[[#This Row],[Доходность, %]])</f>
        <v>1.2808171559976473</v>
      </c>
    </row>
    <row r="72" spans="1:4" x14ac:dyDescent="0.45">
      <c r="A72" s="13">
        <v>43570</v>
      </c>
      <c r="B72" s="12">
        <v>1245072.6846043849</v>
      </c>
      <c r="C72">
        <f t="shared" si="1"/>
        <v>1.2450726846043849</v>
      </c>
      <c r="D72">
        <f>D71*(1+Table1[[#This Row],[Доходность, %]])</f>
        <v>1.2717257607358687</v>
      </c>
    </row>
    <row r="73" spans="1:4" x14ac:dyDescent="0.45">
      <c r="A73" s="13">
        <v>43571</v>
      </c>
      <c r="B73" s="12">
        <v>1221197.4472545281</v>
      </c>
      <c r="C73">
        <f t="shared" si="1"/>
        <v>1.2211974472545282</v>
      </c>
      <c r="D73">
        <f>D72*(1+Table1[[#This Row],[Доходность, %]])</f>
        <v>1.2473394299160387</v>
      </c>
    </row>
    <row r="74" spans="1:4" x14ac:dyDescent="0.45">
      <c r="A74" s="13">
        <v>43572</v>
      </c>
      <c r="B74" s="12">
        <v>1226747.3927788371</v>
      </c>
      <c r="C74">
        <f t="shared" si="1"/>
        <v>1.226747392778837</v>
      </c>
      <c r="D74">
        <f>D73*(1+Table1[[#This Row],[Доходность, %]])</f>
        <v>1.2530081822557362</v>
      </c>
    </row>
    <row r="75" spans="1:4" x14ac:dyDescent="0.45">
      <c r="A75" s="13">
        <v>43573</v>
      </c>
      <c r="B75" s="12">
        <v>1218841.3383055292</v>
      </c>
      <c r="C75">
        <f t="shared" si="1"/>
        <v>1.2188413383055292</v>
      </c>
      <c r="D75">
        <f>D74*(1+Table1[[#This Row],[Доходность, %]])</f>
        <v>1.2449328841114504</v>
      </c>
    </row>
    <row r="76" spans="1:4" x14ac:dyDescent="0.45">
      <c r="A76" s="13">
        <v>43574</v>
      </c>
      <c r="B76" s="12">
        <v>1217846.5367492852</v>
      </c>
      <c r="C76">
        <f t="shared" si="1"/>
        <v>1.2178465367492852</v>
      </c>
      <c r="D76">
        <f>D75*(1+Table1[[#This Row],[Доходность, %]])</f>
        <v>1.2439167869939576</v>
      </c>
    </row>
    <row r="77" spans="1:4" x14ac:dyDescent="0.45">
      <c r="A77" s="13">
        <v>43577</v>
      </c>
      <c r="B77" s="12">
        <v>1232559.1281863682</v>
      </c>
      <c r="C77">
        <f t="shared" si="1"/>
        <v>1.2325591281863681</v>
      </c>
      <c r="D77">
        <f>D76*(1+Table1[[#This Row],[Доходность, %]])</f>
        <v>1.2589443285737214</v>
      </c>
    </row>
    <row r="78" spans="1:4" x14ac:dyDescent="0.45">
      <c r="A78" s="13">
        <v>43578</v>
      </c>
      <c r="B78" s="12">
        <v>1233920.4355791232</v>
      </c>
      <c r="C78">
        <f t="shared" si="1"/>
        <v>1.2339204355791231</v>
      </c>
      <c r="D78">
        <f>D77*(1+Table1[[#This Row],[Доходность, %]])</f>
        <v>1.2603347772608171</v>
      </c>
    </row>
    <row r="79" spans="1:4" x14ac:dyDescent="0.45">
      <c r="A79" s="13">
        <v>43579</v>
      </c>
      <c r="B79" s="12">
        <v>1235648.2488083893</v>
      </c>
      <c r="C79">
        <f t="shared" si="1"/>
        <v>1.2356482488083893</v>
      </c>
      <c r="D79">
        <f>D78*(1+Table1[[#This Row],[Доходность, %]])</f>
        <v>1.2620995775175154</v>
      </c>
    </row>
    <row r="80" spans="1:4" x14ac:dyDescent="0.45">
      <c r="A80" s="13">
        <v>43580</v>
      </c>
      <c r="B80" s="12">
        <v>1192714.7079599623</v>
      </c>
      <c r="C80">
        <f t="shared" si="1"/>
        <v>1.1927147079599623</v>
      </c>
      <c r="D80">
        <f>D79*(1+Table1[[#This Row],[Доходность, %]])</f>
        <v>1.2182469650783476</v>
      </c>
    </row>
    <row r="81" spans="1:4" x14ac:dyDescent="0.45">
      <c r="A81" s="13">
        <v>43581</v>
      </c>
      <c r="B81" s="12">
        <v>1168525.3227502387</v>
      </c>
      <c r="C81">
        <f t="shared" si="1"/>
        <v>1.1685253227502388</v>
      </c>
      <c r="D81">
        <f>D80*(1+Table1[[#This Row],[Доходность, %]])</f>
        <v>1.1935397614845726</v>
      </c>
    </row>
    <row r="82" spans="1:4" x14ac:dyDescent="0.45">
      <c r="A82" s="13">
        <v>43584</v>
      </c>
      <c r="B82" s="12">
        <v>1197950.5056244046</v>
      </c>
      <c r="C82">
        <f t="shared" si="1"/>
        <v>1.1979505056244046</v>
      </c>
      <c r="D82">
        <f>D81*(1+Table1[[#This Row],[Доходность, %]])</f>
        <v>1.2235948446441001</v>
      </c>
    </row>
    <row r="83" spans="1:4" x14ac:dyDescent="0.45">
      <c r="A83" s="13">
        <v>43585</v>
      </c>
      <c r="B83" s="12">
        <v>1178944.5601024788</v>
      </c>
      <c r="C83">
        <f t="shared" si="1"/>
        <v>1.1789445601024788</v>
      </c>
      <c r="D83">
        <f>D82*(1+Table1[[#This Row],[Доходность, %]])</f>
        <v>1.2041820418204197</v>
      </c>
    </row>
    <row r="84" spans="1:4" x14ac:dyDescent="0.45">
      <c r="A84" s="13">
        <v>43587</v>
      </c>
      <c r="B84" s="12">
        <v>1199521.2449237371</v>
      </c>
      <c r="C84">
        <f t="shared" si="1"/>
        <v>1.1995212449237371</v>
      </c>
      <c r="D84">
        <f>D83*(1+Table1[[#This Row],[Доходность, %]])</f>
        <v>1.2251992085138257</v>
      </c>
    </row>
    <row r="85" spans="1:4" x14ac:dyDescent="0.45">
      <c r="A85" s="13">
        <v>43588</v>
      </c>
      <c r="B85" s="12">
        <v>1217427.6729361298</v>
      </c>
      <c r="C85">
        <f t="shared" si="1"/>
        <v>1.2174276729361297</v>
      </c>
      <c r="D85">
        <f>D84*(1+Table1[[#This Row],[Доходность, %]])</f>
        <v>1.2434889566286982</v>
      </c>
    </row>
    <row r="86" spans="1:4" x14ac:dyDescent="0.45">
      <c r="A86" s="13">
        <v>43591</v>
      </c>
      <c r="B86" s="12">
        <v>1218893.6962821737</v>
      </c>
      <c r="C86">
        <f t="shared" si="1"/>
        <v>1.2188936962821737</v>
      </c>
      <c r="D86">
        <f>D85*(1+Table1[[#This Row],[Доходность, %]])</f>
        <v>1.2449863629071087</v>
      </c>
    </row>
    <row r="87" spans="1:4" x14ac:dyDescent="0.45">
      <c r="A87" s="13">
        <v>43592</v>
      </c>
      <c r="B87" s="12">
        <v>1212034.8013417544</v>
      </c>
      <c r="C87">
        <f t="shared" si="1"/>
        <v>1.2120348013417543</v>
      </c>
      <c r="D87">
        <f>D86*(1+Table1[[#This Row],[Доходность, %]])</f>
        <v>1.2379806406759735</v>
      </c>
    </row>
    <row r="88" spans="1:4" x14ac:dyDescent="0.45">
      <c r="A88" s="13">
        <v>43593</v>
      </c>
      <c r="B88" s="12">
        <v>1204233.4628217353</v>
      </c>
      <c r="C88">
        <f t="shared" si="1"/>
        <v>1.2042334628217353</v>
      </c>
      <c r="D88">
        <f>D87*(1+Table1[[#This Row],[Доходность, %]])</f>
        <v>1.2300123001230026</v>
      </c>
    </row>
    <row r="89" spans="1:4" x14ac:dyDescent="0.45">
      <c r="A89" s="13">
        <v>43595</v>
      </c>
      <c r="B89" s="12">
        <v>1188526.0698284083</v>
      </c>
      <c r="C89">
        <f t="shared" si="1"/>
        <v>1.1885260698284084</v>
      </c>
      <c r="D89">
        <f>D88*(1+Table1[[#This Row],[Доходность, %]])</f>
        <v>1.2139686614257459</v>
      </c>
    </row>
    <row r="90" spans="1:4" x14ac:dyDescent="0.45">
      <c r="A90" s="13">
        <v>43598</v>
      </c>
      <c r="B90" s="12">
        <v>1173970.5523212587</v>
      </c>
      <c r="C90">
        <f t="shared" si="1"/>
        <v>1.1739705523212587</v>
      </c>
      <c r="D90">
        <f>D89*(1+Table1[[#This Row],[Доходность, %]])</f>
        <v>1.1991015562329548</v>
      </c>
    </row>
    <row r="91" spans="1:4" x14ac:dyDescent="0.45">
      <c r="A91" s="13">
        <v>43599</v>
      </c>
      <c r="B91" s="12">
        <v>1193133.5717731176</v>
      </c>
      <c r="C91">
        <f t="shared" si="1"/>
        <v>1.1931335717731177</v>
      </c>
      <c r="D91">
        <f>D90*(1+Table1[[#This Row],[Доходность, %]])</f>
        <v>1.2186747954436079</v>
      </c>
    </row>
    <row r="92" spans="1:4" x14ac:dyDescent="0.45">
      <c r="A92" s="13">
        <v>43600</v>
      </c>
      <c r="B92" s="12">
        <v>1197359.5</v>
      </c>
      <c r="C92">
        <f t="shared" si="1"/>
        <v>1.1973594999999999</v>
      </c>
      <c r="D92">
        <f>D91*(1+Table1[[#This Row],[Доходность, %]])</f>
        <v>1.2230065778918673</v>
      </c>
    </row>
    <row r="93" spans="1:4" x14ac:dyDescent="0.45">
      <c r="A93" s="13">
        <v>43601</v>
      </c>
      <c r="B93" s="12">
        <v>1194741.6341116796</v>
      </c>
      <c r="C93">
        <f t="shared" si="1"/>
        <v>1.1947416341116797</v>
      </c>
      <c r="D93">
        <f>D92*(1+Table1[[#This Row],[Доходность, %]])</f>
        <v>1.2203326381089912</v>
      </c>
    </row>
    <row r="94" spans="1:4" x14ac:dyDescent="0.45">
      <c r="A94" s="13">
        <v>43602</v>
      </c>
      <c r="B94" s="12">
        <v>1188196.9693908785</v>
      </c>
      <c r="C94">
        <f t="shared" si="1"/>
        <v>1.1881969693908785</v>
      </c>
      <c r="D94">
        <f>D93*(1+Table1[[#This Row],[Доходность, %]])</f>
        <v>1.2136477886518009</v>
      </c>
    </row>
    <row r="95" spans="1:4" x14ac:dyDescent="0.45">
      <c r="A95" s="13">
        <v>43605</v>
      </c>
      <c r="B95" s="12">
        <v>1183275.3815208361</v>
      </c>
      <c r="C95">
        <f t="shared" si="1"/>
        <v>1.1832753815208361</v>
      </c>
      <c r="D95">
        <f>D94*(1+Table1[[#This Row],[Доходность, %]])</f>
        <v>1.2086207818599939</v>
      </c>
    </row>
    <row r="96" spans="1:4" x14ac:dyDescent="0.45">
      <c r="A96" s="13">
        <v>43606</v>
      </c>
      <c r="B96" s="12">
        <v>1218404.2</v>
      </c>
      <c r="C96">
        <f t="shared" si="1"/>
        <v>1.2184041999999999</v>
      </c>
      <c r="D96">
        <f>D95*(1+Table1[[#This Row],[Доходность, %]])</f>
        <v>1.244505053746191</v>
      </c>
    </row>
    <row r="97" spans="1:4" x14ac:dyDescent="0.45">
      <c r="A97" s="13">
        <v>43607</v>
      </c>
      <c r="B97" s="12">
        <v>1234896.7152765244</v>
      </c>
      <c r="C97">
        <f t="shared" si="1"/>
        <v>1.2348967152765244</v>
      </c>
      <c r="D97">
        <f>D96*(1+Table1[[#This Row],[Доходность, %]])</f>
        <v>1.2613508743783104</v>
      </c>
    </row>
    <row r="98" spans="1:4" x14ac:dyDescent="0.45">
      <c r="A98" s="13">
        <v>43608</v>
      </c>
      <c r="B98" s="12">
        <v>1200550.3977482703</v>
      </c>
      <c r="C98">
        <f t="shared" si="1"/>
        <v>1.2005503977482703</v>
      </c>
      <c r="D98">
        <f>D97*(1+Table1[[#This Row],[Доходность, %]])</f>
        <v>1.226268784426976</v>
      </c>
    </row>
    <row r="99" spans="1:4" x14ac:dyDescent="0.45">
      <c r="A99" s="13">
        <v>43609</v>
      </c>
      <c r="B99" s="12">
        <v>1227514.3512956037</v>
      </c>
      <c r="C99">
        <f t="shared" si="1"/>
        <v>1.2275143512956037</v>
      </c>
      <c r="D99">
        <f>D98*(1+Table1[[#This Row],[Доходность, %]])</f>
        <v>1.2538103641905995</v>
      </c>
    </row>
    <row r="100" spans="1:4" x14ac:dyDescent="0.45">
      <c r="A100" s="13">
        <v>43612</v>
      </c>
      <c r="B100" s="12">
        <v>1235629.7159554809</v>
      </c>
      <c r="C100">
        <f t="shared" si="1"/>
        <v>1.235629715955481</v>
      </c>
      <c r="D100">
        <f>D99*(1+Table1[[#This Row],[Доходность, %]])</f>
        <v>1.2620995775175157</v>
      </c>
    </row>
    <row r="101" spans="1:4" x14ac:dyDescent="0.45">
      <c r="A101" s="13">
        <v>43613</v>
      </c>
      <c r="B101" s="12">
        <v>1220917.3451849942</v>
      </c>
      <c r="C101">
        <f t="shared" si="1"/>
        <v>1.2209173451849942</v>
      </c>
      <c r="D101">
        <f>D100*(1+Table1[[#This Row],[Доходность, %]])</f>
        <v>1.2470720359377521</v>
      </c>
    </row>
    <row r="102" spans="1:4" x14ac:dyDescent="0.45">
      <c r="A102" s="13">
        <v>43614</v>
      </c>
      <c r="B102" s="12">
        <v>1222016.8462034292</v>
      </c>
      <c r="C102">
        <f t="shared" si="1"/>
        <v>1.2220168462034291</v>
      </c>
      <c r="D102">
        <f>D101*(1+Table1[[#This Row],[Доходность, %]])</f>
        <v>1.2481950906465602</v>
      </c>
    </row>
    <row r="103" spans="1:4" x14ac:dyDescent="0.45">
      <c r="A103" s="13">
        <v>43615</v>
      </c>
      <c r="B103" s="12">
        <v>1218613.6287654161</v>
      </c>
      <c r="C103">
        <f t="shared" si="1"/>
        <v>1.2186136287654161</v>
      </c>
      <c r="D103">
        <f>D102*(1+Table1[[#This Row],[Доходность, %]])</f>
        <v>1.2447189689288214</v>
      </c>
    </row>
    <row r="104" spans="1:4" x14ac:dyDescent="0.45">
      <c r="A104" s="13">
        <v>43616</v>
      </c>
      <c r="B104" s="12">
        <v>1221179.1311417643</v>
      </c>
      <c r="C104">
        <f t="shared" si="1"/>
        <v>1.2211791311417644</v>
      </c>
      <c r="D104">
        <f>D103*(1+Table1[[#This Row],[Доходность, %]])</f>
        <v>1.2473394299160401</v>
      </c>
    </row>
    <row r="105" spans="1:4" x14ac:dyDescent="0.45">
      <c r="A105" s="13">
        <v>43619</v>
      </c>
      <c r="B105" s="12">
        <v>1256310.806540329</v>
      </c>
      <c r="C105">
        <f t="shared" si="1"/>
        <v>1.256310806540329</v>
      </c>
      <c r="D105">
        <f>D104*(1+Table1[[#This Row],[Доходность, %]])</f>
        <v>1.2832237018022372</v>
      </c>
    </row>
    <row r="106" spans="1:4" x14ac:dyDescent="0.45">
      <c r="A106" s="13">
        <v>43620</v>
      </c>
      <c r="B106" s="12">
        <v>1235629.7159554809</v>
      </c>
      <c r="C106">
        <f t="shared" si="1"/>
        <v>1.235629715955481</v>
      </c>
      <c r="D106">
        <f>D105*(1+Table1[[#This Row],[Доходность, %]])</f>
        <v>1.2620995775175161</v>
      </c>
    </row>
    <row r="107" spans="1:4" x14ac:dyDescent="0.45">
      <c r="A107" s="13">
        <v>43621</v>
      </c>
      <c r="B107" s="12">
        <v>1251336.8733616946</v>
      </c>
      <c r="C107">
        <f>B107/10^6</f>
        <v>1.2513368733616945</v>
      </c>
      <c r="D107">
        <f>D106*(1+Table1[[#This Row],[Доходность, %]])</f>
        <v>1.2781432162147726</v>
      </c>
    </row>
    <row r="108" spans="1:4" x14ac:dyDescent="0.45">
      <c r="A108" s="13">
        <v>43622</v>
      </c>
      <c r="B108" s="12">
        <v>1282175.2590692274</v>
      </c>
      <c r="C108">
        <f t="shared" si="1"/>
        <v>1.2821752590692275</v>
      </c>
      <c r="D108">
        <f>D107*(1+Table1[[#This Row],[Доходность, %]])</f>
        <v>1.3096422268570527</v>
      </c>
    </row>
    <row r="109" spans="1:4" x14ac:dyDescent="0.45">
      <c r="A109" s="13">
        <v>43623</v>
      </c>
      <c r="B109" s="12">
        <v>1299924.346938249</v>
      </c>
      <c r="C109">
        <f t="shared" si="1"/>
        <v>1.2999243469382489</v>
      </c>
      <c r="D109">
        <f>D108*(1+Table1[[#This Row],[Доходность, %]])</f>
        <v>1.3277715385849527</v>
      </c>
    </row>
    <row r="110" spans="1:4" x14ac:dyDescent="0.45">
      <c r="A110" s="13">
        <v>43626</v>
      </c>
      <c r="B110" s="12">
        <v>1303694.0647157403</v>
      </c>
      <c r="C110">
        <f t="shared" si="1"/>
        <v>1.3036940647157402</v>
      </c>
      <c r="D110">
        <f>D109*(1+Table1[[#This Row],[Доходность, %]])</f>
        <v>1.3316220118722941</v>
      </c>
    </row>
    <row r="111" spans="1:4" x14ac:dyDescent="0.45">
      <c r="A111" s="13">
        <v>43627</v>
      </c>
      <c r="B111" s="12">
        <v>1235053.7868505863</v>
      </c>
      <c r="C111">
        <f t="shared" si="1"/>
        <v>1.2350537868505862</v>
      </c>
      <c r="D111">
        <f>D110*(1+Table1[[#This Row],[Доходность, %]])</f>
        <v>1.2615113107652829</v>
      </c>
    </row>
    <row r="112" spans="1:4" x14ac:dyDescent="0.45">
      <c r="A112" s="13">
        <v>43629</v>
      </c>
      <c r="B112" s="12">
        <v>1259138.0948734477</v>
      </c>
      <c r="C112">
        <f t="shared" si="1"/>
        <v>1.2591380948734476</v>
      </c>
      <c r="D112">
        <f>D111*(1+Table1[[#This Row],[Доходность, %]])</f>
        <v>1.2861115567677432</v>
      </c>
    </row>
    <row r="113" spans="1:4" x14ac:dyDescent="0.45">
      <c r="A113" s="13">
        <v>43630</v>
      </c>
      <c r="B113" s="12">
        <v>1250289.7295346139</v>
      </c>
      <c r="C113">
        <f t="shared" si="1"/>
        <v>1.2502897295346138</v>
      </c>
      <c r="D113">
        <f>D112*(1+Table1[[#This Row],[Доходность, %]])</f>
        <v>1.2770736403016221</v>
      </c>
    </row>
    <row r="114" spans="1:4" x14ac:dyDescent="0.45">
      <c r="A114" s="13">
        <v>43633</v>
      </c>
      <c r="B114" s="12">
        <v>1245054.0103992093</v>
      </c>
      <c r="C114">
        <f t="shared" si="1"/>
        <v>1.2450540103992094</v>
      </c>
      <c r="D114">
        <f>D113*(1+Table1[[#This Row],[Доходность, %]])</f>
        <v>1.2717257607358698</v>
      </c>
    </row>
    <row r="115" spans="1:4" x14ac:dyDescent="0.45">
      <c r="A115" s="13">
        <v>43634</v>
      </c>
      <c r="B115" s="12">
        <v>1265996.8869408276</v>
      </c>
      <c r="C115">
        <f t="shared" si="1"/>
        <v>1.2659968869408276</v>
      </c>
      <c r="D115">
        <f>D114*(1+Table1[[#This Row],[Доходность, %]])</f>
        <v>1.2931172789988785</v>
      </c>
    </row>
    <row r="116" spans="1:4" x14ac:dyDescent="0.45">
      <c r="A116" s="13">
        <v>43635</v>
      </c>
      <c r="B116" s="12">
        <v>1258666.8801512611</v>
      </c>
      <c r="C116">
        <f t="shared" si="1"/>
        <v>1.258666880151261</v>
      </c>
      <c r="D116">
        <f>D115*(1+Table1[[#This Row],[Доходность, %]])</f>
        <v>1.2856302476068253</v>
      </c>
    </row>
    <row r="117" spans="1:4" x14ac:dyDescent="0.45">
      <c r="A117" s="13">
        <v>43636</v>
      </c>
      <c r="B117" s="12">
        <v>1278039.040952258</v>
      </c>
      <c r="C117">
        <f t="shared" si="1"/>
        <v>1.278039040952258</v>
      </c>
      <c r="D117">
        <f>D116*(1+Table1[[#This Row],[Доходность, %]])</f>
        <v>1.3054174020001084</v>
      </c>
    </row>
    <row r="118" spans="1:4" x14ac:dyDescent="0.45">
      <c r="A118" s="13">
        <v>43637</v>
      </c>
      <c r="B118" s="12">
        <v>1246205.8686089984</v>
      </c>
      <c r="C118">
        <f t="shared" si="1"/>
        <v>1.2462058686089983</v>
      </c>
      <c r="D118">
        <f>D117*(1+Table1[[#This Row],[Доходность, %]])</f>
        <v>1.2729022942403352</v>
      </c>
    </row>
    <row r="119" spans="1:4" x14ac:dyDescent="0.45">
      <c r="A119" s="13">
        <v>43640</v>
      </c>
      <c r="B119" s="12">
        <v>1251808.0880838812</v>
      </c>
      <c r="C119">
        <f t="shared" si="1"/>
        <v>1.2518080880838811</v>
      </c>
      <c r="D119">
        <f>D118*(1+Table1[[#This Row],[Доходность, %]])</f>
        <v>1.27862452537569</v>
      </c>
    </row>
    <row r="120" spans="1:4" x14ac:dyDescent="0.45">
      <c r="A120" s="13">
        <v>43641</v>
      </c>
      <c r="B120" s="12">
        <v>1239294.7193502642</v>
      </c>
      <c r="C120">
        <f t="shared" si="1"/>
        <v>1.2392947193502641</v>
      </c>
      <c r="D120">
        <f>D119*(1+Table1[[#This Row],[Доходность, %]])</f>
        <v>1.2658430932135423</v>
      </c>
    </row>
    <row r="121" spans="1:4" x14ac:dyDescent="0.45">
      <c r="A121" s="13">
        <v>43642</v>
      </c>
      <c r="B121" s="12">
        <v>1259661.666786988</v>
      </c>
      <c r="C121">
        <f t="shared" si="1"/>
        <v>1.259661666786988</v>
      </c>
      <c r="D121">
        <f>D120*(1+Table1[[#This Row],[Доходность, %]])</f>
        <v>1.2866463447243182</v>
      </c>
    </row>
    <row r="122" spans="1:4" x14ac:dyDescent="0.45">
      <c r="A122" s="13">
        <v>43643</v>
      </c>
      <c r="B122" s="12">
        <v>1259190.4520648015</v>
      </c>
      <c r="C122">
        <f t="shared" si="1"/>
        <v>1.2591904520648014</v>
      </c>
      <c r="D122">
        <f>D121*(1+Table1[[#This Row],[Доходность, %]])</f>
        <v>1.2861650355634004</v>
      </c>
    </row>
    <row r="123" spans="1:4" x14ac:dyDescent="0.45">
      <c r="A123" s="13">
        <v>43644</v>
      </c>
      <c r="B123" s="12">
        <v>1248980.7997507628</v>
      </c>
      <c r="C123">
        <f t="shared" si="1"/>
        <v>1.2489807997507627</v>
      </c>
      <c r="D123">
        <f>D122*(1+Table1[[#This Row],[Доходность, %]])</f>
        <v>1.2757366704101838</v>
      </c>
    </row>
    <row r="124" spans="1:4" x14ac:dyDescent="0.45">
      <c r="A124" s="13">
        <v>43647</v>
      </c>
      <c r="B124" s="12">
        <v>1272175.035520605</v>
      </c>
      <c r="C124">
        <f t="shared" si="1"/>
        <v>1.272175035520605</v>
      </c>
      <c r="D124">
        <f>D123*(1+Table1[[#This Row],[Доходность, %]])</f>
        <v>1.2994277768864659</v>
      </c>
    </row>
    <row r="125" spans="1:4" x14ac:dyDescent="0.45">
      <c r="A125" s="13">
        <v>43648</v>
      </c>
      <c r="B125" s="12">
        <v>1262855.4554595847</v>
      </c>
      <c r="C125">
        <f t="shared" si="1"/>
        <v>1.2628554554595848</v>
      </c>
      <c r="D125">
        <f>D124*(1+Table1[[#This Row],[Доходность, %]])</f>
        <v>1.289908551259427</v>
      </c>
    </row>
    <row r="126" spans="1:4" x14ac:dyDescent="0.45">
      <c r="A126" s="13">
        <v>43649</v>
      </c>
      <c r="B126" s="12">
        <v>1264478.5283915601</v>
      </c>
      <c r="C126">
        <f t="shared" si="1"/>
        <v>1.2644785283915601</v>
      </c>
      <c r="D126">
        <f>D125*(1+Table1[[#This Row],[Доходность, %]])</f>
        <v>1.2915663939248101</v>
      </c>
    </row>
    <row r="127" spans="1:4" x14ac:dyDescent="0.45">
      <c r="A127" s="13">
        <v>43650</v>
      </c>
      <c r="B127" s="12">
        <v>1271337.32045894</v>
      </c>
      <c r="C127">
        <f t="shared" si="1"/>
        <v>1.27133732045894</v>
      </c>
      <c r="D127">
        <f>D126*(1+Table1[[#This Row],[Доходность, %]])</f>
        <v>1.2985721161559454</v>
      </c>
    </row>
    <row r="128" spans="1:4" x14ac:dyDescent="0.45">
      <c r="A128" s="13">
        <v>43651</v>
      </c>
      <c r="B128" s="12">
        <v>1271389.6776502943</v>
      </c>
      <c r="C128">
        <f t="shared" si="1"/>
        <v>1.2713896776502942</v>
      </c>
      <c r="D128">
        <f>D127*(1+Table1[[#This Row],[Доходность, %]])</f>
        <v>1.298625594951603</v>
      </c>
    </row>
    <row r="129" spans="1:4" x14ac:dyDescent="0.45">
      <c r="A129" s="13">
        <v>43654</v>
      </c>
      <c r="B129" s="12">
        <v>1273850.4656439344</v>
      </c>
      <c r="C129">
        <f t="shared" si="1"/>
        <v>1.2738504656439344</v>
      </c>
      <c r="D129">
        <f>D128*(1+Table1[[#This Row],[Доходность, %]])</f>
        <v>1.3011390983475066</v>
      </c>
    </row>
    <row r="130" spans="1:4" x14ac:dyDescent="0.45">
      <c r="A130" s="13">
        <v>43655</v>
      </c>
      <c r="B130" s="12">
        <v>1270918.4629281079</v>
      </c>
      <c r="C130">
        <f t="shared" si="1"/>
        <v>1.2709184629281078</v>
      </c>
      <c r="D130">
        <f>D129*(1+Table1[[#This Row],[Доходность, %]])</f>
        <v>1.2981442857906855</v>
      </c>
    </row>
    <row r="131" spans="1:4" x14ac:dyDescent="0.45">
      <c r="A131" s="13">
        <v>43656</v>
      </c>
      <c r="B131" s="12">
        <v>1276258.8964462203</v>
      </c>
      <c r="C131">
        <f t="shared" ref="C131:C194" si="2">B131/10^6</f>
        <v>1.2762588964462203</v>
      </c>
      <c r="D131">
        <f>D130*(1+Table1[[#This Row],[Доходность, %]])</f>
        <v>1.3035991229477526</v>
      </c>
    </row>
    <row r="132" spans="1:4" x14ac:dyDescent="0.45">
      <c r="A132" s="13">
        <v>43657</v>
      </c>
      <c r="B132" s="12">
        <v>1263379.0273731251</v>
      </c>
      <c r="C132">
        <f t="shared" si="2"/>
        <v>1.2633790273731251</v>
      </c>
      <c r="D132">
        <f>D131*(1+Table1[[#This Row],[Доходность, %]])</f>
        <v>1.2904433392160024</v>
      </c>
    </row>
    <row r="133" spans="1:4" x14ac:dyDescent="0.45">
      <c r="A133" s="13">
        <v>43658</v>
      </c>
      <c r="B133" s="12">
        <v>1240970.1494735936</v>
      </c>
      <c r="C133">
        <f t="shared" si="2"/>
        <v>1.2409701494735936</v>
      </c>
      <c r="D133">
        <f>D132*(1+Table1[[#This Row],[Доходность, %]])</f>
        <v>1.267554414674583</v>
      </c>
    </row>
    <row r="134" spans="1:4" x14ac:dyDescent="0.45">
      <c r="A134" s="13">
        <v>43661</v>
      </c>
      <c r="B134" s="12">
        <v>1231807.6409866356</v>
      </c>
      <c r="C134">
        <f t="shared" si="2"/>
        <v>1.2318076409866356</v>
      </c>
      <c r="D134">
        <f>D133*(1+Table1[[#This Row],[Доходность, %]])</f>
        <v>1.2581956254345166</v>
      </c>
    </row>
    <row r="135" spans="1:4" x14ac:dyDescent="0.45">
      <c r="A135" s="13">
        <v>43662</v>
      </c>
      <c r="B135" s="12">
        <v>1229085.0670362252</v>
      </c>
      <c r="C135">
        <f t="shared" si="2"/>
        <v>1.2290850670362252</v>
      </c>
      <c r="D135">
        <f>D134*(1+Table1[[#This Row],[Доходность, %]])</f>
        <v>1.2554147280603254</v>
      </c>
    </row>
    <row r="136" spans="1:4" x14ac:dyDescent="0.45">
      <c r="A136" s="13">
        <v>43663</v>
      </c>
      <c r="B136" s="12">
        <v>1228455.3999999999</v>
      </c>
      <c r="C136">
        <f t="shared" si="2"/>
        <v>1.2284553999999999</v>
      </c>
      <c r="D136">
        <f>D135*(1+Table1[[#This Row],[Доходность, %]])</f>
        <v>1.2547729825124352</v>
      </c>
    </row>
    <row r="137" spans="1:4" x14ac:dyDescent="0.45">
      <c r="A137" s="13">
        <v>43664</v>
      </c>
      <c r="B137" s="12">
        <v>1227670.0430124025</v>
      </c>
      <c r="C137">
        <f t="shared" si="2"/>
        <v>1.2276700430124026</v>
      </c>
      <c r="D137">
        <f>D136*(1+Table1[[#This Row],[Доходность, %]])</f>
        <v>1.2555751644472979</v>
      </c>
    </row>
    <row r="138" spans="1:4" x14ac:dyDescent="0.45">
      <c r="A138" s="13">
        <v>43665</v>
      </c>
      <c r="B138" s="12">
        <v>1237762.0575920686</v>
      </c>
      <c r="C138">
        <f t="shared" si="2"/>
        <v>1.2377620575920685</v>
      </c>
      <c r="D138">
        <f>D137*(1+Table1[[#This Row],[Доходность, %]])</f>
        <v>1.2452537568853961</v>
      </c>
    </row>
    <row r="139" spans="1:4" x14ac:dyDescent="0.45">
      <c r="A139" s="13">
        <v>43668</v>
      </c>
      <c r="B139" s="12">
        <v>1251051.321684747</v>
      </c>
      <c r="C139">
        <f t="shared" si="2"/>
        <v>1.251051321684747</v>
      </c>
      <c r="D139">
        <f>D138*(1+Table1[[#This Row],[Доходность, %]])</f>
        <v>1.2318840579710155</v>
      </c>
    </row>
    <row r="140" spans="1:4" x14ac:dyDescent="0.45">
      <c r="A140" s="13">
        <v>43669</v>
      </c>
      <c r="B140" s="12">
        <v>1239483.1023872064</v>
      </c>
      <c r="C140">
        <f t="shared" si="2"/>
        <v>1.2394831023872064</v>
      </c>
      <c r="D140">
        <f>D139*(1+Table1[[#This Row],[Доходность, %]])</f>
        <v>1.2432750414460676</v>
      </c>
    </row>
    <row r="141" spans="1:4" x14ac:dyDescent="0.45">
      <c r="A141" s="13">
        <v>43670</v>
      </c>
      <c r="B141" s="12">
        <v>1249239.8731948826</v>
      </c>
      <c r="C141">
        <f t="shared" si="2"/>
        <v>1.2492398731948826</v>
      </c>
      <c r="D141">
        <f>D140*(1+Table1[[#This Row],[Доходность, %]])</f>
        <v>1.2334884218407411</v>
      </c>
    </row>
    <row r="142" spans="1:4" x14ac:dyDescent="0.45">
      <c r="A142" s="13">
        <v>43671</v>
      </c>
      <c r="B142" s="12">
        <v>1237053.4881322836</v>
      </c>
      <c r="C142">
        <f t="shared" si="2"/>
        <v>1.2370534881322837</v>
      </c>
      <c r="D142">
        <f>D141*(1+Table1[[#This Row],[Доходность, %]])</f>
        <v>1.2455211508636836</v>
      </c>
    </row>
    <row r="143" spans="1:4" x14ac:dyDescent="0.45">
      <c r="A143" s="13">
        <v>43672</v>
      </c>
      <c r="B143" s="12">
        <v>1249535.5649768985</v>
      </c>
      <c r="C143">
        <f t="shared" si="2"/>
        <v>1.2495355649768984</v>
      </c>
      <c r="D143">
        <f>D142*(1+Table1[[#This Row],[Доходность, %]])</f>
        <v>1.232953633884166</v>
      </c>
    </row>
    <row r="144" spans="1:4" x14ac:dyDescent="0.45">
      <c r="A144" s="13">
        <v>43675</v>
      </c>
      <c r="B144" s="12">
        <v>1237341.0083896159</v>
      </c>
      <c r="C144">
        <f t="shared" si="2"/>
        <v>1.2373410083896159</v>
      </c>
      <c r="D144">
        <f>D143*(1+Table1[[#This Row],[Доходность, %]])</f>
        <v>1.2449863629071085</v>
      </c>
    </row>
    <row r="145" spans="1:4" x14ac:dyDescent="0.45">
      <c r="A145" s="13">
        <v>43676</v>
      </c>
      <c r="B145" s="12">
        <v>1220332.8845629545</v>
      </c>
      <c r="C145">
        <f t="shared" si="2"/>
        <v>1.2203328845629546</v>
      </c>
      <c r="D145">
        <f>D144*(1+Table1[[#This Row],[Доходность, %]])</f>
        <v>1.2620995775175154</v>
      </c>
    </row>
    <row r="146" spans="1:4" x14ac:dyDescent="0.45">
      <c r="A146" s="13">
        <v>43677</v>
      </c>
      <c r="B146" s="12">
        <v>1233311.8487165689</v>
      </c>
      <c r="C146">
        <f t="shared" si="2"/>
        <v>1.2333118487165688</v>
      </c>
      <c r="D146">
        <f>D145*(1+Table1[[#This Row],[Доходность, %]])</f>
        <v>1.2486763998074775</v>
      </c>
    </row>
    <row r="147" spans="1:4" x14ac:dyDescent="0.45">
      <c r="A147" s="13">
        <v>43678</v>
      </c>
      <c r="B147" s="12">
        <v>1254387.3306488963</v>
      </c>
      <c r="C147">
        <f t="shared" si="2"/>
        <v>1.2543873306488962</v>
      </c>
      <c r="D147">
        <f>D146*(1+Table1[[#This Row],[Доходность, %]])</f>
        <v>1.2273383603401262</v>
      </c>
    </row>
    <row r="148" spans="1:4" x14ac:dyDescent="0.45">
      <c r="A148" s="13">
        <v>43679</v>
      </c>
      <c r="B148" s="12">
        <v>1301884.6112734668</v>
      </c>
      <c r="C148">
        <f t="shared" si="2"/>
        <v>1.3018846112734668</v>
      </c>
      <c r="D148">
        <f>D147*(1+Table1[[#This Row],[Доходность, %]])</f>
        <v>1.1808652869137397</v>
      </c>
    </row>
    <row r="149" spans="1:4" x14ac:dyDescent="0.45">
      <c r="A149" s="13">
        <v>43682</v>
      </c>
      <c r="B149" s="12">
        <v>1293453.4034743586</v>
      </c>
      <c r="C149">
        <f t="shared" si="2"/>
        <v>1.2934534034743586</v>
      </c>
      <c r="D149">
        <f>D148*(1+Table1[[#This Row],[Доходность, %]])</f>
        <v>1.1885127546927654</v>
      </c>
    </row>
    <row r="150" spans="1:4" x14ac:dyDescent="0.45">
      <c r="A150" s="13">
        <v>43683</v>
      </c>
      <c r="B150" s="12">
        <v>1271511.7218189486</v>
      </c>
      <c r="C150">
        <f t="shared" si="2"/>
        <v>1.2715117218189487</v>
      </c>
      <c r="D150">
        <f>D149*(1+Table1[[#This Row],[Доходность, %]])</f>
        <v>1.2086742606556511</v>
      </c>
    </row>
    <row r="151" spans="1:4" x14ac:dyDescent="0.45">
      <c r="A151" s="13">
        <v>43684</v>
      </c>
      <c r="B151" s="12">
        <v>1292665.1401368957</v>
      </c>
      <c r="C151">
        <f t="shared" si="2"/>
        <v>1.2926651401368956</v>
      </c>
      <c r="D151">
        <f>D150*(1+Table1[[#This Row],[Доходность, %]])</f>
        <v>1.1885662334884231</v>
      </c>
    </row>
    <row r="152" spans="1:4" x14ac:dyDescent="0.45">
      <c r="A152" s="13">
        <v>43685</v>
      </c>
      <c r="B152" s="12">
        <v>1282893.8130933412</v>
      </c>
      <c r="C152">
        <f t="shared" si="2"/>
        <v>1.2828938130933412</v>
      </c>
      <c r="D152">
        <f>D151*(1+Table1[[#This Row],[Доходность, %]])</f>
        <v>1.1975506711588866</v>
      </c>
    </row>
    <row r="153" spans="1:4" x14ac:dyDescent="0.45">
      <c r="A153" s="13">
        <v>43686</v>
      </c>
      <c r="B153" s="12">
        <v>1301570.3362509543</v>
      </c>
      <c r="C153">
        <f t="shared" si="2"/>
        <v>1.3015703362509543</v>
      </c>
      <c r="D153">
        <f>D152*(1+Table1[[#This Row],[Доходность, %]])</f>
        <v>1.1801165837745344</v>
      </c>
    </row>
    <row r="154" spans="1:4" x14ac:dyDescent="0.45">
      <c r="A154" s="13">
        <v>43689</v>
      </c>
      <c r="B154" s="12">
        <v>1291956.1628332308</v>
      </c>
      <c r="C154">
        <f t="shared" si="2"/>
        <v>1.2919561628332308</v>
      </c>
      <c r="D154">
        <f>D153*(1+Table1[[#This Row],[Доходность, %]])</f>
        <v>1.1888336274667106</v>
      </c>
    </row>
    <row r="155" spans="1:4" x14ac:dyDescent="0.45">
      <c r="A155" s="13">
        <v>43690</v>
      </c>
      <c r="B155" s="12">
        <v>1286841.8064531444</v>
      </c>
      <c r="C155">
        <f t="shared" si="2"/>
        <v>1.2868418064531444</v>
      </c>
      <c r="D155">
        <f>D154*(1+Table1[[#This Row],[Доходность, %]])</f>
        <v>1.1935397614845724</v>
      </c>
    </row>
    <row r="156" spans="1:4" x14ac:dyDescent="0.45">
      <c r="A156" s="13">
        <v>43691</v>
      </c>
      <c r="B156" s="12">
        <v>1321841.0436839473</v>
      </c>
      <c r="C156">
        <f t="shared" si="2"/>
        <v>1.3218410436839474</v>
      </c>
      <c r="D156">
        <f>D155*(1+Table1[[#This Row],[Доходность, %]])</f>
        <v>1.1610781325204567</v>
      </c>
    </row>
    <row r="157" spans="1:4" x14ac:dyDescent="0.45">
      <c r="A157" s="13">
        <v>43692</v>
      </c>
      <c r="B157" s="12">
        <v>1337183.6784316951</v>
      </c>
      <c r="C157">
        <f t="shared" si="2"/>
        <v>1.3371836784316951</v>
      </c>
      <c r="D157">
        <f>D156*(1+Table1[[#This Row],[Доходность, %]])</f>
        <v>1.147601476014761</v>
      </c>
    </row>
    <row r="158" spans="1:4" x14ac:dyDescent="0.45">
      <c r="A158" s="13">
        <v>43693</v>
      </c>
      <c r="B158" s="12">
        <v>1334317.2611145852</v>
      </c>
      <c r="C158">
        <f t="shared" si="2"/>
        <v>1.3343172611145853</v>
      </c>
      <c r="D158">
        <f>D157*(1+Table1[[#This Row],[Доходность, %]])</f>
        <v>1.1500615006150072</v>
      </c>
    </row>
    <row r="159" spans="1:4" x14ac:dyDescent="0.45">
      <c r="A159" s="13">
        <v>43696</v>
      </c>
      <c r="B159" s="12">
        <v>1319736.2540761326</v>
      </c>
      <c r="C159">
        <f t="shared" si="2"/>
        <v>1.3197362540761326</v>
      </c>
      <c r="D159">
        <f>D158*(1+Table1[[#This Row],[Доходность, %]])</f>
        <v>1.1626290175945249</v>
      </c>
    </row>
    <row r="160" spans="1:4" x14ac:dyDescent="0.45">
      <c r="A160" s="13">
        <v>43697</v>
      </c>
      <c r="B160" s="12">
        <v>1328235.0156019221</v>
      </c>
      <c r="C160">
        <f t="shared" si="2"/>
        <v>1.328235015601922</v>
      </c>
      <c r="D160">
        <f>D159*(1+Table1[[#This Row],[Доходность, %]])</f>
        <v>1.1551419862024717</v>
      </c>
    </row>
    <row r="161" spans="1:4" x14ac:dyDescent="0.45">
      <c r="A161" s="13">
        <v>43698</v>
      </c>
      <c r="B161" s="12">
        <v>1312124.0168015654</v>
      </c>
      <c r="C161">
        <f t="shared" si="2"/>
        <v>1.3121240168015653</v>
      </c>
      <c r="D161">
        <f>D160*(1+Table1[[#This Row],[Доходность, %]])</f>
        <v>1.1691534306647424</v>
      </c>
    </row>
    <row r="162" spans="1:4" x14ac:dyDescent="0.45">
      <c r="A162" s="13">
        <v>43699</v>
      </c>
      <c r="B162" s="12">
        <v>1306842.3905332214</v>
      </c>
      <c r="C162">
        <f t="shared" si="2"/>
        <v>1.3068423905332214</v>
      </c>
      <c r="D162">
        <f>D161*(1+Table1[[#This Row],[Доходность, %]])</f>
        <v>1.1738595646826042</v>
      </c>
    </row>
    <row r="163" spans="1:4" x14ac:dyDescent="0.45">
      <c r="A163" s="13">
        <v>43700</v>
      </c>
      <c r="B163" s="12">
        <v>1306842.3905332214</v>
      </c>
      <c r="C163">
        <f t="shared" si="2"/>
        <v>1.3068423905332214</v>
      </c>
      <c r="D163">
        <f>D162*(1+Table1[[#This Row],[Доходность, %]])</f>
        <v>1.1738595646826042</v>
      </c>
    </row>
    <row r="164" spans="1:4" x14ac:dyDescent="0.45">
      <c r="A164" s="13">
        <v>43703</v>
      </c>
      <c r="B164" s="12">
        <v>1312796.1144080879</v>
      </c>
      <c r="C164">
        <f t="shared" si="2"/>
        <v>1.312796114408088</v>
      </c>
      <c r="D164">
        <f>D163*(1+Table1[[#This Row],[Доходность, %]])</f>
        <v>1.168511685116852</v>
      </c>
    </row>
    <row r="165" spans="1:4" x14ac:dyDescent="0.45">
      <c r="A165" s="13">
        <v>43704</v>
      </c>
      <c r="B165" s="12">
        <v>1316461.128732065</v>
      </c>
      <c r="C165">
        <f t="shared" si="2"/>
        <v>1.3164611287320649</v>
      </c>
      <c r="D165">
        <f>D164*(1+Table1[[#This Row],[Доходность, %]])</f>
        <v>1.1652494785817431</v>
      </c>
    </row>
    <row r="166" spans="1:4" x14ac:dyDescent="0.45">
      <c r="A166" s="13">
        <v>43705</v>
      </c>
      <c r="B166" s="12">
        <v>1313983.9656553741</v>
      </c>
      <c r="C166">
        <f t="shared" si="2"/>
        <v>1.313983965655374</v>
      </c>
      <c r="D166">
        <f>D165*(1+Table1[[#This Row],[Доходность, %]])</f>
        <v>1.1674421092037017</v>
      </c>
    </row>
    <row r="167" spans="1:4" x14ac:dyDescent="0.45">
      <c r="A167" s="13">
        <v>43706</v>
      </c>
      <c r="B167" s="12">
        <v>1294722.6340470498</v>
      </c>
      <c r="C167">
        <f t="shared" si="2"/>
        <v>1.2947226340470499</v>
      </c>
      <c r="D167">
        <f>D166*(1+Table1[[#This Row],[Доходность, %]])</f>
        <v>1.1845553238141087</v>
      </c>
    </row>
    <row r="168" spans="1:4" x14ac:dyDescent="0.45">
      <c r="A168" s="13">
        <v>43707</v>
      </c>
      <c r="B168" s="12">
        <v>1278940.4619841739</v>
      </c>
      <c r="C168">
        <f t="shared" si="2"/>
        <v>1.2789404619841738</v>
      </c>
      <c r="D168">
        <f>D167*(1+Table1[[#This Row],[Доходность, %]])</f>
        <v>1.1989945986416395</v>
      </c>
    </row>
    <row r="169" spans="1:4" x14ac:dyDescent="0.45">
      <c r="A169" s="13">
        <v>43710</v>
      </c>
      <c r="B169" s="12">
        <v>1264793.3953217263</v>
      </c>
      <c r="C169">
        <f t="shared" si="2"/>
        <v>1.2647933953217263</v>
      </c>
      <c r="D169">
        <f>D168*(1+Table1[[#This Row],[Доходность, %]])</f>
        <v>1.212257339964705</v>
      </c>
    </row>
    <row r="170" spans="1:4" x14ac:dyDescent="0.45">
      <c r="A170" s="13">
        <v>43711</v>
      </c>
      <c r="B170" s="12">
        <v>1284103.45</v>
      </c>
      <c r="C170">
        <f t="shared" si="2"/>
        <v>1.2841034499999999</v>
      </c>
      <c r="D170">
        <f>D169*(1+Table1[[#This Row],[Доходность, %]])</f>
        <v>1.197925022728489</v>
      </c>
    </row>
    <row r="171" spans="1:4" x14ac:dyDescent="0.45">
      <c r="A171" s="13">
        <v>43712</v>
      </c>
      <c r="B171" s="12">
        <v>1301874.5245312499</v>
      </c>
      <c r="C171">
        <f t="shared" si="2"/>
        <v>1.30187452453125</v>
      </c>
      <c r="D171">
        <f>D170*(1+Table1[[#This Row],[Доходность, %]])</f>
        <v>1.2145034493823208</v>
      </c>
    </row>
    <row r="172" spans="1:4" x14ac:dyDescent="0.45">
      <c r="A172" s="13">
        <v>43713</v>
      </c>
      <c r="B172" s="12">
        <v>1323027.8358281248</v>
      </c>
      <c r="C172">
        <f t="shared" si="2"/>
        <v>1.3230278358281249</v>
      </c>
      <c r="D172">
        <f>D171*(1+Table1[[#This Row],[Доходность, %]])</f>
        <v>1.2342371249799464</v>
      </c>
    </row>
    <row r="173" spans="1:4" x14ac:dyDescent="0.45">
      <c r="A173" s="13">
        <v>43714</v>
      </c>
      <c r="B173" s="12">
        <v>1312881.1255312499</v>
      </c>
      <c r="C173">
        <f t="shared" si="2"/>
        <v>1.3128811255312498</v>
      </c>
      <c r="D173">
        <f>D172*(1+Table1[[#This Row],[Доходность, %]])</f>
        <v>1.2247713781485652</v>
      </c>
    </row>
    <row r="174" spans="1:4" x14ac:dyDescent="0.45">
      <c r="A174" s="13">
        <v>43717</v>
      </c>
      <c r="B174" s="12">
        <v>1312766.4734375</v>
      </c>
      <c r="C174">
        <f t="shared" si="2"/>
        <v>1.3127664734375</v>
      </c>
      <c r="D174">
        <f>D173*(1+Table1[[#This Row],[Доходность, %]])</f>
        <v>1.2246644205572501</v>
      </c>
    </row>
    <row r="175" spans="1:4" x14ac:dyDescent="0.45">
      <c r="A175" s="13">
        <v>43718</v>
      </c>
      <c r="B175" s="12">
        <v>1337416.6735937502</v>
      </c>
      <c r="C175">
        <f t="shared" si="2"/>
        <v>1.3374166735937503</v>
      </c>
      <c r="D175">
        <f>D174*(1+Table1[[#This Row],[Доходность, %]])</f>
        <v>1.2476603026899846</v>
      </c>
    </row>
    <row r="176" spans="1:4" x14ac:dyDescent="0.45">
      <c r="A176" s="13">
        <v>43719</v>
      </c>
      <c r="B176" s="12">
        <v>1345556.9722500001</v>
      </c>
      <c r="C176">
        <f t="shared" si="2"/>
        <v>1.34555697225</v>
      </c>
      <c r="D176">
        <f>D175*(1+Table1[[#This Row],[Доходность, %]])</f>
        <v>1.2552542916733527</v>
      </c>
    </row>
    <row r="177" spans="1:4" x14ac:dyDescent="0.45">
      <c r="A177" s="13">
        <v>43720</v>
      </c>
      <c r="B177" s="12">
        <v>1344697.0815468749</v>
      </c>
      <c r="C177">
        <f t="shared" si="2"/>
        <v>1.3446970815468748</v>
      </c>
      <c r="D177">
        <f>D176*(1+Table1[[#This Row],[Доходность, %]])</f>
        <v>1.2544521097384898</v>
      </c>
    </row>
    <row r="178" spans="1:4" x14ac:dyDescent="0.45">
      <c r="A178" s="13">
        <v>43721</v>
      </c>
      <c r="B178" s="12">
        <v>1335696.8921874999</v>
      </c>
      <c r="C178">
        <f t="shared" si="2"/>
        <v>1.3356968921874999</v>
      </c>
      <c r="D178">
        <f>D177*(1+Table1[[#This Row],[Доходность, %]])</f>
        <v>1.2460559388202588</v>
      </c>
    </row>
    <row r="179" spans="1:4" x14ac:dyDescent="0.45">
      <c r="A179" s="13">
        <v>43724</v>
      </c>
      <c r="B179" s="12">
        <v>1348996.5350624998</v>
      </c>
      <c r="C179">
        <f t="shared" si="2"/>
        <v>1.3489965350624997</v>
      </c>
      <c r="D179">
        <f>D178*(1+Table1[[#This Row],[Доходность, %]])</f>
        <v>1.2584630194128037</v>
      </c>
    </row>
    <row r="180" spans="1:4" x14ac:dyDescent="0.45">
      <c r="A180" s="13">
        <v>43725</v>
      </c>
      <c r="B180" s="12">
        <v>1352264.1197343746</v>
      </c>
      <c r="C180">
        <f t="shared" si="2"/>
        <v>1.3522641197343745</v>
      </c>
      <c r="D180">
        <f>D179*(1+Table1[[#This Row],[Доходность, %]])</f>
        <v>1.2615113107652822</v>
      </c>
    </row>
    <row r="181" spans="1:4" x14ac:dyDescent="0.45">
      <c r="A181" s="13">
        <v>43726</v>
      </c>
      <c r="B181" s="12">
        <v>1348881.8829687499</v>
      </c>
      <c r="C181">
        <f t="shared" si="2"/>
        <v>1.3488818829687499</v>
      </c>
      <c r="D181">
        <f>D180*(1+Table1[[#This Row],[Доходность, %]])</f>
        <v>1.2583560618214886</v>
      </c>
    </row>
    <row r="182" spans="1:4" x14ac:dyDescent="0.45">
      <c r="A182" s="13">
        <v>43727</v>
      </c>
      <c r="B182" s="12">
        <v>1347047.4494687498</v>
      </c>
      <c r="C182">
        <f t="shared" si="2"/>
        <v>1.3470474494687499</v>
      </c>
      <c r="D182">
        <f>D181*(1+Table1[[#This Row],[Доходность, %]])</f>
        <v>1.2566447403604477</v>
      </c>
    </row>
    <row r="183" spans="1:4" x14ac:dyDescent="0.45">
      <c r="A183" s="13">
        <v>43728</v>
      </c>
      <c r="B183" s="12">
        <v>1329964.2874999999</v>
      </c>
      <c r="C183">
        <f t="shared" si="2"/>
        <v>1.3299642875</v>
      </c>
      <c r="D183">
        <f>D182*(1+Table1[[#This Row],[Доходность, %]])</f>
        <v>1.2407080592545063</v>
      </c>
    </row>
    <row r="184" spans="1:4" x14ac:dyDescent="0.45">
      <c r="A184" s="13">
        <v>43731</v>
      </c>
      <c r="B184" s="12">
        <v>1316779.2967187499</v>
      </c>
      <c r="C184">
        <f t="shared" si="2"/>
        <v>1.3167792967187499</v>
      </c>
      <c r="D184">
        <f>D183*(1+Table1[[#This Row],[Доходность, %]])</f>
        <v>1.2284079362532763</v>
      </c>
    </row>
    <row r="185" spans="1:4" x14ac:dyDescent="0.45">
      <c r="A185" s="13">
        <v>43732</v>
      </c>
      <c r="B185" s="12">
        <v>1304167.56640625</v>
      </c>
      <c r="C185">
        <f t="shared" si="2"/>
        <v>1.30416756640625</v>
      </c>
      <c r="D185">
        <f>D184*(1+Table1[[#This Row],[Доходность, %]])</f>
        <v>1.2166426012086216</v>
      </c>
    </row>
    <row r="186" spans="1:4" x14ac:dyDescent="0.45">
      <c r="A186" s="13">
        <v>43733</v>
      </c>
      <c r="B186" s="12">
        <v>1307549.803171875</v>
      </c>
      <c r="C186">
        <f t="shared" si="2"/>
        <v>1.3075498031718749</v>
      </c>
      <c r="D186">
        <f>D185*(1+Table1[[#This Row],[Доходность, %]])</f>
        <v>1.2197978501524154</v>
      </c>
    </row>
    <row r="187" spans="1:4" x14ac:dyDescent="0.45">
      <c r="A187" s="13">
        <v>43734</v>
      </c>
      <c r="B187" s="12">
        <v>1313282.4078593748</v>
      </c>
      <c r="C187">
        <f t="shared" si="2"/>
        <v>1.3132824078593748</v>
      </c>
      <c r="D187">
        <f>D186*(1+Table1[[#This Row],[Доходность, %]])</f>
        <v>1.2251457297181674</v>
      </c>
    </row>
    <row r="188" spans="1:4" x14ac:dyDescent="0.45">
      <c r="A188" s="13">
        <v>43735</v>
      </c>
      <c r="B188" s="12">
        <v>1307320.4989843748</v>
      </c>
      <c r="C188">
        <f t="shared" si="2"/>
        <v>1.3073204989843747</v>
      </c>
      <c r="D188">
        <f>D187*(1+Table1[[#This Row],[Доходность, %]])</f>
        <v>1.2195839349697852</v>
      </c>
    </row>
    <row r="189" spans="1:4" x14ac:dyDescent="0.45">
      <c r="A189" s="13">
        <v>43738</v>
      </c>
      <c r="B189" s="12">
        <v>1305369.17</v>
      </c>
      <c r="C189">
        <f t="shared" si="2"/>
        <v>1.3053691699999999</v>
      </c>
      <c r="D189">
        <f>D188*(1+Table1[[#This Row],[Доходность, %]])</f>
        <v>1.2177656559174295</v>
      </c>
    </row>
    <row r="190" spans="1:4" x14ac:dyDescent="0.45">
      <c r="A190" s="13">
        <v>43739</v>
      </c>
      <c r="B190" s="12">
        <v>1312362.9356993542</v>
      </c>
      <c r="C190">
        <f t="shared" si="2"/>
        <v>1.3123629356993542</v>
      </c>
      <c r="D190">
        <f>D189*(1+Table1[[#This Row],[Доходность, %]])</f>
        <v>1.2112412428472119</v>
      </c>
    </row>
    <row r="191" spans="1:4" x14ac:dyDescent="0.45">
      <c r="A191" s="13">
        <v>43740</v>
      </c>
      <c r="B191" s="12">
        <v>1329688.0501756715</v>
      </c>
      <c r="C191">
        <f t="shared" si="2"/>
        <v>1.3296880501756714</v>
      </c>
      <c r="D191">
        <f>D190*(1+Table1[[#This Row],[Доходность, %]])</f>
        <v>1.1952510829456129</v>
      </c>
    </row>
    <row r="192" spans="1:4" x14ac:dyDescent="0.45">
      <c r="A192" s="13">
        <v>43741</v>
      </c>
      <c r="B192" s="12">
        <v>1326237.4055711888</v>
      </c>
      <c r="C192">
        <f t="shared" si="2"/>
        <v>1.3262374055711887</v>
      </c>
      <c r="D192">
        <f>D191*(1+Table1[[#This Row],[Доходность, %]])</f>
        <v>1.1983528530937493</v>
      </c>
    </row>
    <row r="193" spans="1:4" x14ac:dyDescent="0.45">
      <c r="A193" s="13">
        <v>43742</v>
      </c>
      <c r="B193" s="12">
        <v>1334049.9429478131</v>
      </c>
      <c r="C193">
        <f t="shared" si="2"/>
        <v>1.334049942947813</v>
      </c>
      <c r="D193">
        <f>D192*(1+Table1[[#This Row],[Доходность, %]])</f>
        <v>1.1912936520669564</v>
      </c>
    </row>
    <row r="194" spans="1:4" x14ac:dyDescent="0.45">
      <c r="A194" s="13">
        <v>43745</v>
      </c>
      <c r="B194" s="12">
        <v>1305363.9166113071</v>
      </c>
      <c r="C194">
        <f t="shared" si="2"/>
        <v>1.3053639166113071</v>
      </c>
      <c r="D194">
        <f>D193*(1+Table1[[#This Row],[Доходность, %]])</f>
        <v>1.2169099951869096</v>
      </c>
    </row>
    <row r="195" spans="1:4" x14ac:dyDescent="0.45">
      <c r="A195" s="13">
        <v>43746</v>
      </c>
      <c r="B195" s="12">
        <v>1314083.552529783</v>
      </c>
      <c r="C195">
        <f t="shared" ref="C195:C258" si="3">B195/10^6</f>
        <v>1.3140835525297829</v>
      </c>
      <c r="D195">
        <f>D194*(1+Table1[[#This Row],[Доходность, %]])</f>
        <v>1.2087812182469662</v>
      </c>
    </row>
    <row r="196" spans="1:4" x14ac:dyDescent="0.45">
      <c r="A196" s="13">
        <v>43747</v>
      </c>
      <c r="B196" s="12">
        <v>1304374.5779125874</v>
      </c>
      <c r="C196">
        <f t="shared" si="3"/>
        <v>1.3043745779125875</v>
      </c>
      <c r="D196">
        <f>D195*(1+Table1[[#This Row],[Доходность, %]])</f>
        <v>1.2177121771217723</v>
      </c>
    </row>
    <row r="197" spans="1:4" x14ac:dyDescent="0.45">
      <c r="A197" s="13">
        <v>43748</v>
      </c>
      <c r="B197" s="12">
        <v>1299791.7950301541</v>
      </c>
      <c r="C197">
        <f t="shared" si="3"/>
        <v>1.2997917950301541</v>
      </c>
      <c r="D197">
        <f>D196*(1+Table1[[#This Row],[Доходность, %]])</f>
        <v>1.221990480774374</v>
      </c>
    </row>
    <row r="198" spans="1:4" x14ac:dyDescent="0.45">
      <c r="A198" s="13">
        <v>43749</v>
      </c>
      <c r="B198" s="12">
        <v>1290465.97</v>
      </c>
      <c r="C198">
        <f t="shared" si="3"/>
        <v>1.2904659700000001</v>
      </c>
      <c r="D198">
        <f>D197*(1+Table1[[#This Row],[Доходность, %]])</f>
        <v>1.2316701427883854</v>
      </c>
    </row>
    <row r="199" spans="1:4" x14ac:dyDescent="0.45">
      <c r="A199" s="13">
        <v>43752</v>
      </c>
      <c r="B199" s="12">
        <v>1279763.9162346404</v>
      </c>
      <c r="C199">
        <f t="shared" si="3"/>
        <v>1.2797639162346404</v>
      </c>
      <c r="D199">
        <f>D198*(1+Table1[[#This Row],[Доходность, %]])</f>
        <v>1.2214556928177989</v>
      </c>
    </row>
    <row r="200" spans="1:4" x14ac:dyDescent="0.45">
      <c r="A200" s="13">
        <v>43753</v>
      </c>
      <c r="B200" s="12">
        <v>1285367.0857452999</v>
      </c>
      <c r="C200">
        <f t="shared" si="3"/>
        <v>1.2853670857452999</v>
      </c>
      <c r="D200">
        <f>D199*(1+Table1[[#This Row],[Доходность, %]])</f>
        <v>1.2268035723835511</v>
      </c>
    </row>
    <row r="201" spans="1:4" x14ac:dyDescent="0.45">
      <c r="A201" s="13">
        <v>43754</v>
      </c>
      <c r="B201" s="12">
        <v>1294332.1569623551</v>
      </c>
      <c r="C201">
        <f t="shared" si="3"/>
        <v>1.2943321569623552</v>
      </c>
      <c r="D201">
        <f>D200*(1+Table1[[#This Row],[Доходность, %]])</f>
        <v>1.2353601796887543</v>
      </c>
    </row>
    <row r="202" spans="1:4" x14ac:dyDescent="0.45">
      <c r="A202" s="13">
        <v>43755</v>
      </c>
      <c r="B202" s="12">
        <v>1308340.0807390041</v>
      </c>
      <c r="C202">
        <f t="shared" si="3"/>
        <v>1.308340080739004</v>
      </c>
      <c r="D202">
        <f>D201*(1+Table1[[#This Row],[Доходность, %]])</f>
        <v>1.2487298786031349</v>
      </c>
    </row>
    <row r="203" spans="1:4" x14ac:dyDescent="0.45">
      <c r="A203" s="13">
        <v>43756</v>
      </c>
      <c r="B203" s="12">
        <v>1319826.5782358563</v>
      </c>
      <c r="C203">
        <f t="shared" si="3"/>
        <v>1.3198265782358563</v>
      </c>
      <c r="D203">
        <f>D202*(1+Table1[[#This Row],[Доходность, %]])</f>
        <v>1.2596930317129269</v>
      </c>
    </row>
    <row r="204" spans="1:4" x14ac:dyDescent="0.45">
      <c r="A204" s="13">
        <v>43759</v>
      </c>
      <c r="B204" s="12">
        <v>1316408.6448343538</v>
      </c>
      <c r="C204">
        <f t="shared" si="3"/>
        <v>1.3164086448343537</v>
      </c>
      <c r="D204">
        <f>D203*(1+Table1[[#This Row],[Доходность, %]])</f>
        <v>1.256430825177818</v>
      </c>
    </row>
    <row r="205" spans="1:4" x14ac:dyDescent="0.45">
      <c r="A205" s="13">
        <v>43760</v>
      </c>
      <c r="B205" s="12">
        <v>1343471.9535708395</v>
      </c>
      <c r="C205">
        <f t="shared" si="3"/>
        <v>1.3434719535708395</v>
      </c>
      <c r="D205">
        <f>D204*(1+Table1[[#This Row],[Доходность, %]])</f>
        <v>1.2822610834804011</v>
      </c>
    </row>
    <row r="206" spans="1:4" x14ac:dyDescent="0.45">
      <c r="A206" s="13">
        <v>43761</v>
      </c>
      <c r="B206" s="12">
        <v>1342351.3196687074</v>
      </c>
      <c r="C206">
        <f t="shared" si="3"/>
        <v>1.3423513196687074</v>
      </c>
      <c r="D206">
        <f>D205*(1+Table1[[#This Row],[Доходность, %]])</f>
        <v>1.2811915075672506</v>
      </c>
    </row>
    <row r="207" spans="1:4" x14ac:dyDescent="0.45">
      <c r="A207" s="13">
        <v>43762</v>
      </c>
      <c r="B207" s="12">
        <v>1360337.4937979246</v>
      </c>
      <c r="C207">
        <f t="shared" si="3"/>
        <v>1.3603374937979247</v>
      </c>
      <c r="D207">
        <f>D206*(1+Table1[[#This Row],[Доходность, %]])</f>
        <v>1.2983582009733152</v>
      </c>
    </row>
    <row r="208" spans="1:4" x14ac:dyDescent="0.45">
      <c r="A208" s="13">
        <v>43763</v>
      </c>
      <c r="B208" s="12">
        <v>1344760.6825582911</v>
      </c>
      <c r="C208">
        <f t="shared" si="3"/>
        <v>1.3447606825582912</v>
      </c>
      <c r="D208">
        <f>D207*(1+Table1[[#This Row],[Доходность, %]])</f>
        <v>1.2834910957805241</v>
      </c>
    </row>
    <row r="209" spans="1:4" x14ac:dyDescent="0.45">
      <c r="A209" s="13">
        <v>43766</v>
      </c>
      <c r="B209" s="12">
        <v>1328119.2691116321</v>
      </c>
      <c r="C209">
        <f t="shared" si="3"/>
        <v>1.3281192691116321</v>
      </c>
      <c r="D209">
        <f>D208*(1+Table1[[#This Row],[Доходность, %]])</f>
        <v>1.2676078934702402</v>
      </c>
    </row>
    <row r="210" spans="1:4" x14ac:dyDescent="0.45">
      <c r="A210" s="13">
        <v>43767</v>
      </c>
      <c r="B210" s="12">
        <v>1345377.0312044637</v>
      </c>
      <c r="C210">
        <f t="shared" si="3"/>
        <v>1.3453770312044637</v>
      </c>
      <c r="D210">
        <f>D209*(1+Table1[[#This Row],[Доходность, %]])</f>
        <v>1.2840793625327571</v>
      </c>
    </row>
    <row r="211" spans="1:4" x14ac:dyDescent="0.45">
      <c r="A211" s="13">
        <v>43768</v>
      </c>
      <c r="B211" s="12">
        <v>1342015.1294980678</v>
      </c>
      <c r="C211">
        <f t="shared" si="3"/>
        <v>1.3420151294980678</v>
      </c>
      <c r="D211">
        <f>D210*(1+Table1[[#This Row],[Доходность, %]])</f>
        <v>1.2808706347933057</v>
      </c>
    </row>
    <row r="212" spans="1:4" x14ac:dyDescent="0.45">
      <c r="A212" s="13">
        <v>43769</v>
      </c>
      <c r="B212" s="12">
        <v>1316128.4863588207</v>
      </c>
      <c r="C212">
        <f t="shared" si="3"/>
        <v>1.3161284863588207</v>
      </c>
      <c r="D212">
        <f>D211*(1+Table1[[#This Row],[Доходность, %]])</f>
        <v>1.2561634311995304</v>
      </c>
    </row>
    <row r="213" spans="1:4" x14ac:dyDescent="0.45">
      <c r="A213" s="13">
        <v>43770</v>
      </c>
      <c r="B213" s="12">
        <v>1324589.2723199169</v>
      </c>
      <c r="C213">
        <f t="shared" si="3"/>
        <v>1.3245892723199169</v>
      </c>
      <c r="D213">
        <f>D212*(1+Table1[[#This Row],[Доходность, %]])</f>
        <v>1.2642387293438164</v>
      </c>
    </row>
    <row r="214" spans="1:4" x14ac:dyDescent="0.45">
      <c r="A214" s="13">
        <v>43774</v>
      </c>
      <c r="B214" s="12">
        <v>1336524.0233776218</v>
      </c>
      <c r="C214">
        <f t="shared" si="3"/>
        <v>1.3365240233776219</v>
      </c>
      <c r="D214">
        <f>D213*(1+Table1[[#This Row],[Доходность, %]])</f>
        <v>1.2756297128188687</v>
      </c>
    </row>
    <row r="215" spans="1:4" x14ac:dyDescent="0.45">
      <c r="A215" s="13">
        <v>43775</v>
      </c>
      <c r="B215" s="12">
        <v>1339269.5764378451</v>
      </c>
      <c r="C215">
        <f t="shared" si="3"/>
        <v>1.3392695764378451</v>
      </c>
      <c r="D215">
        <f>D214*(1+Table1[[#This Row],[Доходность, %]])</f>
        <v>1.2782501738060874</v>
      </c>
    </row>
    <row r="216" spans="1:4" x14ac:dyDescent="0.45">
      <c r="A216" s="13">
        <v>43776</v>
      </c>
      <c r="B216" s="12">
        <v>1358768.6063349405</v>
      </c>
      <c r="C216">
        <f t="shared" si="3"/>
        <v>1.3587686063349405</v>
      </c>
      <c r="D216">
        <f>D215*(1+Table1[[#This Row],[Доходность, %]])</f>
        <v>1.2968607946949051</v>
      </c>
    </row>
    <row r="217" spans="1:4" x14ac:dyDescent="0.45">
      <c r="A217" s="13">
        <v>43777</v>
      </c>
      <c r="B217" s="12">
        <v>1345713.2213751036</v>
      </c>
      <c r="C217">
        <f t="shared" si="3"/>
        <v>1.3457132213751035</v>
      </c>
      <c r="D217">
        <f>D216*(1+Table1[[#This Row],[Доходность, %]])</f>
        <v>1.2844002353067023</v>
      </c>
    </row>
    <row r="218" spans="1:4" x14ac:dyDescent="0.45">
      <c r="A218" s="13">
        <v>43780</v>
      </c>
      <c r="B218" s="12">
        <v>1353165.436824281</v>
      </c>
      <c r="C218">
        <f t="shared" si="3"/>
        <v>1.3531654368242809</v>
      </c>
      <c r="D218">
        <f>D217*(1+Table1[[#This Row],[Доходность, %]])</f>
        <v>1.2915129151291529</v>
      </c>
    </row>
    <row r="219" spans="1:4" x14ac:dyDescent="0.45">
      <c r="A219" s="13">
        <v>43781</v>
      </c>
      <c r="B219" s="12">
        <v>1344032.270521906</v>
      </c>
      <c r="C219">
        <f t="shared" si="3"/>
        <v>1.3440322705219059</v>
      </c>
      <c r="D219">
        <f>D218*(1+Table1[[#This Row],[Доходность, %]])</f>
        <v>1.2827958714369769</v>
      </c>
    </row>
    <row r="220" spans="1:4" x14ac:dyDescent="0.45">
      <c r="A220" s="13">
        <v>43782</v>
      </c>
      <c r="B220" s="12">
        <v>1329127.8396235516</v>
      </c>
      <c r="C220">
        <f t="shared" si="3"/>
        <v>1.3291278396235515</v>
      </c>
      <c r="D220">
        <f>D219*(1+Table1[[#This Row],[Доходность, %]])</f>
        <v>1.2685705117920762</v>
      </c>
    </row>
    <row r="221" spans="1:4" x14ac:dyDescent="0.45">
      <c r="A221" s="13">
        <v>43783</v>
      </c>
      <c r="B221" s="12">
        <v>1330752.7587816427</v>
      </c>
      <c r="C221">
        <f t="shared" si="3"/>
        <v>1.3307527587816426</v>
      </c>
      <c r="D221">
        <f>D220*(1+Table1[[#This Row],[Доходность, %]])</f>
        <v>1.2701213968661442</v>
      </c>
    </row>
    <row r="222" spans="1:4" x14ac:dyDescent="0.45">
      <c r="A222" s="13">
        <v>43784</v>
      </c>
      <c r="B222" s="12">
        <v>1344760.6825582916</v>
      </c>
      <c r="C222">
        <f t="shared" si="3"/>
        <v>1.3447606825582916</v>
      </c>
      <c r="D222">
        <f>D221*(1+Table1[[#This Row],[Доходность, %]])</f>
        <v>1.2834910957805248</v>
      </c>
    </row>
    <row r="223" spans="1:4" x14ac:dyDescent="0.45">
      <c r="A223" s="13">
        <v>43787</v>
      </c>
      <c r="B223" s="12">
        <v>1330472.6003061098</v>
      </c>
      <c r="C223">
        <f t="shared" si="3"/>
        <v>1.3304726003061098</v>
      </c>
      <c r="D223">
        <f>D222*(1+Table1[[#This Row],[Доходность, %]])</f>
        <v>1.2698540028878567</v>
      </c>
    </row>
    <row r="224" spans="1:4" x14ac:dyDescent="0.45">
      <c r="A224" s="13">
        <v>43788</v>
      </c>
      <c r="B224" s="12">
        <v>1340558.3054252972</v>
      </c>
      <c r="C224">
        <f t="shared" si="3"/>
        <v>1.3405583054252972</v>
      </c>
      <c r="D224">
        <f>D223*(1+Table1[[#This Row],[Доходность, %]])</f>
        <v>1.2794801861062108</v>
      </c>
    </row>
    <row r="225" spans="1:4" x14ac:dyDescent="0.45">
      <c r="A225" s="13">
        <v>43789</v>
      </c>
      <c r="B225" s="12">
        <v>1332321.6462446277</v>
      </c>
      <c r="C225">
        <f t="shared" si="3"/>
        <v>1.3323216462446277</v>
      </c>
      <c r="D225">
        <f>D224*(1+Table1[[#This Row],[Доходность, %]])</f>
        <v>1.2716188031445552</v>
      </c>
    </row>
    <row r="226" spans="1:4" x14ac:dyDescent="0.45">
      <c r="A226" s="13">
        <v>43790</v>
      </c>
      <c r="B226" s="12">
        <v>1328791.6494529122</v>
      </c>
      <c r="C226">
        <f t="shared" si="3"/>
        <v>1.3287916494529122</v>
      </c>
      <c r="D226">
        <f>D225*(1+Table1[[#This Row],[Доходность, %]])</f>
        <v>1.2682496390181315</v>
      </c>
    </row>
    <row r="227" spans="1:4" x14ac:dyDescent="0.45">
      <c r="A227" s="13">
        <v>43791</v>
      </c>
      <c r="B227" s="12">
        <v>1334282.7555733584</v>
      </c>
      <c r="C227">
        <f t="shared" si="3"/>
        <v>1.3342827555733583</v>
      </c>
      <c r="D227">
        <f>D226*(1+Table1[[#This Row],[Доходность, %]])</f>
        <v>1.2734905609925686</v>
      </c>
    </row>
    <row r="228" spans="1:4" x14ac:dyDescent="0.45">
      <c r="A228" s="13">
        <v>43794</v>
      </c>
      <c r="B228" s="12">
        <v>1333442.2801467595</v>
      </c>
      <c r="C228">
        <f t="shared" si="3"/>
        <v>1.3334422801467594</v>
      </c>
      <c r="D228">
        <f>D227*(1+Table1[[#This Row],[Доходность, %]])</f>
        <v>1.2726883790577057</v>
      </c>
    </row>
    <row r="229" spans="1:4" x14ac:dyDescent="0.45">
      <c r="A229" s="13">
        <v>43795</v>
      </c>
      <c r="B229" s="12">
        <v>1316744.8350049939</v>
      </c>
      <c r="C229">
        <f t="shared" si="3"/>
        <v>1.316744835004994</v>
      </c>
      <c r="D229">
        <f>D228*(1+Table1[[#This Row],[Доходность, %]])</f>
        <v>1.2567516979517641</v>
      </c>
    </row>
    <row r="230" spans="1:4" x14ac:dyDescent="0.45">
      <c r="A230" s="13">
        <v>43796</v>
      </c>
      <c r="B230" s="12">
        <v>1312374.3627866795</v>
      </c>
      <c r="C230">
        <f t="shared" si="3"/>
        <v>1.3123743627866795</v>
      </c>
      <c r="D230">
        <f>D229*(1+Table1[[#This Row],[Доходность, %]])</f>
        <v>1.2525803518904775</v>
      </c>
    </row>
    <row r="231" spans="1:4" x14ac:dyDescent="0.45">
      <c r="A231" s="13">
        <v>43797</v>
      </c>
      <c r="B231" s="12">
        <v>1317865.4689071258</v>
      </c>
      <c r="C231">
        <f t="shared" si="3"/>
        <v>1.3178654689071259</v>
      </c>
      <c r="D231">
        <f>D230*(1+Table1[[#This Row],[Доходность, %]])</f>
        <v>1.2578212738649146</v>
      </c>
    </row>
    <row r="232" spans="1:4" x14ac:dyDescent="0.45">
      <c r="A232" s="13">
        <v>43798</v>
      </c>
      <c r="B232" s="12">
        <v>1311028.98</v>
      </c>
      <c r="C232">
        <f t="shared" si="3"/>
        <v>1.3110289799999999</v>
      </c>
      <c r="D232">
        <f>D231*(1+Table1[[#This Row],[Доходность, %]])</f>
        <v>1.251296860794697</v>
      </c>
    </row>
    <row r="233" spans="1:4" x14ac:dyDescent="0.45">
      <c r="A233" s="13">
        <v>43801</v>
      </c>
      <c r="B233" s="12">
        <v>1312205.645038892</v>
      </c>
      <c r="C233">
        <f t="shared" si="3"/>
        <v>1.3122056450388921</v>
      </c>
      <c r="D233">
        <f>D232*(1+Table1[[#This Row],[Доходность, %]])</f>
        <v>1.2501738060858891</v>
      </c>
    </row>
    <row r="234" spans="1:4" x14ac:dyDescent="0.45">
      <c r="A234" s="13">
        <v>43802</v>
      </c>
      <c r="B234" s="12">
        <v>1329662.8018856687</v>
      </c>
      <c r="C234">
        <f t="shared" si="3"/>
        <v>1.3296628018856687</v>
      </c>
      <c r="D234">
        <f>D233*(1+Table1[[#This Row],[Доходность, %]])</f>
        <v>1.2335419006363997</v>
      </c>
    </row>
    <row r="235" spans="1:4" x14ac:dyDescent="0.45">
      <c r="A235" s="13">
        <v>43803</v>
      </c>
      <c r="B235" s="12">
        <v>1324301.7232168328</v>
      </c>
      <c r="C235">
        <f t="shared" si="3"/>
        <v>1.3243017232168328</v>
      </c>
      <c r="D235">
        <f>D234*(1+Table1[[#This Row],[Доходность, %]])</f>
        <v>1.2385154286325493</v>
      </c>
    </row>
    <row r="236" spans="1:4" x14ac:dyDescent="0.45">
      <c r="A236" s="13">
        <v>43804</v>
      </c>
      <c r="B236" s="12">
        <v>1323615.5268923542</v>
      </c>
      <c r="C236">
        <f t="shared" si="3"/>
        <v>1.3236155268923542</v>
      </c>
      <c r="D236">
        <f>D235*(1+Table1[[#This Row],[Доходность, %]])</f>
        <v>1.2391571741804395</v>
      </c>
    </row>
    <row r="237" spans="1:4" x14ac:dyDescent="0.45">
      <c r="A237" s="13">
        <v>43805</v>
      </c>
      <c r="B237" s="12">
        <v>1304022.0641275158</v>
      </c>
      <c r="C237">
        <f t="shared" si="3"/>
        <v>1.3040220641275158</v>
      </c>
      <c r="D237">
        <f>D236*(1+Table1[[#This Row],[Доходность, %]])</f>
        <v>1.2575004010909692</v>
      </c>
    </row>
    <row r="238" spans="1:4" x14ac:dyDescent="0.45">
      <c r="A238" s="13">
        <v>43808</v>
      </c>
      <c r="B238" s="12">
        <v>1293485.184303401</v>
      </c>
      <c r="C238">
        <f t="shared" si="3"/>
        <v>1.293485184303401</v>
      </c>
      <c r="D238">
        <f>D237*(1+Table1[[#This Row],[Доходность, %]])</f>
        <v>1.2676613722658985</v>
      </c>
    </row>
    <row r="239" spans="1:4" x14ac:dyDescent="0.45">
      <c r="A239" s="13">
        <v>43809</v>
      </c>
      <c r="B239" s="12">
        <v>1289009.19</v>
      </c>
      <c r="C239">
        <f t="shared" si="3"/>
        <v>1.28900919</v>
      </c>
      <c r="D239">
        <f>D238*(1+Table1[[#This Row],[Доходность, %]])</f>
        <v>1.2723140274881028</v>
      </c>
    </row>
    <row r="240" spans="1:4" x14ac:dyDescent="0.45">
      <c r="A240" s="13">
        <v>43810</v>
      </c>
      <c r="B240" s="12">
        <v>1302066.699763776</v>
      </c>
      <c r="C240">
        <f t="shared" si="3"/>
        <v>1.302066699763776</v>
      </c>
      <c r="D240">
        <f>D239*(1+Table1[[#This Row],[Доходность, %]])</f>
        <v>1.2852024172415655</v>
      </c>
    </row>
    <row r="241" spans="1:4" x14ac:dyDescent="0.45">
      <c r="A241" s="13">
        <v>43811</v>
      </c>
      <c r="B241" s="12">
        <v>1306021.8790698163</v>
      </c>
      <c r="C241">
        <f t="shared" si="3"/>
        <v>1.3060218790698164</v>
      </c>
      <c r="D241">
        <f>D240*(1+Table1[[#This Row],[Доходность, %]])</f>
        <v>1.2891063693245648</v>
      </c>
    </row>
    <row r="242" spans="1:4" x14ac:dyDescent="0.45">
      <c r="A242" s="13">
        <v>43812</v>
      </c>
      <c r="B242" s="12">
        <v>1306888.7676848387</v>
      </c>
      <c r="C242">
        <f t="shared" si="3"/>
        <v>1.3068887676848386</v>
      </c>
      <c r="D242">
        <f>D241*(1+Table1[[#This Row],[Доходность, %]])</f>
        <v>1.2899620300550849</v>
      </c>
    </row>
    <row r="243" spans="1:4" x14ac:dyDescent="0.45">
      <c r="A243" s="13">
        <v>43815</v>
      </c>
      <c r="B243" s="12">
        <v>1308189.1006073724</v>
      </c>
      <c r="C243">
        <f t="shared" si="3"/>
        <v>1.3081891006073723</v>
      </c>
      <c r="D243">
        <f>D242*(1+Table1[[#This Row],[Доходность, %]])</f>
        <v>1.2912455211508653</v>
      </c>
    </row>
    <row r="244" spans="1:4" x14ac:dyDescent="0.45">
      <c r="A244" s="13">
        <v>43816</v>
      </c>
      <c r="B244" s="12">
        <v>1309001.8086839558</v>
      </c>
      <c r="C244">
        <f t="shared" si="3"/>
        <v>1.3090018086839559</v>
      </c>
      <c r="D244">
        <f>D243*(1+Table1[[#This Row],[Доходность, %]])</f>
        <v>1.292047703085728</v>
      </c>
    </row>
    <row r="245" spans="1:4" x14ac:dyDescent="0.45">
      <c r="A245" s="13">
        <v>43817</v>
      </c>
      <c r="B245" s="12">
        <v>1333924.8563658523</v>
      </c>
      <c r="C245">
        <f t="shared" si="3"/>
        <v>1.3339248563658523</v>
      </c>
      <c r="D245">
        <f>D244*(1+Table1[[#This Row],[Доходность, %]])</f>
        <v>1.3166479490881879</v>
      </c>
    </row>
    <row r="246" spans="1:4" x14ac:dyDescent="0.45">
      <c r="A246" s="13">
        <v>43818</v>
      </c>
      <c r="B246" s="12">
        <v>1322005.1379092932</v>
      </c>
      <c r="C246">
        <f t="shared" si="3"/>
        <v>1.3220051379092932</v>
      </c>
      <c r="D246">
        <f>D245*(1+Table1[[#This Row],[Доходность, %]])</f>
        <v>1.3048826140435332</v>
      </c>
    </row>
    <row r="247" spans="1:4" x14ac:dyDescent="0.45">
      <c r="A247" s="13">
        <v>43819</v>
      </c>
      <c r="B247" s="12">
        <v>1325851.9561384553</v>
      </c>
      <c r="C247">
        <f t="shared" si="3"/>
        <v>1.3258519561384554</v>
      </c>
      <c r="D247">
        <f>D246*(1+Table1[[#This Row],[Доходность, %]])</f>
        <v>1.3086796085352173</v>
      </c>
    </row>
    <row r="248" spans="1:4" x14ac:dyDescent="0.45">
      <c r="A248" s="13">
        <v>43822</v>
      </c>
      <c r="B248" s="12">
        <v>1348011.7963599677</v>
      </c>
      <c r="C248">
        <f t="shared" si="3"/>
        <v>1.3480117963599676</v>
      </c>
      <c r="D248">
        <f>D247*(1+Table1[[#This Row],[Доходность, %]])</f>
        <v>1.3305524359591439</v>
      </c>
    </row>
    <row r="249" spans="1:4" x14ac:dyDescent="0.45">
      <c r="A249" s="13">
        <v>43823</v>
      </c>
      <c r="B249" s="12">
        <v>1347307.4493602617</v>
      </c>
      <c r="C249">
        <f t="shared" si="3"/>
        <v>1.3473074493602617</v>
      </c>
      <c r="D249">
        <f>D248*(1+Table1[[#This Row],[Доходность, %]])</f>
        <v>1.329857211615596</v>
      </c>
    </row>
    <row r="250" spans="1:4" x14ac:dyDescent="0.45">
      <c r="A250" s="13">
        <v>43824</v>
      </c>
      <c r="B250" s="12">
        <v>1343894.0754386105</v>
      </c>
      <c r="C250">
        <f t="shared" si="3"/>
        <v>1.3438940754386106</v>
      </c>
      <c r="D250">
        <f>D249*(1+Table1[[#This Row],[Доходность, %]])</f>
        <v>1.326488047489172</v>
      </c>
    </row>
    <row r="251" spans="1:4" x14ac:dyDescent="0.45">
      <c r="A251" s="13">
        <v>43825</v>
      </c>
      <c r="B251" s="12">
        <v>1344977.6862073885</v>
      </c>
      <c r="C251">
        <f t="shared" si="3"/>
        <v>1.3449776862073886</v>
      </c>
      <c r="D251">
        <f>D250*(1+Table1[[#This Row],[Доходность, %]])</f>
        <v>1.3275576234023225</v>
      </c>
    </row>
    <row r="252" spans="1:4" x14ac:dyDescent="0.45">
      <c r="A252" s="13">
        <v>43826</v>
      </c>
      <c r="B252" s="12">
        <v>1365674.6518910504</v>
      </c>
      <c r="C252">
        <f t="shared" si="3"/>
        <v>1.3656746518910503</v>
      </c>
      <c r="D252">
        <f>D251*(1+Table1[[#This Row],[Доходность, %]])</f>
        <v>1.3479865233434958</v>
      </c>
    </row>
    <row r="253" spans="1:4" x14ac:dyDescent="0.45">
      <c r="A253" s="13">
        <v>43829</v>
      </c>
      <c r="B253" s="12">
        <v>1380249.2167311162</v>
      </c>
      <c r="C253">
        <f t="shared" si="3"/>
        <v>1.3802492167311162</v>
      </c>
      <c r="D253">
        <f>D252*(1+Table1[[#This Row],[Доходность, %]])</f>
        <v>1.3623723193753692</v>
      </c>
    </row>
    <row r="254" spans="1:4" x14ac:dyDescent="0.45">
      <c r="A254" s="13">
        <v>43833</v>
      </c>
      <c r="B254" s="12">
        <v>1381603.7301920888</v>
      </c>
      <c r="C254">
        <f t="shared" si="3"/>
        <v>1.3816037301920887</v>
      </c>
      <c r="D254">
        <f>D253*(1+Table1[[#This Row],[Доходность, %]])</f>
        <v>1.3637092892668072</v>
      </c>
    </row>
    <row r="255" spans="1:4" x14ac:dyDescent="0.45">
      <c r="A255" s="13">
        <v>43836</v>
      </c>
      <c r="B255" s="12">
        <v>1375643.8709638093</v>
      </c>
      <c r="C255">
        <f t="shared" si="3"/>
        <v>1.3756438709638092</v>
      </c>
      <c r="D255">
        <f>D254*(1+Table1[[#This Row],[Доходность, %]])</f>
        <v>1.3578266217444799</v>
      </c>
    </row>
    <row r="256" spans="1:4" x14ac:dyDescent="0.45">
      <c r="A256" s="13">
        <v>43838</v>
      </c>
      <c r="B256" s="12">
        <v>1404088.6536442344</v>
      </c>
      <c r="C256">
        <f t="shared" si="3"/>
        <v>1.4040886536442343</v>
      </c>
      <c r="D256">
        <f>D255*(1+Table1[[#This Row],[Доходность, %]])</f>
        <v>1.3859029894646786</v>
      </c>
    </row>
    <row r="257" spans="1:4" x14ac:dyDescent="0.45">
      <c r="A257" s="13">
        <v>43839</v>
      </c>
      <c r="B257" s="12">
        <v>1397803.7111853214</v>
      </c>
      <c r="C257">
        <f t="shared" si="3"/>
        <v>1.3978037111853214</v>
      </c>
      <c r="D257">
        <f>D256*(1+Table1[[#This Row],[Доходность, %]])</f>
        <v>1.3796994491684063</v>
      </c>
    </row>
    <row r="258" spans="1:4" x14ac:dyDescent="0.45">
      <c r="A258" s="13">
        <v>43840</v>
      </c>
      <c r="B258" s="12">
        <v>1398887.3219540995</v>
      </c>
      <c r="C258">
        <f t="shared" si="3"/>
        <v>1.3988873219540994</v>
      </c>
      <c r="D258">
        <f>D257*(1+Table1[[#This Row],[Доходность, %]])</f>
        <v>1.3807690250815565</v>
      </c>
    </row>
    <row r="259" spans="1:4" x14ac:dyDescent="0.45">
      <c r="A259" s="13">
        <v>43843</v>
      </c>
      <c r="B259" s="12">
        <v>1421697.3286368786</v>
      </c>
      <c r="C259">
        <f t="shared" ref="C259:C322" si="4">B259/10^6</f>
        <v>1.4216973286368786</v>
      </c>
      <c r="D259">
        <f>D258*(1+Table1[[#This Row],[Доходность, %]])</f>
        <v>1.4032835980533733</v>
      </c>
    </row>
    <row r="260" spans="1:4" x14ac:dyDescent="0.45">
      <c r="A260" s="13">
        <v>43844</v>
      </c>
      <c r="B260" s="12">
        <v>1403546.8482598455</v>
      </c>
      <c r="C260">
        <f t="shared" si="4"/>
        <v>1.4035468482598454</v>
      </c>
      <c r="D260">
        <f>D259*(1+Table1[[#This Row],[Доходность, %]])</f>
        <v>1.3853682015081037</v>
      </c>
    </row>
    <row r="261" spans="1:4" x14ac:dyDescent="0.45">
      <c r="A261" s="13">
        <v>43845</v>
      </c>
      <c r="B261" s="12">
        <v>1388701.3807275854</v>
      </c>
      <c r="C261">
        <f t="shared" si="4"/>
        <v>1.3887013807275854</v>
      </c>
      <c r="D261">
        <f>D260*(1+Table1[[#This Row],[Доходность, %]])</f>
        <v>1.3707150114979427</v>
      </c>
    </row>
    <row r="262" spans="1:4" x14ac:dyDescent="0.45">
      <c r="A262" s="13">
        <v>43846</v>
      </c>
      <c r="B262" s="12">
        <v>1395203.0453402542</v>
      </c>
      <c r="C262">
        <f t="shared" si="4"/>
        <v>1.3952030453402542</v>
      </c>
      <c r="D262">
        <f>D261*(1+Table1[[#This Row],[Доходность, %]])</f>
        <v>1.3771324669768454</v>
      </c>
    </row>
    <row r="263" spans="1:4" x14ac:dyDescent="0.45">
      <c r="A263" s="13">
        <v>43847</v>
      </c>
      <c r="B263" s="12">
        <v>1422239.1340212682</v>
      </c>
      <c r="C263">
        <f t="shared" si="4"/>
        <v>1.4222391340212683</v>
      </c>
      <c r="D263">
        <f>D262*(1+Table1[[#This Row],[Доходность, %]])</f>
        <v>1.4038183860099489</v>
      </c>
    </row>
    <row r="264" spans="1:4" x14ac:dyDescent="0.45">
      <c r="A264" s="13">
        <v>43850</v>
      </c>
      <c r="B264" s="12">
        <v>1442719.3775511745</v>
      </c>
      <c r="C264">
        <f t="shared" si="4"/>
        <v>1.4427193775511744</v>
      </c>
      <c r="D264">
        <f>D263*(1+Table1[[#This Row],[Доходность, %]])</f>
        <v>1.4240333707684922</v>
      </c>
    </row>
    <row r="265" spans="1:4" x14ac:dyDescent="0.45">
      <c r="A265" s="13">
        <v>43851</v>
      </c>
      <c r="B265" s="12">
        <v>1452363.5133932999</v>
      </c>
      <c r="C265">
        <f t="shared" si="4"/>
        <v>1.4523635133932999</v>
      </c>
      <c r="D265">
        <f>D264*(1+Table1[[#This Row],[Доходность, %]])</f>
        <v>1.4335525963955313</v>
      </c>
    </row>
    <row r="266" spans="1:4" x14ac:dyDescent="0.45">
      <c r="A266" s="13">
        <v>43852</v>
      </c>
      <c r="B266" s="12">
        <v>1444128.0715505865</v>
      </c>
      <c r="C266">
        <f t="shared" si="4"/>
        <v>1.4441280715505864</v>
      </c>
      <c r="D266">
        <f>D265*(1+Table1[[#This Row],[Доходность, %]])</f>
        <v>1.4254238194555882</v>
      </c>
    </row>
    <row r="267" spans="1:4" x14ac:dyDescent="0.45">
      <c r="A267" s="13">
        <v>43853</v>
      </c>
      <c r="B267" s="12">
        <v>1428903.3402492541</v>
      </c>
      <c r="C267">
        <f t="shared" si="4"/>
        <v>1.4289033402492541</v>
      </c>
      <c r="D267">
        <f>D266*(1+Table1[[#This Row],[Доходность, %]])</f>
        <v>1.4103962778758246</v>
      </c>
    </row>
    <row r="268" spans="1:4" x14ac:dyDescent="0.45">
      <c r="A268" s="13">
        <v>43854</v>
      </c>
      <c r="B268" s="12">
        <v>1438439.1150145016</v>
      </c>
      <c r="C268">
        <f t="shared" si="4"/>
        <v>1.4384391150145017</v>
      </c>
      <c r="D268">
        <f>D267*(1+Table1[[#This Row],[Доходность, %]])</f>
        <v>1.4198085459115484</v>
      </c>
    </row>
    <row r="269" spans="1:4" x14ac:dyDescent="0.45">
      <c r="A269" s="13">
        <v>43857</v>
      </c>
      <c r="B269" s="12">
        <v>1383337.5074221345</v>
      </c>
      <c r="C269">
        <f t="shared" si="4"/>
        <v>1.3833375074221346</v>
      </c>
      <c r="D269">
        <f>D268*(1+Table1[[#This Row],[Доходность, %]])</f>
        <v>1.3654206107278486</v>
      </c>
    </row>
    <row r="270" spans="1:4" x14ac:dyDescent="0.45">
      <c r="A270" s="13">
        <v>43858</v>
      </c>
      <c r="B270" s="12">
        <v>1396232.475570594</v>
      </c>
      <c r="C270">
        <f t="shared" si="4"/>
        <v>1.3962324755705939</v>
      </c>
      <c r="D270">
        <f>D269*(1+Table1[[#This Row],[Доходность, %]])</f>
        <v>1.3781485640943387</v>
      </c>
    </row>
    <row r="271" spans="1:4" x14ac:dyDescent="0.45">
      <c r="A271" s="13">
        <v>43859</v>
      </c>
      <c r="B271" s="12">
        <v>1408368.9161809089</v>
      </c>
      <c r="C271">
        <f t="shared" si="4"/>
        <v>1.408368916180909</v>
      </c>
      <c r="D271">
        <f>D270*(1+Table1[[#This Row],[Доходность, %]])</f>
        <v>1.3901278143216238</v>
      </c>
    </row>
    <row r="272" spans="1:4" x14ac:dyDescent="0.45">
      <c r="A272" s="13">
        <v>43860</v>
      </c>
      <c r="B272" s="12">
        <v>1394119.4345714769</v>
      </c>
      <c r="C272">
        <f t="shared" si="4"/>
        <v>1.3941194345714769</v>
      </c>
      <c r="D272">
        <f>D271*(1+Table1[[#This Row],[Доходность, %]])</f>
        <v>1.3760628910636956</v>
      </c>
    </row>
    <row r="273" spans="1:4" x14ac:dyDescent="0.45">
      <c r="A273" s="13">
        <v>43861</v>
      </c>
      <c r="B273" s="12">
        <v>1366433.1794291961</v>
      </c>
      <c r="C273">
        <f t="shared" si="4"/>
        <v>1.366433179429196</v>
      </c>
      <c r="D273">
        <f>D272*(1+Table1[[#This Row],[Доходность, %]])</f>
        <v>1.3487352264827019</v>
      </c>
    </row>
    <row r="274" spans="1:4" x14ac:dyDescent="0.45">
      <c r="A274" s="13">
        <v>43864</v>
      </c>
      <c r="B274" s="12">
        <v>1376131.4958097602</v>
      </c>
      <c r="C274">
        <f t="shared" si="4"/>
        <v>1.3761314958097601</v>
      </c>
      <c r="D274">
        <f>D273*(1+Table1[[#This Row],[Доходность, %]])</f>
        <v>1.3583079309053983</v>
      </c>
    </row>
    <row r="275" spans="1:4" x14ac:dyDescent="0.45">
      <c r="A275" s="13">
        <v>43865</v>
      </c>
      <c r="B275" s="12">
        <v>1383770.951729646</v>
      </c>
      <c r="C275">
        <f t="shared" si="4"/>
        <v>1.3837709517296459</v>
      </c>
      <c r="D275">
        <f>D274*(1+Table1[[#This Row],[Доходность, %]])</f>
        <v>1.3658484410931089</v>
      </c>
    </row>
    <row r="276" spans="1:4" x14ac:dyDescent="0.45">
      <c r="A276" s="13">
        <v>43866</v>
      </c>
      <c r="B276" s="12">
        <v>1382687.3409608677</v>
      </c>
      <c r="C276">
        <f t="shared" si="4"/>
        <v>1.3826873409608678</v>
      </c>
      <c r="D276">
        <f>D275*(1+Table1[[#This Row],[Доходность, %]])</f>
        <v>1.3647788651799584</v>
      </c>
    </row>
    <row r="277" spans="1:4" x14ac:dyDescent="0.45">
      <c r="A277" s="13">
        <v>43867</v>
      </c>
      <c r="B277" s="12">
        <v>1365945.5545832461</v>
      </c>
      <c r="C277">
        <f t="shared" si="4"/>
        <v>1.3659455545832462</v>
      </c>
      <c r="D277">
        <f>D276*(1+Table1[[#This Row],[Доходность, %]])</f>
        <v>1.3482539173217842</v>
      </c>
    </row>
    <row r="278" spans="1:4" x14ac:dyDescent="0.45">
      <c r="A278" s="13">
        <v>43868</v>
      </c>
      <c r="B278" s="12">
        <v>1377811.0925013665</v>
      </c>
      <c r="C278">
        <f t="shared" si="4"/>
        <v>1.3778110925013665</v>
      </c>
      <c r="D278">
        <f>D277*(1+Table1[[#This Row],[Доходность, %]])</f>
        <v>1.3599657735707815</v>
      </c>
    </row>
    <row r="279" spans="1:4" x14ac:dyDescent="0.45">
      <c r="A279" s="13">
        <v>43871</v>
      </c>
      <c r="B279" s="12">
        <v>1366758.2626598298</v>
      </c>
      <c r="C279">
        <f t="shared" si="4"/>
        <v>1.3667582626598298</v>
      </c>
      <c r="D279">
        <f>D278*(1+Table1[[#This Row],[Доходность, %]])</f>
        <v>1.3490560992566469</v>
      </c>
    </row>
    <row r="280" spans="1:4" x14ac:dyDescent="0.45">
      <c r="A280" s="13">
        <v>43872</v>
      </c>
      <c r="B280" s="12">
        <v>1378894.7032701445</v>
      </c>
      <c r="C280">
        <f t="shared" si="4"/>
        <v>1.3788947032701446</v>
      </c>
      <c r="D280">
        <f>D279*(1+Table1[[#This Row],[Доходность, %]])</f>
        <v>1.3610353494839318</v>
      </c>
    </row>
    <row r="281" spans="1:4" x14ac:dyDescent="0.45">
      <c r="A281" s="13">
        <v>43873</v>
      </c>
      <c r="B281" s="12">
        <v>1378894.7032701445</v>
      </c>
      <c r="C281">
        <f t="shared" si="4"/>
        <v>1.3788947032701446</v>
      </c>
      <c r="D281">
        <f>D280*(1+Table1[[#This Row],[Доходность, %]])</f>
        <v>1.3610353494839318</v>
      </c>
    </row>
    <row r="282" spans="1:4" x14ac:dyDescent="0.45">
      <c r="A282" s="13">
        <v>43874</v>
      </c>
      <c r="B282" s="12">
        <v>1375589.6904253713</v>
      </c>
      <c r="C282">
        <f t="shared" si="4"/>
        <v>1.3755896904253713</v>
      </c>
      <c r="D282">
        <f>D281*(1+Table1[[#This Row],[Доходность, %]])</f>
        <v>1.3577731429488229</v>
      </c>
    </row>
    <row r="283" spans="1:4" x14ac:dyDescent="0.45">
      <c r="A283" s="13">
        <v>43875</v>
      </c>
      <c r="B283" s="12">
        <v>1363995.0551994455</v>
      </c>
      <c r="C283">
        <f t="shared" si="4"/>
        <v>1.3639950551994455</v>
      </c>
      <c r="D283">
        <f>D282*(1+Table1[[#This Row],[Доходность, %]])</f>
        <v>1.3463286806781132</v>
      </c>
    </row>
    <row r="284" spans="1:4" x14ac:dyDescent="0.45">
      <c r="A284" s="13">
        <v>43878</v>
      </c>
      <c r="B284" s="12">
        <v>1361882.0142003282</v>
      </c>
      <c r="C284">
        <f t="shared" si="4"/>
        <v>1.3618820142003281</v>
      </c>
      <c r="D284">
        <f>D283*(1+Table1[[#This Row],[Доходность, %]])</f>
        <v>1.3442430076474698</v>
      </c>
    </row>
    <row r="285" spans="1:4" x14ac:dyDescent="0.45">
      <c r="A285" s="13">
        <v>43879</v>
      </c>
      <c r="B285" s="12">
        <v>1350178.41</v>
      </c>
      <c r="C285">
        <f t="shared" si="4"/>
        <v>1.3501784099999998</v>
      </c>
      <c r="D285">
        <f>D284*(1+Table1[[#This Row],[Доходность, %]])</f>
        <v>1.3326915877854451</v>
      </c>
    </row>
    <row r="286" spans="1:4" x14ac:dyDescent="0.45">
      <c r="A286" s="13">
        <v>43880</v>
      </c>
      <c r="B286" s="12">
        <v>1347469.3842977528</v>
      </c>
      <c r="C286">
        <f t="shared" si="4"/>
        <v>1.3474693842977528</v>
      </c>
      <c r="D286">
        <f>D285*(1+Table1[[#This Row],[Доходность, %]])</f>
        <v>1.3353655275683212</v>
      </c>
    </row>
    <row r="287" spans="1:4" x14ac:dyDescent="0.45">
      <c r="A287" s="13">
        <v>43881</v>
      </c>
      <c r="B287" s="12">
        <v>1345041.0253753099</v>
      </c>
      <c r="C287">
        <f t="shared" si="4"/>
        <v>1.3450410253753098</v>
      </c>
      <c r="D287">
        <f>D286*(1+Table1[[#This Row],[Доходность, %]])</f>
        <v>1.3377720733729097</v>
      </c>
    </row>
    <row r="288" spans="1:4" x14ac:dyDescent="0.45">
      <c r="A288" s="13">
        <v>43882</v>
      </c>
      <c r="B288" s="12">
        <v>1341546.0157151301</v>
      </c>
      <c r="C288">
        <f t="shared" si="4"/>
        <v>1.3415460157151302</v>
      </c>
      <c r="D288">
        <f>D287*(1+Table1[[#This Row],[Доходность, %]])</f>
        <v>1.3412481950906485</v>
      </c>
    </row>
    <row r="289" spans="1:4" x14ac:dyDescent="0.45">
      <c r="A289" s="13">
        <v>43886</v>
      </c>
      <c r="B289" s="12">
        <v>1371554.2818561264</v>
      </c>
      <c r="C289">
        <f t="shared" si="4"/>
        <v>1.3715542818561264</v>
      </c>
      <c r="D289">
        <f>D288*(1+Table1[[#This Row],[Доходность, %]])</f>
        <v>1.3112465907267787</v>
      </c>
    </row>
    <row r="290" spans="1:4" x14ac:dyDescent="0.45">
      <c r="A290" s="13">
        <v>43887</v>
      </c>
      <c r="B290" s="12">
        <v>1340172.8245323657</v>
      </c>
      <c r="C290">
        <f t="shared" si="4"/>
        <v>1.3401728245323656</v>
      </c>
      <c r="D290">
        <f>D289*(1+Table1[[#This Row],[Доходность, %]])</f>
        <v>1.3412481950906485</v>
      </c>
    </row>
    <row r="291" spans="1:4" x14ac:dyDescent="0.45">
      <c r="A291" s="13">
        <v>43888</v>
      </c>
      <c r="B291" s="12">
        <v>1382494.0716228615</v>
      </c>
      <c r="C291">
        <f t="shared" si="4"/>
        <v>1.3824940716228615</v>
      </c>
      <c r="D291">
        <f>D290*(1+Table1[[#This Row],[Доходность, %]])</f>
        <v>1.298892988929891</v>
      </c>
    </row>
    <row r="292" spans="1:4" x14ac:dyDescent="0.45">
      <c r="A292" s="13">
        <v>43889</v>
      </c>
      <c r="B292" s="12">
        <v>1436682.7391205956</v>
      </c>
      <c r="C292">
        <f t="shared" si="4"/>
        <v>1.4366827391205956</v>
      </c>
      <c r="D292">
        <f>D291*(1+Table1[[#This Row],[Доходность, %]])</f>
        <v>1.2479811754639303</v>
      </c>
    </row>
    <row r="293" spans="1:4" x14ac:dyDescent="0.45">
      <c r="A293" s="13">
        <v>43892</v>
      </c>
      <c r="B293" s="12">
        <v>1468635.016357637</v>
      </c>
      <c r="C293">
        <f t="shared" si="4"/>
        <v>1.4686350163576369</v>
      </c>
      <c r="D293">
        <f>D292*(1+Table1[[#This Row],[Доходность, %]])</f>
        <v>1.2202256805176763</v>
      </c>
    </row>
    <row r="294" spans="1:4" x14ac:dyDescent="0.45">
      <c r="A294" s="13">
        <v>43893</v>
      </c>
      <c r="B294" s="12">
        <v>1414181.5288773126</v>
      </c>
      <c r="C294">
        <f t="shared" si="4"/>
        <v>1.4141815288773125</v>
      </c>
      <c r="D294">
        <f>D293*(1+Table1[[#This Row],[Доходность, %]])</f>
        <v>1.2654687416439399</v>
      </c>
    </row>
    <row r="295" spans="1:4" x14ac:dyDescent="0.45">
      <c r="A295" s="13">
        <v>43894</v>
      </c>
      <c r="B295" s="12">
        <v>1422309.3523961951</v>
      </c>
      <c r="C295">
        <f t="shared" si="4"/>
        <v>1.4223093523961952</v>
      </c>
      <c r="D295">
        <f>D294*(1+Table1[[#This Row],[Доходность, %]])</f>
        <v>1.2581956254345168</v>
      </c>
    </row>
    <row r="296" spans="1:4" x14ac:dyDescent="0.45">
      <c r="A296" s="13">
        <v>43895</v>
      </c>
      <c r="B296" s="12">
        <v>1440082.9295460435</v>
      </c>
      <c r="C296">
        <f t="shared" si="4"/>
        <v>1.4400829295460436</v>
      </c>
      <c r="D296">
        <f>D295*(1+Table1[[#This Row],[Доходность, %]])</f>
        <v>1.2424728595112053</v>
      </c>
    </row>
    <row r="297" spans="1:4" x14ac:dyDescent="0.45">
      <c r="A297" s="13">
        <v>43896</v>
      </c>
      <c r="B297" s="12">
        <v>1516571.6453838523</v>
      </c>
      <c r="C297">
        <f t="shared" si="4"/>
        <v>1.5165716453838523</v>
      </c>
      <c r="D297">
        <f>D296*(1+Table1[[#This Row],[Доходность, %]])</f>
        <v>1.1764800256698233</v>
      </c>
    </row>
    <row r="298" spans="1:4" x14ac:dyDescent="0.45">
      <c r="A298" s="13">
        <v>43900</v>
      </c>
      <c r="B298" s="12">
        <v>1646106.5388642952</v>
      </c>
      <c r="C298">
        <f t="shared" si="4"/>
        <v>1.6461065388642953</v>
      </c>
      <c r="D298">
        <f>D297*(1+Table1[[#This Row],[Доходность, %]])</f>
        <v>1.0759933686293397</v>
      </c>
    </row>
    <row r="299" spans="1:4" x14ac:dyDescent="0.45">
      <c r="A299" s="13">
        <v>43901</v>
      </c>
      <c r="B299" s="12">
        <v>1700676.7705453332</v>
      </c>
      <c r="C299">
        <f t="shared" si="4"/>
        <v>1.7006767705453332</v>
      </c>
      <c r="D299">
        <f>D298*(1+Table1[[#This Row],[Доходность, %]])</f>
        <v>1.0403230119257727</v>
      </c>
    </row>
    <row r="300" spans="1:4" x14ac:dyDescent="0.45">
      <c r="A300" s="13">
        <v>43902</v>
      </c>
      <c r="B300" s="12">
        <v>1863461.9526126445</v>
      </c>
      <c r="C300">
        <f t="shared" si="4"/>
        <v>1.8634619526126446</v>
      </c>
      <c r="D300">
        <f>D299*(1+Table1[[#This Row],[Доходность, %]])</f>
        <v>0.94074549441146704</v>
      </c>
    </row>
    <row r="301" spans="1:4" x14ac:dyDescent="0.45">
      <c r="A301" s="13">
        <v>43903</v>
      </c>
      <c r="B301" s="12">
        <v>1623100.6786385616</v>
      </c>
      <c r="C301">
        <f t="shared" si="4"/>
        <v>1.6231006786385616</v>
      </c>
      <c r="D301">
        <f>D300*(1+Table1[[#This Row],[Доходность, %]])</f>
        <v>1.0620888817583842</v>
      </c>
    </row>
    <row r="302" spans="1:4" x14ac:dyDescent="0.45">
      <c r="A302" s="13">
        <v>43906</v>
      </c>
      <c r="B302" s="12">
        <v>1645575.6376831539</v>
      </c>
      <c r="C302">
        <f t="shared" si="4"/>
        <v>1.6455756376831538</v>
      </c>
      <c r="D302">
        <f>D301*(1+Table1[[#This Row],[Доходность, %]])</f>
        <v>1.0473822129525658</v>
      </c>
    </row>
    <row r="303" spans="1:4" x14ac:dyDescent="0.45">
      <c r="A303" s="13">
        <v>43907</v>
      </c>
      <c r="B303" s="12">
        <v>1745057.9739107185</v>
      </c>
      <c r="C303">
        <f t="shared" si="4"/>
        <v>1.7450579739107184</v>
      </c>
      <c r="D303">
        <f>D302*(1+Table1[[#This Row],[Доходность, %]])</f>
        <v>0.98406331889405985</v>
      </c>
    </row>
    <row r="304" spans="1:4" x14ac:dyDescent="0.45">
      <c r="A304" s="13">
        <v>43908</v>
      </c>
      <c r="B304" s="12">
        <v>1837427.2183316215</v>
      </c>
      <c r="C304">
        <f t="shared" si="4"/>
        <v>1.8374272183316216</v>
      </c>
      <c r="D304">
        <f>D303*(1+Table1[[#This Row],[Доходность, %]])</f>
        <v>0.93197497192363365</v>
      </c>
    </row>
    <row r="305" spans="1:4" x14ac:dyDescent="0.45">
      <c r="A305" s="13">
        <v>43909</v>
      </c>
      <c r="B305" s="12">
        <v>1676743.2749829451</v>
      </c>
      <c r="C305">
        <f t="shared" si="4"/>
        <v>1.676743274982945</v>
      </c>
      <c r="D305">
        <f>D304*(1+Table1[[#This Row],[Доходность, %]])</f>
        <v>1.0134766565056967</v>
      </c>
    </row>
    <row r="306" spans="1:4" x14ac:dyDescent="0.45">
      <c r="A306" s="13">
        <v>43910</v>
      </c>
      <c r="B306" s="12">
        <v>1622063.9786957065</v>
      </c>
      <c r="C306">
        <f t="shared" si="4"/>
        <v>1.6220639786957065</v>
      </c>
      <c r="D306">
        <f>D305*(1+Table1[[#This Row],[Доходность, %]])</f>
        <v>1.0465265522220453</v>
      </c>
    </row>
    <row r="307" spans="1:4" x14ac:dyDescent="0.45">
      <c r="A307" s="13">
        <v>43913</v>
      </c>
      <c r="B307" s="12">
        <v>1724183.8019750314</v>
      </c>
      <c r="C307">
        <f t="shared" si="4"/>
        <v>1.7241838019750313</v>
      </c>
      <c r="D307">
        <f>D306*(1+Table1[[#This Row],[Доходность, %]])</f>
        <v>0.98064067597197835</v>
      </c>
    </row>
    <row r="308" spans="1:4" x14ac:dyDescent="0.45">
      <c r="A308" s="13">
        <v>43914</v>
      </c>
      <c r="B308" s="12">
        <v>1637020.2319019088</v>
      </c>
      <c r="C308">
        <f t="shared" si="4"/>
        <v>1.6370202319019087</v>
      </c>
      <c r="D308">
        <f>D307*(1+Table1[[#This Row],[Доходность, %]])</f>
        <v>1.030215519546501</v>
      </c>
    </row>
    <row r="309" spans="1:4" x14ac:dyDescent="0.45">
      <c r="A309" s="13">
        <v>43915</v>
      </c>
      <c r="B309" s="12">
        <v>1675770.2955308161</v>
      </c>
      <c r="C309">
        <f t="shared" si="4"/>
        <v>1.675770295530816</v>
      </c>
      <c r="D309">
        <f>D308*(1+Table1[[#This Row],[Доходность, %]])</f>
        <v>1.0058291887266713</v>
      </c>
    </row>
    <row r="310" spans="1:4" x14ac:dyDescent="0.45">
      <c r="A310" s="13">
        <v>43916</v>
      </c>
      <c r="B310" s="12">
        <v>1675859.394334279</v>
      </c>
      <c r="C310">
        <f t="shared" si="4"/>
        <v>1.675859394334279</v>
      </c>
      <c r="D310">
        <f>D309*(1+Table1[[#This Row],[Доходность, %]])</f>
        <v>1.0057757099310136</v>
      </c>
    </row>
    <row r="311" spans="1:4" x14ac:dyDescent="0.45">
      <c r="A311" s="13">
        <v>43917</v>
      </c>
      <c r="B311" s="12">
        <v>1744383.6605246901</v>
      </c>
      <c r="C311">
        <f t="shared" si="4"/>
        <v>1.7443836605246901</v>
      </c>
      <c r="D311">
        <f>D310*(1+Table1[[#This Row],[Доходность, %]])</f>
        <v>0.96465051607037933</v>
      </c>
    </row>
    <row r="312" spans="1:4" x14ac:dyDescent="0.45">
      <c r="A312" s="13">
        <v>43920</v>
      </c>
      <c r="B312" s="12">
        <v>1719046.6764323588</v>
      </c>
      <c r="C312">
        <f t="shared" si="4"/>
        <v>1.7190466764323589</v>
      </c>
      <c r="D312">
        <f>D311*(1+Table1[[#This Row],[Доходность, %]])</f>
        <v>0.97866196053265009</v>
      </c>
    </row>
    <row r="313" spans="1:4" x14ac:dyDescent="0.45">
      <c r="A313" s="13">
        <v>43921</v>
      </c>
      <c r="B313" s="12">
        <v>1679499.209176729</v>
      </c>
      <c r="C313">
        <f t="shared" si="4"/>
        <v>1.6794992091767289</v>
      </c>
      <c r="D313">
        <f>D312*(1+Table1[[#This Row],[Доходность, %]])</f>
        <v>1.0011765335044669</v>
      </c>
    </row>
    <row r="314" spans="1:4" x14ac:dyDescent="0.45">
      <c r="A314" s="13">
        <v>43922</v>
      </c>
      <c r="B314" s="12">
        <v>1701299.2363029481</v>
      </c>
      <c r="C314">
        <f t="shared" si="4"/>
        <v>1.701299236302948</v>
      </c>
      <c r="D314">
        <f>D313*(1+Table1[[#This Row],[Доходность, %]])</f>
        <v>0.98818118615968897</v>
      </c>
    </row>
    <row r="315" spans="1:4" x14ac:dyDescent="0.45">
      <c r="A315" s="13">
        <v>43923</v>
      </c>
      <c r="B315" s="12">
        <v>1681319.6966191221</v>
      </c>
      <c r="C315">
        <f t="shared" si="4"/>
        <v>1.681319696619122</v>
      </c>
      <c r="D315">
        <f>D314*(1+Table1[[#This Row],[Доходность, %]])</f>
        <v>0.99978608481737108</v>
      </c>
    </row>
    <row r="316" spans="1:4" x14ac:dyDescent="0.45">
      <c r="A316" s="13">
        <v>43924</v>
      </c>
      <c r="B316" s="12">
        <v>1693101.0756112109</v>
      </c>
      <c r="C316">
        <f t="shared" si="4"/>
        <v>1.6931010756112108</v>
      </c>
      <c r="D316">
        <f>D315*(1+Table1[[#This Row],[Доходность, %]])</f>
        <v>0.9927803625862357</v>
      </c>
    </row>
    <row r="317" spans="1:4" x14ac:dyDescent="0.45">
      <c r="A317" s="13">
        <v>43927</v>
      </c>
      <c r="B317" s="12">
        <v>1646952.1236472335</v>
      </c>
      <c r="C317">
        <f t="shared" si="4"/>
        <v>1.6469521236472335</v>
      </c>
      <c r="D317">
        <f>D316*(1+Table1[[#This Row],[Доходность, %]])</f>
        <v>1.0198406331889418</v>
      </c>
    </row>
    <row r="318" spans="1:4" x14ac:dyDescent="0.45">
      <c r="A318" s="13">
        <v>43928</v>
      </c>
      <c r="B318" s="12">
        <v>1587102.2116552286</v>
      </c>
      <c r="C318">
        <f t="shared" si="4"/>
        <v>1.5871022116552287</v>
      </c>
      <c r="D318">
        <f>D317*(1+Table1[[#This Row],[Доходность, %]])</f>
        <v>1.0569014385796045</v>
      </c>
    </row>
    <row r="319" spans="1:4" x14ac:dyDescent="0.45">
      <c r="A319" s="13">
        <v>43929</v>
      </c>
      <c r="B319" s="12">
        <v>1565740.6173476696</v>
      </c>
      <c r="C319">
        <f t="shared" si="4"/>
        <v>1.5657406173476696</v>
      </c>
      <c r="D319">
        <f>D318*(1+Table1[[#This Row],[Доходность, %]])</f>
        <v>1.0711267982245052</v>
      </c>
    </row>
    <row r="320" spans="1:4" x14ac:dyDescent="0.45">
      <c r="A320" s="13">
        <v>43930</v>
      </c>
      <c r="B320" s="12">
        <v>1539786.9559087844</v>
      </c>
      <c r="C320">
        <f t="shared" si="4"/>
        <v>1.5397869559087844</v>
      </c>
      <c r="D320">
        <f>D319*(1+Table1[[#This Row],[Доходность, %]])</f>
        <v>1.0888817583828025</v>
      </c>
    </row>
    <row r="321" spans="1:4" x14ac:dyDescent="0.45">
      <c r="A321" s="13">
        <v>43931</v>
      </c>
      <c r="B321" s="12">
        <v>1552038.0971522019</v>
      </c>
      <c r="C321">
        <f t="shared" si="4"/>
        <v>1.5520380971522019</v>
      </c>
      <c r="D321">
        <f>D320*(1+Table1[[#This Row],[Доходность, %]])</f>
        <v>1.080218193486284</v>
      </c>
    </row>
    <row r="322" spans="1:4" x14ac:dyDescent="0.45">
      <c r="A322" s="13">
        <v>43934</v>
      </c>
      <c r="B322" s="12">
        <v>1580698.4372798207</v>
      </c>
      <c r="C322">
        <f t="shared" si="4"/>
        <v>1.5806984372798207</v>
      </c>
      <c r="D322">
        <f>D321*(1+Table1[[#This Row],[Доходность, %]])</f>
        <v>1.0602706027060282</v>
      </c>
    </row>
    <row r="323" spans="1:4" x14ac:dyDescent="0.45">
      <c r="A323" s="13">
        <v>43935</v>
      </c>
      <c r="B323" s="12">
        <v>1587794.2791499861</v>
      </c>
      <c r="C323">
        <f t="shared" ref="C323:C386" si="5">B323/10^6</f>
        <v>1.5877942791499862</v>
      </c>
      <c r="D323">
        <f>D322*(1+Table1[[#This Row],[Доходность, %]])</f>
        <v>1.055510989892509</v>
      </c>
    </row>
    <row r="324" spans="1:4" x14ac:dyDescent="0.45">
      <c r="A324" s="13">
        <v>43936</v>
      </c>
      <c r="B324" s="12">
        <v>1678700.0670326171</v>
      </c>
      <c r="C324">
        <f t="shared" si="5"/>
        <v>1.6787000670326171</v>
      </c>
      <c r="D324">
        <f>D323*(1+Table1[[#This Row],[Доходность, %]])</f>
        <v>0.99507995079950928</v>
      </c>
    </row>
    <row r="325" spans="1:4" x14ac:dyDescent="0.45">
      <c r="A325" s="13">
        <v>43937</v>
      </c>
      <c r="B325" s="12">
        <v>1656776.9135802104</v>
      </c>
      <c r="C325">
        <f t="shared" si="5"/>
        <v>1.6567769135802104</v>
      </c>
      <c r="D325">
        <f>D324*(1+Table1[[#This Row],[Доходность, %]])</f>
        <v>1.0080752981442873</v>
      </c>
    </row>
    <row r="326" spans="1:4" x14ac:dyDescent="0.45">
      <c r="A326" s="13">
        <v>43938</v>
      </c>
      <c r="B326" s="12">
        <v>1627772.3310082492</v>
      </c>
      <c r="C326">
        <f t="shared" si="5"/>
        <v>1.6277723310082493</v>
      </c>
      <c r="D326">
        <f>D325*(1+Table1[[#This Row],[Доходность, %]])</f>
        <v>1.0257233007112696</v>
      </c>
    </row>
    <row r="327" spans="1:4" x14ac:dyDescent="0.45">
      <c r="A327" s="13">
        <v>43941</v>
      </c>
      <c r="B327" s="12">
        <v>1648819.6479055404</v>
      </c>
      <c r="C327">
        <f t="shared" si="5"/>
        <v>1.6488196479055404</v>
      </c>
      <c r="D327">
        <f>D326*(1+Table1[[#This Row],[Доходность, %]])</f>
        <v>1.0124605593882041</v>
      </c>
    </row>
    <row r="328" spans="1:4" x14ac:dyDescent="0.45">
      <c r="A328" s="13">
        <v>43942</v>
      </c>
      <c r="B328" s="12">
        <v>1677298.6266117052</v>
      </c>
      <c r="C328">
        <f t="shared" si="5"/>
        <v>1.6772986266117051</v>
      </c>
      <c r="D328">
        <f>D327*(1+Table1[[#This Row],[Доходность, %]])</f>
        <v>0.99497299320819454</v>
      </c>
    </row>
    <row r="329" spans="1:4" x14ac:dyDescent="0.45">
      <c r="A329" s="13">
        <v>43943</v>
      </c>
      <c r="B329" s="12">
        <v>1639885.0856257414</v>
      </c>
      <c r="C329">
        <f t="shared" si="5"/>
        <v>1.6398850856257414</v>
      </c>
      <c r="D329">
        <f>D328*(1+Table1[[#This Row],[Доходность, %]])</f>
        <v>1.0171666934060661</v>
      </c>
    </row>
    <row r="330" spans="1:4" x14ac:dyDescent="0.45">
      <c r="A330" s="13">
        <v>43944</v>
      </c>
      <c r="B330" s="12">
        <v>1633504.880771046</v>
      </c>
      <c r="C330">
        <f t="shared" si="5"/>
        <v>1.6335048807710459</v>
      </c>
      <c r="D330">
        <f>D329*(1+Table1[[#This Row],[Доходность, %]])</f>
        <v>1.0211241242847229</v>
      </c>
    </row>
    <row r="331" spans="1:4" x14ac:dyDescent="0.45">
      <c r="A331" s="13">
        <v>43945</v>
      </c>
      <c r="B331" s="12">
        <v>1650871.6709038902</v>
      </c>
      <c r="C331">
        <f t="shared" si="5"/>
        <v>1.6508716709038902</v>
      </c>
      <c r="D331">
        <f>D330*(1+Table1[[#This Row],[Доходность, %]])</f>
        <v>1.0102679287662459</v>
      </c>
    </row>
    <row r="332" spans="1:4" x14ac:dyDescent="0.45">
      <c r="A332" s="13">
        <v>43948</v>
      </c>
      <c r="B332" s="12">
        <v>1650959.0602253079</v>
      </c>
      <c r="C332">
        <f t="shared" si="5"/>
        <v>1.6509590602253079</v>
      </c>
      <c r="D332">
        <f>D331*(1+Table1[[#This Row],[Доходность, %]])</f>
        <v>1.0102144499705885</v>
      </c>
    </row>
    <row r="333" spans="1:4" x14ac:dyDescent="0.45">
      <c r="A333" s="13">
        <v>43949</v>
      </c>
      <c r="B333" s="12">
        <v>1616873.6164197035</v>
      </c>
      <c r="C333">
        <f t="shared" si="5"/>
        <v>1.6168736164197035</v>
      </c>
      <c r="D333">
        <f>D332*(1+Table1[[#This Row],[Доходность, %]])</f>
        <v>1.031071180277022</v>
      </c>
    </row>
    <row r="334" spans="1:4" x14ac:dyDescent="0.45">
      <c r="A334" s="13">
        <v>43950</v>
      </c>
      <c r="B334" s="12">
        <v>1591714.7945874468</v>
      </c>
      <c r="C334">
        <f t="shared" si="5"/>
        <v>1.5917147945874468</v>
      </c>
      <c r="D334">
        <f>D333*(1+Table1[[#This Row],[Доходность, %]])</f>
        <v>1.0471148189742785</v>
      </c>
    </row>
    <row r="335" spans="1:4" x14ac:dyDescent="0.45">
      <c r="A335" s="13">
        <v>43951</v>
      </c>
      <c r="B335" s="12">
        <v>1579927.3254753335</v>
      </c>
      <c r="C335">
        <f t="shared" si="5"/>
        <v>1.5799273254753334</v>
      </c>
      <c r="D335">
        <f>D334*(1+Table1[[#This Row],[Доходность, %]])</f>
        <v>1.0548692443446193</v>
      </c>
    </row>
    <row r="336" spans="1:4" x14ac:dyDescent="0.45">
      <c r="A336" s="13">
        <v>43955</v>
      </c>
      <c r="B336" s="12">
        <v>1608442.1101581838</v>
      </c>
      <c r="C336">
        <f t="shared" si="5"/>
        <v>1.6084421101581838</v>
      </c>
      <c r="D336">
        <f>D335*(1+Table1[[#This Row],[Доходность, %]])</f>
        <v>1.0358307930905415</v>
      </c>
    </row>
    <row r="337" spans="1:4" x14ac:dyDescent="0.45">
      <c r="A337" s="13">
        <v>43956</v>
      </c>
      <c r="B337" s="12">
        <v>1599639.6493353862</v>
      </c>
      <c r="C337">
        <f t="shared" si="5"/>
        <v>1.5996396493353862</v>
      </c>
      <c r="D337">
        <f>D336*(1+Table1[[#This Row],[Доходность, %]])</f>
        <v>1.0414995454302389</v>
      </c>
    </row>
    <row r="338" spans="1:4" x14ac:dyDescent="0.45">
      <c r="A338" s="13">
        <v>43957</v>
      </c>
      <c r="B338" s="12">
        <v>1640041.41</v>
      </c>
      <c r="C338">
        <f t="shared" si="5"/>
        <v>1.6400414099999998</v>
      </c>
      <c r="D338">
        <f>D337*(1+Table1[[#This Row],[Доходность, %]])</f>
        <v>1.0465800310177036</v>
      </c>
    </row>
    <row r="339" spans="1:4" x14ac:dyDescent="0.45">
      <c r="A339" s="13">
        <v>43958</v>
      </c>
      <c r="B339" s="12">
        <v>1638449.1367864078</v>
      </c>
      <c r="C339">
        <f t="shared" si="5"/>
        <v>1.6384491367864078</v>
      </c>
      <c r="D339">
        <f>D338*(1+Table1[[#This Row],[Доходность, %]])</f>
        <v>1.0455639339002107</v>
      </c>
    </row>
    <row r="340" spans="1:4" x14ac:dyDescent="0.45">
      <c r="A340" s="13">
        <v>43959</v>
      </c>
      <c r="B340" s="12">
        <v>1642723.1333071031</v>
      </c>
      <c r="C340">
        <f t="shared" si="5"/>
        <v>1.6427231333071031</v>
      </c>
      <c r="D340">
        <f>D339*(1+Table1[[#This Row],[Доходность, %]])</f>
        <v>1.0482913524787445</v>
      </c>
    </row>
    <row r="341" spans="1:4" x14ac:dyDescent="0.45">
      <c r="A341" s="13">
        <v>43963</v>
      </c>
      <c r="B341" s="12">
        <v>1604005.7530608077</v>
      </c>
      <c r="C341">
        <f t="shared" si="5"/>
        <v>1.6040057530608076</v>
      </c>
      <c r="D341">
        <f>D340*(1+Table1[[#This Row],[Доходность, %]])</f>
        <v>1.0235841488849693</v>
      </c>
    </row>
    <row r="342" spans="1:4" x14ac:dyDescent="0.45">
      <c r="A342" s="13">
        <v>43964</v>
      </c>
      <c r="B342" s="12">
        <v>1569729.9770419011</v>
      </c>
      <c r="C342">
        <f t="shared" si="5"/>
        <v>1.5697299770419011</v>
      </c>
      <c r="D342">
        <f>D341*(1+Table1[[#This Row],[Доходность, %]])</f>
        <v>1.0017113214610429</v>
      </c>
    </row>
    <row r="343" spans="1:4" x14ac:dyDescent="0.45">
      <c r="A343" s="13">
        <v>43965</v>
      </c>
      <c r="B343" s="12">
        <v>1540398.6283704652</v>
      </c>
      <c r="C343">
        <f t="shared" si="5"/>
        <v>1.5403986283704652</v>
      </c>
      <c r="D343">
        <f>D342*(1+Table1[[#This Row],[Доходность, %]])</f>
        <v>0.98299374298091025</v>
      </c>
    </row>
    <row r="344" spans="1:4" x14ac:dyDescent="0.45">
      <c r="A344" s="13">
        <v>43966</v>
      </c>
      <c r="B344" s="12">
        <v>1540733.8437838531</v>
      </c>
      <c r="C344">
        <f t="shared" si="5"/>
        <v>1.5407338437838531</v>
      </c>
      <c r="D344">
        <f>D343*(1+Table1[[#This Row],[Доходность, %]])</f>
        <v>0.98320765816354028</v>
      </c>
    </row>
    <row r="345" spans="1:4" x14ac:dyDescent="0.45">
      <c r="A345" s="13">
        <v>43969</v>
      </c>
      <c r="B345" s="12">
        <v>1583306.2012841089</v>
      </c>
      <c r="C345">
        <f t="shared" si="5"/>
        <v>1.5833062012841088</v>
      </c>
      <c r="D345">
        <f>D344*(1+Table1[[#This Row],[Доходность, %]])</f>
        <v>1.0103748863575617</v>
      </c>
    </row>
    <row r="346" spans="1:4" x14ac:dyDescent="0.45">
      <c r="A346" s="13">
        <v>43970</v>
      </c>
      <c r="B346" s="12">
        <v>1583892.8282575377</v>
      </c>
      <c r="C346">
        <f t="shared" si="5"/>
        <v>1.5838928282575377</v>
      </c>
      <c r="D346">
        <f>D345*(1+Table1[[#This Row],[Доходность, %]])</f>
        <v>1.0107492379271643</v>
      </c>
    </row>
    <row r="347" spans="1:4" x14ac:dyDescent="0.45">
      <c r="A347" s="13">
        <v>43971</v>
      </c>
      <c r="B347" s="12">
        <v>1625627.1472243236</v>
      </c>
      <c r="C347">
        <f t="shared" si="5"/>
        <v>1.6256271472243236</v>
      </c>
      <c r="D347">
        <f>D346*(1+Table1[[#This Row],[Доходность, %]])</f>
        <v>1.0373816781646101</v>
      </c>
    </row>
    <row r="348" spans="1:4" x14ac:dyDescent="0.45">
      <c r="A348" s="13">
        <v>43972</v>
      </c>
      <c r="B348" s="12">
        <v>1612386.1383955041</v>
      </c>
      <c r="C348">
        <f t="shared" si="5"/>
        <v>1.612386138395504</v>
      </c>
      <c r="D348">
        <f>D347*(1+Table1[[#This Row],[Доходность, %]])</f>
        <v>1.0289320284507217</v>
      </c>
    </row>
    <row r="349" spans="1:4" x14ac:dyDescent="0.45">
      <c r="A349" s="13">
        <v>43973</v>
      </c>
      <c r="B349" s="12">
        <v>1583054.7897240683</v>
      </c>
      <c r="C349">
        <f t="shared" si="5"/>
        <v>1.5830547897240683</v>
      </c>
      <c r="D349">
        <f>D348*(1+Table1[[#This Row],[Доходность, %]])</f>
        <v>1.0102144499705892</v>
      </c>
    </row>
    <row r="350" spans="1:4" x14ac:dyDescent="0.45">
      <c r="A350" s="13">
        <v>43976</v>
      </c>
      <c r="B350" s="12">
        <v>1600653.5989269298</v>
      </c>
      <c r="C350">
        <f t="shared" si="5"/>
        <v>1.6006535989269297</v>
      </c>
      <c r="D350">
        <f>D349*(1+Table1[[#This Row],[Доходность, %]])</f>
        <v>1.0214449970586688</v>
      </c>
    </row>
    <row r="351" spans="1:4" x14ac:dyDescent="0.45">
      <c r="A351" s="13">
        <v>43977</v>
      </c>
      <c r="B351" s="12">
        <v>1625794.7549310178</v>
      </c>
      <c r="C351">
        <f t="shared" si="5"/>
        <v>1.6257947549310177</v>
      </c>
      <c r="D351">
        <f>D350*(1+Table1[[#This Row],[Доходность, %]])</f>
        <v>1.0374886357559254</v>
      </c>
    </row>
    <row r="352" spans="1:4" x14ac:dyDescent="0.45">
      <c r="A352" s="13">
        <v>43978</v>
      </c>
      <c r="B352" s="12">
        <v>1663589.21</v>
      </c>
      <c r="C352">
        <f t="shared" si="5"/>
        <v>1.66358921</v>
      </c>
      <c r="D352">
        <f>D351*(1+Table1[[#This Row],[Доходность, %]])</f>
        <v>1.0616075725974676</v>
      </c>
    </row>
    <row r="353" spans="1:4" x14ac:dyDescent="0.45">
      <c r="A353" s="13">
        <v>43979</v>
      </c>
      <c r="B353" s="12">
        <v>1717977.8754218931</v>
      </c>
      <c r="C353">
        <f t="shared" si="5"/>
        <v>1.7179778754218931</v>
      </c>
      <c r="D353">
        <f>D352*(1+Table1[[#This Row],[Доходность, %]])</f>
        <v>1.0963153109791994</v>
      </c>
    </row>
    <row r="354" spans="1:4" x14ac:dyDescent="0.45">
      <c r="A354" s="13">
        <v>43980</v>
      </c>
      <c r="B354" s="12">
        <v>1680266.1659614125</v>
      </c>
      <c r="C354">
        <f t="shared" si="5"/>
        <v>1.6802661659614124</v>
      </c>
      <c r="D354">
        <f>D353*(1+Table1[[#This Row],[Доходность, %]])</f>
        <v>1.0722498529333147</v>
      </c>
    </row>
    <row r="355" spans="1:4" x14ac:dyDescent="0.45">
      <c r="A355" s="13">
        <v>43983</v>
      </c>
      <c r="B355" s="12">
        <v>1706748.1663825498</v>
      </c>
      <c r="C355">
        <f t="shared" si="5"/>
        <v>1.7067481663825499</v>
      </c>
      <c r="D355">
        <f>D354*(1+Table1[[#This Row],[Доходность, %]])</f>
        <v>1.0891491523610914</v>
      </c>
    </row>
    <row r="356" spans="1:4" x14ac:dyDescent="0.45">
      <c r="A356" s="13">
        <v>43984</v>
      </c>
      <c r="B356" s="12">
        <v>1776640.5345826405</v>
      </c>
      <c r="C356">
        <f t="shared" si="5"/>
        <v>1.7766405345826406</v>
      </c>
      <c r="D356">
        <f>D355*(1+Table1[[#This Row],[Доходность, %]])</f>
        <v>1.1337504679394648</v>
      </c>
    </row>
    <row r="357" spans="1:4" x14ac:dyDescent="0.45">
      <c r="A357" s="13">
        <v>43985</v>
      </c>
      <c r="B357" s="12">
        <v>1856254.143443655</v>
      </c>
      <c r="C357">
        <f t="shared" si="5"/>
        <v>1.856254143443655</v>
      </c>
      <c r="D357">
        <f>D356*(1+Table1[[#This Row],[Доходность, %]])</f>
        <v>1.1845553238141107</v>
      </c>
    </row>
    <row r="358" spans="1:4" x14ac:dyDescent="0.45">
      <c r="A358" s="13">
        <v>43986</v>
      </c>
      <c r="B358" s="12">
        <v>1785858.9524507578</v>
      </c>
      <c r="C358">
        <f t="shared" si="5"/>
        <v>1.7858589524507578</v>
      </c>
      <c r="D358">
        <f>D357*(1+Table1[[#This Row],[Доходность, %]])</f>
        <v>1.1396331354617921</v>
      </c>
    </row>
    <row r="359" spans="1:4" x14ac:dyDescent="0.45">
      <c r="A359" s="13">
        <v>43987</v>
      </c>
      <c r="B359" s="12">
        <v>1836141.2317313987</v>
      </c>
      <c r="C359">
        <f t="shared" si="5"/>
        <v>1.8361412317313988</v>
      </c>
      <c r="D359">
        <f>D358*(1+Table1[[#This Row],[Доходность, %]])</f>
        <v>1.1717204128563055</v>
      </c>
    </row>
    <row r="360" spans="1:4" x14ac:dyDescent="0.45">
      <c r="A360" s="13">
        <v>43990</v>
      </c>
      <c r="B360" s="12">
        <v>1846197.6875875269</v>
      </c>
      <c r="C360">
        <f t="shared" si="5"/>
        <v>1.8461976875875268</v>
      </c>
      <c r="D360">
        <f>D359*(1+Table1[[#This Row],[Доходность, %]])</f>
        <v>1.1781378683352082</v>
      </c>
    </row>
    <row r="361" spans="1:4" x14ac:dyDescent="0.45">
      <c r="A361" s="13">
        <v>43991</v>
      </c>
      <c r="B361" s="12">
        <v>1820469.9213555988</v>
      </c>
      <c r="C361">
        <f t="shared" si="5"/>
        <v>1.8204699213555988</v>
      </c>
      <c r="D361">
        <f>D360*(1+Table1[[#This Row],[Доходность, %]])</f>
        <v>1.1617198780683489</v>
      </c>
    </row>
    <row r="362" spans="1:4" x14ac:dyDescent="0.45">
      <c r="A362" s="13">
        <v>43992</v>
      </c>
      <c r="B362" s="12">
        <v>1781082.1359190969</v>
      </c>
      <c r="C362">
        <f t="shared" si="5"/>
        <v>1.7810821359190969</v>
      </c>
      <c r="D362">
        <f>D361*(1+Table1[[#This Row],[Доходность, %]])</f>
        <v>1.1365848441093136</v>
      </c>
    </row>
    <row r="363" spans="1:4" x14ac:dyDescent="0.45">
      <c r="A363" s="13">
        <v>43993</v>
      </c>
      <c r="B363" s="12">
        <v>1746052.1480202505</v>
      </c>
      <c r="C363">
        <f t="shared" si="5"/>
        <v>1.7460521480202504</v>
      </c>
      <c r="D363">
        <f>D362*(1+Table1[[#This Row],[Доходность, %]])</f>
        <v>1.1142307075244693</v>
      </c>
    </row>
    <row r="364" spans="1:4" x14ac:dyDescent="0.45">
      <c r="A364" s="13">
        <v>43997</v>
      </c>
      <c r="B364" s="12">
        <v>1737420.3567437404</v>
      </c>
      <c r="C364">
        <f t="shared" si="5"/>
        <v>1.7374203567437403</v>
      </c>
      <c r="D364">
        <f>D363*(1+Table1[[#This Row],[Доходность, %]])</f>
        <v>1.1087223915717446</v>
      </c>
    </row>
    <row r="365" spans="1:4" x14ac:dyDescent="0.45">
      <c r="A365" s="13">
        <v>43998</v>
      </c>
      <c r="B365" s="12">
        <v>1741107.7238909875</v>
      </c>
      <c r="C365">
        <f t="shared" si="5"/>
        <v>1.7411077238909876</v>
      </c>
      <c r="D365">
        <f>D364*(1+Table1[[#This Row],[Доходность, %]])</f>
        <v>1.1110754585806755</v>
      </c>
    </row>
    <row r="366" spans="1:4" x14ac:dyDescent="0.45">
      <c r="A366" s="13">
        <v>43999</v>
      </c>
      <c r="B366" s="12">
        <v>1744292.2682454279</v>
      </c>
      <c r="C366">
        <f t="shared" si="5"/>
        <v>1.7442922682454278</v>
      </c>
      <c r="D366">
        <f>D365*(1+Table1[[#This Row],[Доходность, %]])</f>
        <v>1.1131076528156612</v>
      </c>
    </row>
    <row r="367" spans="1:4" x14ac:dyDescent="0.45">
      <c r="A367" s="13">
        <v>44000</v>
      </c>
      <c r="B367" s="12">
        <v>1707670.0081693614</v>
      </c>
      <c r="C367">
        <f t="shared" si="5"/>
        <v>1.7076700081693614</v>
      </c>
      <c r="D367">
        <f>D366*(1+Table1[[#This Row],[Доходность, %]])</f>
        <v>1.0897374191133242</v>
      </c>
    </row>
    <row r="368" spans="1:4" x14ac:dyDescent="0.45">
      <c r="A368" s="13">
        <v>44001</v>
      </c>
      <c r="B368" s="12">
        <v>1734738.6351821064</v>
      </c>
      <c r="C368">
        <f t="shared" si="5"/>
        <v>1.7347386351821064</v>
      </c>
      <c r="D368">
        <f>D367*(1+Table1[[#This Row],[Доходность, %]])</f>
        <v>1.1070110701107039</v>
      </c>
    </row>
    <row r="369" spans="1:4" x14ac:dyDescent="0.45">
      <c r="A369" s="13">
        <v>44004</v>
      </c>
      <c r="B369" s="12">
        <v>1729710.4072540423</v>
      </c>
      <c r="C369">
        <f t="shared" si="5"/>
        <v>1.7297104072540423</v>
      </c>
      <c r="D369">
        <f>D368*(1+Table1[[#This Row],[Доходность, %]])</f>
        <v>1.1038023423712526</v>
      </c>
    </row>
    <row r="370" spans="1:4" x14ac:dyDescent="0.45">
      <c r="A370" s="13">
        <v>44005</v>
      </c>
      <c r="B370" s="12">
        <v>1737252.7491461386</v>
      </c>
      <c r="C370">
        <f t="shared" si="5"/>
        <v>1.7372527491461385</v>
      </c>
      <c r="D370">
        <f>D369*(1+Table1[[#This Row],[Доходность, %]])</f>
        <v>1.1086154339804297</v>
      </c>
    </row>
    <row r="371" spans="1:4" x14ac:dyDescent="0.45">
      <c r="A371" s="13">
        <v>44007</v>
      </c>
      <c r="B371" s="12">
        <v>1734068.2047916977</v>
      </c>
      <c r="C371">
        <f t="shared" si="5"/>
        <v>1.7340682047916978</v>
      </c>
      <c r="D371">
        <f>D370*(1+Table1[[#This Row],[Доходность, %]])</f>
        <v>1.1065832397454438</v>
      </c>
    </row>
    <row r="372" spans="1:4" x14ac:dyDescent="0.45">
      <c r="A372" s="13">
        <v>44008</v>
      </c>
      <c r="B372" s="12">
        <v>1702474.1726436953</v>
      </c>
      <c r="C372">
        <f t="shared" si="5"/>
        <v>1.7024741726436952</v>
      </c>
      <c r="D372">
        <f>D371*(1+Table1[[#This Row],[Доходность, %]])</f>
        <v>1.0864217337825581</v>
      </c>
    </row>
    <row r="373" spans="1:4" x14ac:dyDescent="0.45">
      <c r="A373" s="13">
        <v>44011</v>
      </c>
      <c r="B373" s="12">
        <v>1724682.1793259783</v>
      </c>
      <c r="C373">
        <f t="shared" si="5"/>
        <v>1.7246821793259783</v>
      </c>
      <c r="D373">
        <f>D372*(1+Table1[[#This Row],[Доходность, %]])</f>
        <v>1.1005936146318014</v>
      </c>
    </row>
    <row r="374" spans="1:4" x14ac:dyDescent="0.45">
      <c r="A374" s="13">
        <v>44012</v>
      </c>
      <c r="B374" s="12">
        <v>1703060.7992353027</v>
      </c>
      <c r="C374">
        <f t="shared" si="5"/>
        <v>1.7030607992353026</v>
      </c>
      <c r="D374">
        <f>D373*(1+Table1[[#This Row],[Доходность, %]])</f>
        <v>1.0867960853521608</v>
      </c>
    </row>
    <row r="375" spans="1:4" x14ac:dyDescent="0.45">
      <c r="A375" s="13">
        <v>44014</v>
      </c>
      <c r="B375" s="12">
        <v>1756523.41</v>
      </c>
      <c r="C375">
        <f t="shared" si="5"/>
        <v>1.75652341</v>
      </c>
      <c r="D375">
        <f>D374*(1+Table1[[#This Row],[Доходность, %]])</f>
        <v>1.1209155569816598</v>
      </c>
    </row>
    <row r="376" spans="1:4" x14ac:dyDescent="0.45">
      <c r="A376" s="13">
        <v>44015</v>
      </c>
      <c r="B376" s="12">
        <v>1767836.8957037213</v>
      </c>
      <c r="C376">
        <f t="shared" si="5"/>
        <v>1.7678368957037214</v>
      </c>
      <c r="D376">
        <f>D375*(1+Table1[[#This Row],[Доходность, %]])</f>
        <v>1.1281351943954252</v>
      </c>
    </row>
    <row r="377" spans="1:4" x14ac:dyDescent="0.45">
      <c r="A377" s="13">
        <v>44018</v>
      </c>
      <c r="B377" s="12">
        <v>1798509.0125004773</v>
      </c>
      <c r="C377">
        <f t="shared" si="5"/>
        <v>1.7985090125004772</v>
      </c>
      <c r="D377">
        <f>D376*(1+Table1[[#This Row],[Доходность, %]])</f>
        <v>1.1477084336060783</v>
      </c>
    </row>
    <row r="378" spans="1:4" x14ac:dyDescent="0.45">
      <c r="A378" s="13">
        <v>44019</v>
      </c>
      <c r="B378" s="12">
        <v>1764317.1445958971</v>
      </c>
      <c r="C378">
        <f t="shared" si="5"/>
        <v>1.7643171445958972</v>
      </c>
      <c r="D378">
        <f>D377*(1+Table1[[#This Row],[Доходность, %]])</f>
        <v>1.1258890849778094</v>
      </c>
    </row>
    <row r="379" spans="1:4" x14ac:dyDescent="0.45">
      <c r="A379" s="13">
        <v>44020</v>
      </c>
      <c r="B379" s="12">
        <v>1768004.502899332</v>
      </c>
      <c r="C379">
        <f t="shared" si="5"/>
        <v>1.7680045028993319</v>
      </c>
      <c r="D379">
        <f>D378*(1+Table1[[#This Row],[Доходность, %]])</f>
        <v>1.1282421519867403</v>
      </c>
    </row>
    <row r="380" spans="1:4" x14ac:dyDescent="0.45">
      <c r="A380" s="13">
        <v>44021</v>
      </c>
      <c r="B380" s="12">
        <v>1752417.0337075382</v>
      </c>
      <c r="C380">
        <f t="shared" si="5"/>
        <v>1.7524170337075382</v>
      </c>
      <c r="D380">
        <f>D379*(1+Table1[[#This Row],[Доходность, %]])</f>
        <v>1.1182950959944411</v>
      </c>
    </row>
    <row r="381" spans="1:4" x14ac:dyDescent="0.45">
      <c r="A381" s="13">
        <v>44022</v>
      </c>
      <c r="B381" s="12">
        <v>1778982.7742118319</v>
      </c>
      <c r="C381">
        <f t="shared" si="5"/>
        <v>1.7789827742118318</v>
      </c>
      <c r="D381">
        <f>D380*(1+Table1[[#This Row],[Доходность, %]])</f>
        <v>1.1352478742178753</v>
      </c>
    </row>
    <row r="382" spans="1:4" x14ac:dyDescent="0.45">
      <c r="A382" s="13">
        <v>44025</v>
      </c>
      <c r="B382" s="12">
        <v>1746383.1746655533</v>
      </c>
      <c r="C382">
        <f t="shared" si="5"/>
        <v>1.7463831746655534</v>
      </c>
      <c r="D382">
        <f>D381*(1+Table1[[#This Row],[Доходность, %]])</f>
        <v>1.1144446227070992</v>
      </c>
    </row>
    <row r="383" spans="1:4" x14ac:dyDescent="0.45">
      <c r="A383" s="13">
        <v>44026</v>
      </c>
      <c r="B383" s="12">
        <v>1755685.3740219465</v>
      </c>
      <c r="C383">
        <f t="shared" si="5"/>
        <v>1.7556853740219465</v>
      </c>
      <c r="D383">
        <f>D382*(1+Table1[[#This Row],[Доходность, %]])</f>
        <v>1.1203807690250842</v>
      </c>
    </row>
    <row r="384" spans="1:4" x14ac:dyDescent="0.45">
      <c r="A384" s="13">
        <v>44027</v>
      </c>
      <c r="B384" s="12">
        <v>1769010.1460729963</v>
      </c>
      <c r="C384">
        <f t="shared" si="5"/>
        <v>1.7690101460729963</v>
      </c>
      <c r="D384">
        <f>D383*(1+Table1[[#This Row],[Доходность, %]])</f>
        <v>1.1288838975346303</v>
      </c>
    </row>
    <row r="385" spans="1:4" x14ac:dyDescent="0.45">
      <c r="A385" s="13">
        <v>44028</v>
      </c>
      <c r="B385" s="12">
        <v>1771189.0396159349</v>
      </c>
      <c r="C385">
        <f t="shared" si="5"/>
        <v>1.7711890396159349</v>
      </c>
      <c r="D385">
        <f>D384*(1+Table1[[#This Row],[Доходность, %]])</f>
        <v>1.1302743462217257</v>
      </c>
    </row>
    <row r="386" spans="1:4" x14ac:dyDescent="0.45">
      <c r="A386" s="13">
        <v>44029</v>
      </c>
      <c r="B386" s="12">
        <v>1766663.6453344463</v>
      </c>
      <c r="C386">
        <f t="shared" si="5"/>
        <v>1.7666636453344464</v>
      </c>
      <c r="D386">
        <f>D385*(1+Table1[[#This Row],[Доходность, %]])</f>
        <v>1.1273864912562195</v>
      </c>
    </row>
    <row r="387" spans="1:4" x14ac:dyDescent="0.45">
      <c r="A387" s="13">
        <v>44032</v>
      </c>
      <c r="B387" s="12">
        <v>1792475.1534584921</v>
      </c>
      <c r="C387">
        <f t="shared" ref="C387:C450" si="6">B387/10^6</f>
        <v>1.7924751534584922</v>
      </c>
      <c r="D387">
        <f>D386*(1+Table1[[#This Row],[Доходность, %]])</f>
        <v>1.1438579603187362</v>
      </c>
    </row>
    <row r="388" spans="1:4" x14ac:dyDescent="0.45">
      <c r="A388" s="13">
        <v>44033</v>
      </c>
      <c r="B388" s="12">
        <v>1807895.0154546753</v>
      </c>
      <c r="C388">
        <f t="shared" si="6"/>
        <v>1.8078950154546753</v>
      </c>
      <c r="D388">
        <f>D387*(1+Table1[[#This Row],[Доходность, %]])</f>
        <v>1.1536980587197203</v>
      </c>
    </row>
    <row r="389" spans="1:4" x14ac:dyDescent="0.45">
      <c r="A389" s="13">
        <v>44034</v>
      </c>
      <c r="B389" s="12">
        <v>1816107.7680395991</v>
      </c>
      <c r="C389">
        <f t="shared" si="6"/>
        <v>1.8161077680395992</v>
      </c>
      <c r="D389">
        <f>D388*(1+Table1[[#This Row],[Доходность, %]])</f>
        <v>1.1589389806941575</v>
      </c>
    </row>
    <row r="390" spans="1:4" x14ac:dyDescent="0.45">
      <c r="A390" s="13">
        <v>44035</v>
      </c>
      <c r="B390" s="12">
        <v>1805213.3003249043</v>
      </c>
      <c r="C390">
        <f t="shared" si="6"/>
        <v>1.8052133003249042</v>
      </c>
      <c r="D390">
        <f>D389*(1+Table1[[#This Row],[Доходность, %]])</f>
        <v>1.1519867372586796</v>
      </c>
    </row>
    <row r="391" spans="1:4" x14ac:dyDescent="0.45">
      <c r="A391" s="13">
        <v>44036</v>
      </c>
      <c r="B391" s="12">
        <v>1809906.3018020038</v>
      </c>
      <c r="C391">
        <f t="shared" si="6"/>
        <v>1.8099063018020038</v>
      </c>
      <c r="D391">
        <f>D390*(1+Table1[[#This Row],[Доходность, %]])</f>
        <v>1.1549815498155009</v>
      </c>
    </row>
    <row r="392" spans="1:4" x14ac:dyDescent="0.45">
      <c r="A392" s="13">
        <v>44039</v>
      </c>
      <c r="B392" s="12">
        <v>1817700.0363979007</v>
      </c>
      <c r="C392">
        <f t="shared" si="6"/>
        <v>1.8177000363979006</v>
      </c>
      <c r="D392">
        <f>D391*(1+Table1[[#This Row],[Доходность, %]])</f>
        <v>1.1599550778116505</v>
      </c>
    </row>
    <row r="393" spans="1:4" x14ac:dyDescent="0.45">
      <c r="A393" s="13">
        <v>44040</v>
      </c>
      <c r="B393" s="12">
        <v>1806218.9434985686</v>
      </c>
      <c r="C393">
        <f t="shared" si="6"/>
        <v>1.8062189434985687</v>
      </c>
      <c r="D393">
        <f>D392*(1+Table1[[#This Row],[Доходность, %]])</f>
        <v>1.15262848280657</v>
      </c>
    </row>
    <row r="394" spans="1:4" x14ac:dyDescent="0.45">
      <c r="A394" s="13">
        <v>44041</v>
      </c>
      <c r="B394" s="12">
        <v>1836807.2566975192</v>
      </c>
      <c r="C394">
        <f t="shared" si="6"/>
        <v>1.8368072566975193</v>
      </c>
      <c r="D394">
        <f>D393*(1+Table1[[#This Row],[Доходность, %]])</f>
        <v>1.1721482432215657</v>
      </c>
    </row>
    <row r="395" spans="1:4" x14ac:dyDescent="0.45">
      <c r="A395" s="13">
        <v>44042</v>
      </c>
      <c r="B395" s="12">
        <v>1828175.4861235688</v>
      </c>
      <c r="C395">
        <f t="shared" si="6"/>
        <v>1.8281754861235688</v>
      </c>
      <c r="D395">
        <f>D394*(1+Table1[[#This Row],[Доходность, %]])</f>
        <v>1.166639927268841</v>
      </c>
    </row>
    <row r="396" spans="1:4" x14ac:dyDescent="0.45">
      <c r="A396" s="13">
        <v>44043</v>
      </c>
      <c r="B396" s="12">
        <v>1856836.3165729963</v>
      </c>
      <c r="C396">
        <f t="shared" si="6"/>
        <v>1.8568363165729964</v>
      </c>
      <c r="D396">
        <f>D395*(1+Table1[[#This Row],[Доходность, %]])</f>
        <v>1.1849296753837135</v>
      </c>
    </row>
    <row r="397" spans="1:4" x14ac:dyDescent="0.45">
      <c r="A397" s="13">
        <v>44046</v>
      </c>
      <c r="B397" s="12">
        <v>1899995.1694427482</v>
      </c>
      <c r="C397">
        <f t="shared" si="6"/>
        <v>1.8999951694427482</v>
      </c>
      <c r="D397">
        <f>D396*(1+Table1[[#This Row],[Доходность, %]])</f>
        <v>1.2124712551473373</v>
      </c>
    </row>
    <row r="398" spans="1:4" x14ac:dyDescent="0.45">
      <c r="A398" s="13">
        <v>44047</v>
      </c>
      <c r="B398" s="12">
        <v>1903682.5277461833</v>
      </c>
      <c r="C398">
        <f t="shared" si="6"/>
        <v>1.9036825277461833</v>
      </c>
      <c r="D398">
        <f>D397*(1+Table1[[#This Row],[Доходность, %]])</f>
        <v>1.2148243221562682</v>
      </c>
    </row>
    <row r="399" spans="1:4" x14ac:dyDescent="0.45">
      <c r="A399" s="13">
        <v>44048</v>
      </c>
      <c r="B399" s="12">
        <v>1897313.4543129771</v>
      </c>
      <c r="C399">
        <f t="shared" si="6"/>
        <v>1.897313454312977</v>
      </c>
      <c r="D399">
        <f>D398*(1+Table1[[#This Row],[Доходность, %]])</f>
        <v>1.2107599336862966</v>
      </c>
    </row>
    <row r="400" spans="1:4" x14ac:dyDescent="0.45">
      <c r="A400" s="13">
        <v>44049</v>
      </c>
      <c r="B400" s="12">
        <v>1893961.3104007633</v>
      </c>
      <c r="C400">
        <f t="shared" si="6"/>
        <v>1.8939613104007633</v>
      </c>
      <c r="D400">
        <f>D399*(1+Table1[[#This Row],[Доходность, %]])</f>
        <v>1.2086207818599957</v>
      </c>
    </row>
    <row r="401" spans="1:4" x14ac:dyDescent="0.45">
      <c r="A401" s="13">
        <v>44050</v>
      </c>
      <c r="B401" s="12">
        <v>1904688.1709198474</v>
      </c>
      <c r="C401">
        <f t="shared" si="6"/>
        <v>1.9046881709198475</v>
      </c>
      <c r="D401">
        <f>D400*(1+Table1[[#This Row],[Доходность, %]])</f>
        <v>1.2154660677041584</v>
      </c>
    </row>
    <row r="402" spans="1:4" x14ac:dyDescent="0.45">
      <c r="A402" s="13">
        <v>44053</v>
      </c>
      <c r="B402" s="12">
        <v>1893877.5068029582</v>
      </c>
      <c r="C402">
        <f t="shared" si="6"/>
        <v>1.8938775068029583</v>
      </c>
      <c r="D402">
        <f>D401*(1+Table1[[#This Row],[Доходность, %]])</f>
        <v>1.208567303064338</v>
      </c>
    </row>
    <row r="403" spans="1:4" x14ac:dyDescent="0.45">
      <c r="A403" s="13">
        <v>44054</v>
      </c>
      <c r="B403" s="12">
        <v>1949690.7029413171</v>
      </c>
      <c r="C403">
        <f t="shared" si="6"/>
        <v>1.9496907029413171</v>
      </c>
      <c r="D403">
        <f>D402*(1+Table1[[#This Row],[Доходность, %]])</f>
        <v>1.2441841809722478</v>
      </c>
    </row>
    <row r="404" spans="1:4" x14ac:dyDescent="0.45">
      <c r="A404" s="13">
        <v>44055</v>
      </c>
      <c r="B404" s="12">
        <v>2031399.2108015271</v>
      </c>
      <c r="C404">
        <f t="shared" si="6"/>
        <v>2.0313992108015273</v>
      </c>
      <c r="D404">
        <f>D403*(1+Table1[[#This Row],[Доходность, %]])</f>
        <v>1.2963260067383318</v>
      </c>
    </row>
    <row r="405" spans="1:4" x14ac:dyDescent="0.45">
      <c r="A405" s="13">
        <v>44056</v>
      </c>
      <c r="B405" s="12">
        <v>2022935.0474231872</v>
      </c>
      <c r="C405">
        <f t="shared" si="6"/>
        <v>2.0229350474231871</v>
      </c>
      <c r="D405">
        <f>D404*(1+Table1[[#This Row],[Доходность, %]])</f>
        <v>1.2909246483769219</v>
      </c>
    </row>
    <row r="406" spans="1:4" x14ac:dyDescent="0.45">
      <c r="A406" s="13">
        <v>44057</v>
      </c>
      <c r="B406" s="12">
        <v>2011202.5437304394</v>
      </c>
      <c r="C406">
        <f t="shared" si="6"/>
        <v>2.0112025437304393</v>
      </c>
      <c r="D406">
        <f>D405*(1+Table1[[#This Row],[Доходность, %]])</f>
        <v>1.2834376169848689</v>
      </c>
    </row>
    <row r="407" spans="1:4" x14ac:dyDescent="0.45">
      <c r="A407" s="13">
        <v>44060</v>
      </c>
      <c r="B407" s="12">
        <v>1992849.5558110692</v>
      </c>
      <c r="C407">
        <f t="shared" si="6"/>
        <v>1.9928495558110693</v>
      </c>
      <c r="D407">
        <f>D406*(1+Table1[[#This Row],[Доходность, %]])</f>
        <v>1.2717257607358716</v>
      </c>
    </row>
    <row r="408" spans="1:4" x14ac:dyDescent="0.45">
      <c r="A408" s="13">
        <v>44061</v>
      </c>
      <c r="B408" s="12">
        <v>1980279.0161402677</v>
      </c>
      <c r="C408">
        <f t="shared" si="6"/>
        <v>1.9802790161402677</v>
      </c>
      <c r="D408">
        <f>D407*(1+Table1[[#This Row],[Доходность, %]])</f>
        <v>1.2637039413872433</v>
      </c>
    </row>
    <row r="409" spans="1:4" x14ac:dyDescent="0.45">
      <c r="A409" s="13">
        <v>44062</v>
      </c>
      <c r="B409" s="12">
        <v>2006258.1314599242</v>
      </c>
      <c r="C409">
        <f t="shared" si="6"/>
        <v>2.0062581314599242</v>
      </c>
      <c r="D409">
        <f>D408*(1+Table1[[#This Row],[Доходность, %]])</f>
        <v>1.2802823680410751</v>
      </c>
    </row>
    <row r="410" spans="1:4" x14ac:dyDescent="0.45">
      <c r="A410" s="13">
        <v>44063</v>
      </c>
      <c r="B410" s="12">
        <v>1948266.0417786264</v>
      </c>
      <c r="C410">
        <f t="shared" si="6"/>
        <v>1.9482660417786264</v>
      </c>
      <c r="D410">
        <f>D409*(1+Table1[[#This Row],[Доходность, %]])</f>
        <v>1.2432750414460698</v>
      </c>
    </row>
    <row r="411" spans="1:4" x14ac:dyDescent="0.45">
      <c r="A411" s="13">
        <v>44064</v>
      </c>
      <c r="B411" s="12">
        <v>1937706.7884551533</v>
      </c>
      <c r="C411">
        <f t="shared" si="6"/>
        <v>1.9377067884551533</v>
      </c>
      <c r="D411">
        <f>D410*(1+Table1[[#This Row],[Доходность, %]])</f>
        <v>1.2365367131932221</v>
      </c>
    </row>
    <row r="412" spans="1:4" x14ac:dyDescent="0.45">
      <c r="A412" s="13">
        <v>44067</v>
      </c>
      <c r="B412" s="12">
        <v>1942651.2007256688</v>
      </c>
      <c r="C412">
        <f t="shared" si="6"/>
        <v>1.9426512007256689</v>
      </c>
      <c r="D412">
        <f>D411*(1+Table1[[#This Row],[Доходность, %]])</f>
        <v>1.2396919621370162</v>
      </c>
    </row>
    <row r="413" spans="1:4" x14ac:dyDescent="0.45">
      <c r="A413" s="13">
        <v>44068</v>
      </c>
      <c r="B413" s="12">
        <v>1911392.4587442756</v>
      </c>
      <c r="C413">
        <f t="shared" si="6"/>
        <v>1.9113924587442757</v>
      </c>
      <c r="D413">
        <f>D412*(1+Table1[[#This Row],[Доходность, %]])</f>
        <v>1.2197443713567606</v>
      </c>
    </row>
    <row r="414" spans="1:4" x14ac:dyDescent="0.45">
      <c r="A414" s="13">
        <v>44069</v>
      </c>
      <c r="B414" s="12">
        <v>1909045.9580057261</v>
      </c>
      <c r="C414">
        <f t="shared" si="6"/>
        <v>1.9090459580057262</v>
      </c>
      <c r="D414">
        <f>D413*(1+Table1[[#This Row],[Доходность, %]])</f>
        <v>1.2182469650783501</v>
      </c>
    </row>
    <row r="415" spans="1:4" x14ac:dyDescent="0.45">
      <c r="A415" s="13">
        <v>44070</v>
      </c>
      <c r="B415" s="12">
        <v>1895888.7931502871</v>
      </c>
      <c r="C415">
        <f t="shared" si="6"/>
        <v>1.895888793150287</v>
      </c>
      <c r="D415">
        <f>D414*(1+Table1[[#This Row],[Доходность, %]])</f>
        <v>1.2098507941601191</v>
      </c>
    </row>
    <row r="416" spans="1:4" x14ac:dyDescent="0.45">
      <c r="A416" s="13">
        <v>44071</v>
      </c>
      <c r="B416" s="12">
        <v>1896475.4183349246</v>
      </c>
      <c r="C416">
        <f t="shared" si="6"/>
        <v>1.8964754183349246</v>
      </c>
      <c r="D416">
        <f>D415*(1+Table1[[#This Row],[Доходность, %]])</f>
        <v>1.2102251457297217</v>
      </c>
    </row>
    <row r="417" spans="1:4" x14ac:dyDescent="0.45">
      <c r="A417" s="13">
        <v>44074</v>
      </c>
      <c r="B417" s="12">
        <v>1894799.3463788177</v>
      </c>
      <c r="C417">
        <f t="shared" si="6"/>
        <v>1.8947993463788178</v>
      </c>
      <c r="D417">
        <f>D416*(1+Table1[[#This Row],[Доходность, %]])</f>
        <v>1.2091555698165712</v>
      </c>
    </row>
    <row r="418" spans="1:4" x14ac:dyDescent="0.45">
      <c r="A418" s="13">
        <v>44075</v>
      </c>
      <c r="B418" s="12">
        <v>1907705.1004408407</v>
      </c>
      <c r="C418">
        <f t="shared" si="6"/>
        <v>1.9077051004408407</v>
      </c>
      <c r="D418">
        <f>D417*(1+Table1[[#This Row],[Доходность, %]])</f>
        <v>1.2173913043478297</v>
      </c>
    </row>
    <row r="419" spans="1:4" x14ac:dyDescent="0.45">
      <c r="A419" s="13">
        <v>44076</v>
      </c>
      <c r="B419" s="12">
        <v>1865216.6763535314</v>
      </c>
      <c r="C419">
        <f t="shared" si="6"/>
        <v>1.8652166763535314</v>
      </c>
      <c r="D419">
        <f>D418*(1+Table1[[#This Row],[Доходность, %]])</f>
        <v>1.1902775549494662</v>
      </c>
    </row>
    <row r="420" spans="1:4" x14ac:dyDescent="0.45">
      <c r="A420" s="13">
        <v>44077</v>
      </c>
      <c r="B420" s="12">
        <v>1829600.1472862603</v>
      </c>
      <c r="C420">
        <f t="shared" si="6"/>
        <v>1.8296001472862602</v>
      </c>
      <c r="D420">
        <f>D419*(1+Table1[[#This Row],[Доходность, %]])</f>
        <v>1.1675490667950192</v>
      </c>
    </row>
    <row r="421" spans="1:4" x14ac:dyDescent="0.45">
      <c r="A421" s="13">
        <v>44078</v>
      </c>
      <c r="B421" s="12">
        <v>1862199.7468325391</v>
      </c>
      <c r="C421">
        <f t="shared" si="6"/>
        <v>1.8621997468325391</v>
      </c>
      <c r="D421">
        <f>D420*(1+Table1[[#This Row],[Доходность, %]])</f>
        <v>1.1883523183057954</v>
      </c>
    </row>
    <row r="422" spans="1:4" x14ac:dyDescent="0.45">
      <c r="A422" s="13">
        <v>44081</v>
      </c>
      <c r="B422" s="12">
        <v>1854737.01</v>
      </c>
      <c r="C422">
        <f t="shared" si="6"/>
        <v>1.85473701</v>
      </c>
      <c r="D422">
        <f>D421*(1+Table1[[#This Row],[Доходность, %]])</f>
        <v>1.1835927054922759</v>
      </c>
    </row>
    <row r="423" spans="1:4" x14ac:dyDescent="0.45">
      <c r="A423" s="13">
        <v>44082</v>
      </c>
      <c r="B423" s="12">
        <v>1885241.4502512198</v>
      </c>
      <c r="C423">
        <f t="shared" si="6"/>
        <v>1.8852414502512198</v>
      </c>
      <c r="D423">
        <f>D422*(1+Table1[[#This Row],[Доходность, %]])</f>
        <v>1.1641264238729381</v>
      </c>
    </row>
    <row r="424" spans="1:4" x14ac:dyDescent="0.45">
      <c r="A424" s="13">
        <v>44083</v>
      </c>
      <c r="B424" s="12">
        <v>1882470.0552490128</v>
      </c>
      <c r="C424">
        <f t="shared" si="6"/>
        <v>1.8824700552490128</v>
      </c>
      <c r="D424">
        <f>D423*(1+Table1[[#This Row],[Доходность, %]])</f>
        <v>1.1658377453339788</v>
      </c>
    </row>
    <row r="425" spans="1:4" x14ac:dyDescent="0.45">
      <c r="A425" s="13">
        <v>44084</v>
      </c>
      <c r="B425" s="12">
        <v>1860018.5775258592</v>
      </c>
      <c r="C425">
        <f t="shared" si="6"/>
        <v>1.8600185775258593</v>
      </c>
      <c r="D425">
        <f>D424*(1+Table1[[#This Row],[Доходность, %]])</f>
        <v>1.1797422322049347</v>
      </c>
    </row>
    <row r="426" spans="1:4" x14ac:dyDescent="0.45">
      <c r="A426" s="13">
        <v>44085</v>
      </c>
      <c r="B426" s="12">
        <v>1856055.7092963164</v>
      </c>
      <c r="C426">
        <f t="shared" si="6"/>
        <v>1.8560557092963164</v>
      </c>
      <c r="D426">
        <f>D425*(1+Table1[[#This Row],[Доходность, %]])</f>
        <v>1.1822557356008383</v>
      </c>
    </row>
    <row r="427" spans="1:4" x14ac:dyDescent="0.45">
      <c r="A427" s="13">
        <v>44088</v>
      </c>
      <c r="B427" s="12">
        <v>1803162.2774938701</v>
      </c>
      <c r="C427">
        <f t="shared" si="6"/>
        <v>1.80316227749387</v>
      </c>
      <c r="D427">
        <f>D426*(1+Table1[[#This Row],[Доходность, %]])</f>
        <v>1.215947376865077</v>
      </c>
    </row>
    <row r="428" spans="1:4" x14ac:dyDescent="0.45">
      <c r="A428" s="13">
        <v>44089</v>
      </c>
      <c r="B428" s="12">
        <v>1769428.61</v>
      </c>
      <c r="C428">
        <f t="shared" si="6"/>
        <v>1.7694286100000001</v>
      </c>
      <c r="D428">
        <f>D427*(1+Table1[[#This Row],[Доходность, %]])</f>
        <v>1.2380341194716336</v>
      </c>
    </row>
    <row r="429" spans="1:4" x14ac:dyDescent="0.45">
      <c r="A429" s="13">
        <v>44090</v>
      </c>
      <c r="B429" s="12">
        <v>1766065.5491429807</v>
      </c>
      <c r="C429">
        <f t="shared" si="6"/>
        <v>1.7660655491429806</v>
      </c>
      <c r="D429">
        <f>D428*(1+Table1[[#This Row],[Доходность, %]])</f>
        <v>1.2356810524627027</v>
      </c>
    </row>
    <row r="430" spans="1:4" x14ac:dyDescent="0.45">
      <c r="A430" s="13">
        <v>44091</v>
      </c>
      <c r="B430" s="12">
        <v>1769122.8771948167</v>
      </c>
      <c r="C430">
        <f t="shared" si="6"/>
        <v>1.7691228771948166</v>
      </c>
      <c r="D430">
        <f>D429*(1+Table1[[#This Row],[Доходность, %]])</f>
        <v>1.2378202042890036</v>
      </c>
    </row>
    <row r="431" spans="1:4" x14ac:dyDescent="0.45">
      <c r="A431" s="13">
        <v>44092</v>
      </c>
      <c r="B431" s="12">
        <v>1760256.6258444928</v>
      </c>
      <c r="C431">
        <f t="shared" si="6"/>
        <v>1.7602566258444927</v>
      </c>
      <c r="D431">
        <f>D430*(1+Table1[[#This Row],[Доходность, %]])</f>
        <v>1.2316166639927311</v>
      </c>
    </row>
    <row r="432" spans="1:4" x14ac:dyDescent="0.45">
      <c r="A432" s="13">
        <v>44095</v>
      </c>
      <c r="B432" s="12">
        <v>1729301.1793196548</v>
      </c>
      <c r="C432">
        <f t="shared" si="6"/>
        <v>1.7293011793196549</v>
      </c>
      <c r="D432">
        <f>D431*(1+Table1[[#This Row],[Доходность, %]])</f>
        <v>1.2099577517514346</v>
      </c>
    </row>
    <row r="433" spans="1:4" x14ac:dyDescent="0.45">
      <c r="A433" s="13">
        <v>44096</v>
      </c>
      <c r="B433" s="12">
        <v>1757046.431390065</v>
      </c>
      <c r="C433">
        <f t="shared" si="6"/>
        <v>1.7570464313900651</v>
      </c>
      <c r="D433">
        <f>D432*(1+Table1[[#This Row],[Доходность, %]])</f>
        <v>1.229370554575115</v>
      </c>
    </row>
    <row r="434" spans="1:4" x14ac:dyDescent="0.45">
      <c r="A434" s="13">
        <v>44097</v>
      </c>
      <c r="B434" s="12">
        <v>1746498.6496112314</v>
      </c>
      <c r="C434">
        <f t="shared" si="6"/>
        <v>1.7464986496112314</v>
      </c>
      <c r="D434">
        <f>D433*(1+Table1[[#This Row],[Доходность, %]])</f>
        <v>1.2219904807743771</v>
      </c>
    </row>
    <row r="435" spans="1:4" x14ac:dyDescent="0.45">
      <c r="A435" s="13">
        <v>44098</v>
      </c>
      <c r="B435" s="12">
        <v>1743976.3539684666</v>
      </c>
      <c r="C435">
        <f t="shared" si="6"/>
        <v>1.7439763539684667</v>
      </c>
      <c r="D435">
        <f>D434*(1+Table1[[#This Row],[Доходность, %]])</f>
        <v>1.2202256805176788</v>
      </c>
    </row>
    <row r="436" spans="1:4" x14ac:dyDescent="0.45">
      <c r="A436" s="13">
        <v>44099</v>
      </c>
      <c r="B436" s="12">
        <v>1744511.3863775381</v>
      </c>
      <c r="C436">
        <f t="shared" si="6"/>
        <v>1.7445113863775381</v>
      </c>
      <c r="D436">
        <f>D435*(1+Table1[[#This Row],[Доходность, %]])</f>
        <v>1.2206000320872816</v>
      </c>
    </row>
    <row r="437" spans="1:4" x14ac:dyDescent="0.45">
      <c r="A437" s="13">
        <v>44102</v>
      </c>
      <c r="B437" s="12">
        <v>1747492.2812280778</v>
      </c>
      <c r="C437">
        <f t="shared" si="6"/>
        <v>1.7474922812280778</v>
      </c>
      <c r="D437">
        <f>D436*(1+Table1[[#This Row],[Доходность, %]])</f>
        <v>1.2226857051179247</v>
      </c>
    </row>
    <row r="438" spans="1:4" x14ac:dyDescent="0.45">
      <c r="A438" s="13">
        <v>44103</v>
      </c>
      <c r="B438" s="12">
        <v>1723415.8228198704</v>
      </c>
      <c r="C438">
        <f t="shared" si="6"/>
        <v>1.7234158228198704</v>
      </c>
      <c r="D438">
        <f>D437*(1+Table1[[#This Row],[Доходность, %]])</f>
        <v>1.2058398844858054</v>
      </c>
    </row>
    <row r="439" spans="1:4" x14ac:dyDescent="0.45">
      <c r="A439" s="13">
        <v>44104</v>
      </c>
      <c r="B439" s="12">
        <v>1751390.3744941684</v>
      </c>
      <c r="C439">
        <f t="shared" si="6"/>
        <v>1.7513903744941683</v>
      </c>
      <c r="D439">
        <f>D438*(1+Table1[[#This Row],[Доходность, %]])</f>
        <v>1.2254131236964585</v>
      </c>
    </row>
    <row r="440" spans="1:4" x14ac:dyDescent="0.45">
      <c r="A440" s="13">
        <v>44105</v>
      </c>
      <c r="B440" s="12">
        <v>1736791.6330466522</v>
      </c>
      <c r="C440">
        <f t="shared" si="6"/>
        <v>1.7367916330466522</v>
      </c>
      <c r="D440">
        <f>D439*(1+Table1[[#This Row],[Доходность, %]])</f>
        <v>1.2151986737258718</v>
      </c>
    </row>
    <row r="441" spans="1:4" x14ac:dyDescent="0.45">
      <c r="A441" s="13">
        <v>44106</v>
      </c>
      <c r="B441" s="12">
        <v>1595932.51</v>
      </c>
      <c r="C441">
        <f t="shared" si="6"/>
        <v>1.5959325099999999</v>
      </c>
      <c r="D441">
        <f>D440*(1+Table1[[#This Row],[Доходность, %]])</f>
        <v>1.1166372533290589</v>
      </c>
    </row>
    <row r="442" spans="1:4" x14ac:dyDescent="0.45">
      <c r="A442" s="13">
        <v>44109</v>
      </c>
      <c r="B442" s="12">
        <v>1595244.6080560347</v>
      </c>
      <c r="C442">
        <f t="shared" si="6"/>
        <v>1.5952446080560347</v>
      </c>
      <c r="D442">
        <f>D441*(1+Table1[[#This Row],[Доходность, %]])</f>
        <v>1.1171185624899764</v>
      </c>
    </row>
    <row r="443" spans="1:4" x14ac:dyDescent="0.45">
      <c r="A443" s="13">
        <v>44110</v>
      </c>
      <c r="B443" s="12">
        <v>1577756.4077953792</v>
      </c>
      <c r="C443">
        <f t="shared" si="6"/>
        <v>1.5777564077953792</v>
      </c>
      <c r="D443">
        <f>D442*(1+Table1[[#This Row],[Доходность, %]])</f>
        <v>1.1293652066955491</v>
      </c>
    </row>
    <row r="444" spans="1:4" x14ac:dyDescent="0.45">
      <c r="A444" s="13">
        <v>44111</v>
      </c>
      <c r="B444" s="12">
        <v>1582089.6719137679</v>
      </c>
      <c r="C444">
        <f t="shared" si="6"/>
        <v>1.582089671913768</v>
      </c>
      <c r="D444">
        <f>D443*(1+Table1[[#This Row],[Доходность, %]])</f>
        <v>1.1262634365474127</v>
      </c>
    </row>
    <row r="445" spans="1:4" x14ac:dyDescent="0.45">
      <c r="A445" s="13">
        <v>44112</v>
      </c>
      <c r="B445" s="12">
        <v>1601847.0120710956</v>
      </c>
      <c r="C445">
        <f t="shared" si="6"/>
        <v>1.6018470120710957</v>
      </c>
      <c r="D445">
        <f>D444*(1+Table1[[#This Row],[Доходность, %]])</f>
        <v>1.1121985132894845</v>
      </c>
    </row>
    <row r="446" spans="1:4" x14ac:dyDescent="0.45">
      <c r="A446" s="13">
        <v>44113</v>
      </c>
      <c r="B446" s="12">
        <v>1621795.9650992446</v>
      </c>
      <c r="C446">
        <f t="shared" si="6"/>
        <v>1.6217959650992446</v>
      </c>
      <c r="D446">
        <f>D445*(1+Table1[[#This Row],[Доходность, %]])</f>
        <v>1.0983475052141862</v>
      </c>
    </row>
    <row r="447" spans="1:4" x14ac:dyDescent="0.45">
      <c r="A447" s="13">
        <v>44116</v>
      </c>
      <c r="B447" s="12">
        <v>1615478.7152595357</v>
      </c>
      <c r="C447">
        <f t="shared" si="6"/>
        <v>1.6154787152595358</v>
      </c>
      <c r="D447">
        <f>D446*(1+Table1[[#This Row],[Доходность, %]])</f>
        <v>1.102625808866788</v>
      </c>
    </row>
    <row r="448" spans="1:4" x14ac:dyDescent="0.45">
      <c r="A448" s="13">
        <v>44117</v>
      </c>
      <c r="B448" s="12">
        <v>1624489.2910794429</v>
      </c>
      <c r="C448">
        <f t="shared" si="6"/>
        <v>1.6244892910794428</v>
      </c>
      <c r="D448">
        <f>D447*(1+Table1[[#This Row],[Доходность, %]])</f>
        <v>1.0964757473661728</v>
      </c>
    </row>
    <row r="449" spans="1:4" x14ac:dyDescent="0.45">
      <c r="A449" s="13">
        <v>44118</v>
      </c>
      <c r="B449" s="12">
        <v>1602304.3912354081</v>
      </c>
      <c r="C449">
        <f t="shared" si="6"/>
        <v>1.6023043912354082</v>
      </c>
      <c r="D449">
        <f>D448*(1+Table1[[#This Row],[Доходность, %]])</f>
        <v>1.111449810150279</v>
      </c>
    </row>
    <row r="450" spans="1:4" x14ac:dyDescent="0.45">
      <c r="A450" s="13">
        <v>44119</v>
      </c>
      <c r="B450" s="12">
        <v>1632988.9482152329</v>
      </c>
      <c r="C450">
        <f t="shared" si="6"/>
        <v>1.6329889482152329</v>
      </c>
      <c r="D450">
        <f>D449*(1+Table1[[#This Row],[Доходность, %]])</f>
        <v>1.0901652494785852</v>
      </c>
    </row>
    <row r="451" spans="1:4" x14ac:dyDescent="0.45">
      <c r="A451" s="13">
        <v>44120</v>
      </c>
      <c r="B451" s="12">
        <v>1654457.7261461474</v>
      </c>
      <c r="C451">
        <f t="shared" ref="C451:C503" si="7">B451/10^6</f>
        <v>1.6544577261461473</v>
      </c>
      <c r="D451">
        <f>D450*(1+Table1[[#This Row],[Доходность, %]])</f>
        <v>1.0758329322423692</v>
      </c>
    </row>
    <row r="452" spans="1:4" x14ac:dyDescent="0.45">
      <c r="A452" s="13">
        <v>44123</v>
      </c>
      <c r="B452" s="12">
        <v>1641216.8008635736</v>
      </c>
      <c r="C452">
        <f t="shared" si="7"/>
        <v>1.6412168008635735</v>
      </c>
      <c r="D452">
        <f>D451*(1+Table1[[#This Row],[Доходность, %]])</f>
        <v>1.0844430183432303</v>
      </c>
    </row>
    <row r="453" spans="1:4" x14ac:dyDescent="0.45">
      <c r="A453" s="13">
        <v>44124</v>
      </c>
      <c r="B453" s="12">
        <v>1586504.1784459893</v>
      </c>
      <c r="C453">
        <f t="shared" si="7"/>
        <v>1.5865041784459892</v>
      </c>
      <c r="D453">
        <f>D452*(1+Table1[[#This Row],[Доходность, %]])</f>
        <v>1.120594684207715</v>
      </c>
    </row>
    <row r="454" spans="1:4" x14ac:dyDescent="0.45">
      <c r="A454" s="13">
        <v>44125</v>
      </c>
      <c r="B454" s="12">
        <v>1580522.7987525067</v>
      </c>
      <c r="C454">
        <f t="shared" si="7"/>
        <v>1.5805227987525068</v>
      </c>
      <c r="D454">
        <f>D453*(1+Table1[[#This Row],[Доходность, %]])</f>
        <v>1.1248195090646593</v>
      </c>
    </row>
    <row r="455" spans="1:4" x14ac:dyDescent="0.45">
      <c r="A455" s="13">
        <v>44126</v>
      </c>
      <c r="B455" s="12">
        <v>1581424.5376192888</v>
      </c>
      <c r="C455">
        <f t="shared" si="7"/>
        <v>1.5814245376192888</v>
      </c>
      <c r="D455">
        <f>D454*(1+Table1[[#This Row],[Доходность, %]])</f>
        <v>1.1241777635167691</v>
      </c>
    </row>
    <row r="456" spans="1:4" x14ac:dyDescent="0.45">
      <c r="A456" s="13">
        <v>44127</v>
      </c>
      <c r="B456" s="12">
        <v>1549150.5674637931</v>
      </c>
      <c r="C456">
        <f t="shared" si="7"/>
        <v>1.5491505674637931</v>
      </c>
      <c r="D456">
        <f>D455*(1+Table1[[#This Row],[Доходность, %]])</f>
        <v>1.147120166853846</v>
      </c>
    </row>
    <row r="457" spans="1:4" x14ac:dyDescent="0.45">
      <c r="A457" s="13">
        <v>44130</v>
      </c>
      <c r="B457" s="12">
        <v>1573705.8678338483</v>
      </c>
      <c r="C457">
        <f t="shared" si="7"/>
        <v>1.5737058678338482</v>
      </c>
      <c r="D457">
        <f>D456*(1+Table1[[#This Row],[Доходность, %]])</f>
        <v>1.1289373763302886</v>
      </c>
    </row>
    <row r="458" spans="1:4" x14ac:dyDescent="0.45">
      <c r="A458" s="13">
        <v>44131</v>
      </c>
      <c r="B458" s="12">
        <v>1599499.4362976337</v>
      </c>
      <c r="C458">
        <f t="shared" si="7"/>
        <v>1.5994994362976336</v>
      </c>
      <c r="D458">
        <f>D457*(1+Table1[[#This Row],[Доходность, %]])</f>
        <v>1.1104337130327859</v>
      </c>
    </row>
    <row r="459" spans="1:4" x14ac:dyDescent="0.45">
      <c r="A459" s="13">
        <v>44132</v>
      </c>
      <c r="B459" s="12">
        <v>1621915.8462361142</v>
      </c>
      <c r="C459">
        <f t="shared" si="7"/>
        <v>1.6219158462361141</v>
      </c>
      <c r="D459">
        <f>D458*(1+Table1[[#This Row],[Доходность, %]])</f>
        <v>1.094871383496447</v>
      </c>
    </row>
    <row r="460" spans="1:4" x14ac:dyDescent="0.45">
      <c r="A460" s="13">
        <v>44133</v>
      </c>
      <c r="B460" s="12">
        <v>1615181.9602921845</v>
      </c>
      <c r="C460">
        <f t="shared" si="7"/>
        <v>1.6151819602921844</v>
      </c>
      <c r="D460">
        <f>D459*(1+Table1[[#This Row],[Доходность, %]])</f>
        <v>1.0994170811273363</v>
      </c>
    </row>
    <row r="461" spans="1:4" x14ac:dyDescent="0.45">
      <c r="A461" s="13">
        <v>44134</v>
      </c>
      <c r="B461" s="12">
        <v>1651244.2484415239</v>
      </c>
      <c r="C461">
        <f t="shared" si="7"/>
        <v>1.651244248441524</v>
      </c>
      <c r="D461">
        <f>D460*(1+Table1[[#This Row],[Доходность, %]])</f>
        <v>1.0748703139205338</v>
      </c>
    </row>
    <row r="462" spans="1:4" x14ac:dyDescent="0.45">
      <c r="A462" s="13">
        <v>44137</v>
      </c>
      <c r="B462" s="12">
        <v>1622407.6530286691</v>
      </c>
      <c r="C462">
        <f t="shared" si="7"/>
        <v>1.6224076530286691</v>
      </c>
      <c r="D462">
        <f>D461*(1+Table1[[#This Row],[Доходность, %]])</f>
        <v>1.0936413711963238</v>
      </c>
    </row>
    <row r="463" spans="1:4" x14ac:dyDescent="0.45">
      <c r="A463" s="13">
        <v>44138</v>
      </c>
      <c r="B463" s="12">
        <v>1585120.0443771547</v>
      </c>
      <c r="C463">
        <f t="shared" si="7"/>
        <v>1.5851200443771547</v>
      </c>
      <c r="D463">
        <f>D462*(1+Table1[[#This Row],[Доходность, %]])</f>
        <v>1.118776405155359</v>
      </c>
    </row>
    <row r="464" spans="1:4" x14ac:dyDescent="0.45">
      <c r="A464" s="13">
        <v>44140</v>
      </c>
      <c r="B464" s="12">
        <v>1528292.1269162148</v>
      </c>
      <c r="C464">
        <f t="shared" si="7"/>
        <v>1.5282921269162149</v>
      </c>
      <c r="D464">
        <f>D463*(1+Table1[[#This Row],[Доходность, %]])</f>
        <v>1.1588855018985005</v>
      </c>
    </row>
    <row r="465" spans="1:4" x14ac:dyDescent="0.45">
      <c r="A465" s="13">
        <v>44141</v>
      </c>
      <c r="B465" s="12">
        <v>1529438.41</v>
      </c>
      <c r="C465">
        <f t="shared" si="7"/>
        <v>1.52943841</v>
      </c>
      <c r="D465">
        <f>D464*(1+Table1[[#This Row],[Доходность, %]])</f>
        <v>1.1631638055511022</v>
      </c>
    </row>
    <row r="466" spans="1:4" x14ac:dyDescent="0.45">
      <c r="A466" s="13">
        <v>44144</v>
      </c>
      <c r="B466" s="12">
        <v>1603624.9627609195</v>
      </c>
      <c r="C466">
        <f t="shared" si="7"/>
        <v>1.6036249627609194</v>
      </c>
      <c r="D466">
        <f>D465*(1+Table1[[#This Row],[Доходность, %]])</f>
        <v>1.2195839349697879</v>
      </c>
    </row>
    <row r="467" spans="1:4" x14ac:dyDescent="0.45">
      <c r="A467" s="13">
        <v>44145</v>
      </c>
      <c r="B467" s="12">
        <v>1660231.7636827584</v>
      </c>
      <c r="C467">
        <f t="shared" si="7"/>
        <v>1.6602317636827584</v>
      </c>
      <c r="D467">
        <f>D466*(1+Table1[[#This Row],[Доходность, %]])</f>
        <v>1.262634365474093</v>
      </c>
    </row>
    <row r="468" spans="1:4" x14ac:dyDescent="0.45">
      <c r="A468" s="13">
        <v>44146</v>
      </c>
      <c r="B468" s="12">
        <v>1717190.159641379</v>
      </c>
      <c r="C468">
        <f t="shared" si="7"/>
        <v>1.717190159641379</v>
      </c>
      <c r="D468">
        <f>D467*(1+Table1[[#This Row],[Доходность, %]])</f>
        <v>1.3059521899566857</v>
      </c>
    </row>
    <row r="469" spans="1:4" x14ac:dyDescent="0.45">
      <c r="A469" s="13">
        <v>44147</v>
      </c>
      <c r="B469" s="12">
        <v>1702282.5300818391</v>
      </c>
      <c r="C469">
        <f t="shared" si="7"/>
        <v>1.7022825300818392</v>
      </c>
      <c r="D469">
        <f>D468*(1+Table1[[#This Row],[Доходность, %]])</f>
        <v>1.2946146852772913</v>
      </c>
    </row>
    <row r="470" spans="1:4" x14ac:dyDescent="0.45">
      <c r="A470" s="13">
        <v>44148</v>
      </c>
      <c r="B470" s="12">
        <v>1708681.5597512643</v>
      </c>
      <c r="C470">
        <f t="shared" si="7"/>
        <v>1.7086815597512643</v>
      </c>
      <c r="D470">
        <f>D469*(1+Table1[[#This Row],[Доходность, %]])</f>
        <v>1.2994812556821258</v>
      </c>
    </row>
    <row r="471" spans="1:4" x14ac:dyDescent="0.45">
      <c r="A471" s="13">
        <v>44151</v>
      </c>
      <c r="B471" s="12">
        <v>1743841.063429425</v>
      </c>
      <c r="C471">
        <f t="shared" si="7"/>
        <v>1.743841063429425</v>
      </c>
      <c r="D471">
        <f>D470*(1+Table1[[#This Row],[Доходность, %]])</f>
        <v>1.3262206535108867</v>
      </c>
    </row>
    <row r="472" spans="1:4" x14ac:dyDescent="0.45">
      <c r="A472" s="13">
        <v>44152</v>
      </c>
      <c r="B472" s="12">
        <v>1727738.0107448271</v>
      </c>
      <c r="C472">
        <f t="shared" si="7"/>
        <v>1.727738010744827</v>
      </c>
      <c r="D472">
        <f>D471*(1+Table1[[#This Row],[Доходность, %]])</f>
        <v>1.3139740093053141</v>
      </c>
    </row>
    <row r="473" spans="1:4" x14ac:dyDescent="0.45">
      <c r="A473" s="13">
        <v>44153</v>
      </c>
      <c r="B473" s="12">
        <v>1706712.6275452871</v>
      </c>
      <c r="C473">
        <f t="shared" si="7"/>
        <v>1.7067126275452871</v>
      </c>
      <c r="D473">
        <f>D472*(1+Table1[[#This Row],[Доходность, %]])</f>
        <v>1.2979838494037153</v>
      </c>
    </row>
    <row r="474" spans="1:4" x14ac:dyDescent="0.45">
      <c r="A474" s="13">
        <v>44154</v>
      </c>
      <c r="B474" s="12">
        <v>1689554.7897503446</v>
      </c>
      <c r="C474">
        <f t="shared" si="7"/>
        <v>1.6895547897503447</v>
      </c>
      <c r="D474">
        <f>D473*(1+Table1[[#This Row],[Доходность, %]])</f>
        <v>1.2849350232632799</v>
      </c>
    </row>
    <row r="475" spans="1:4" x14ac:dyDescent="0.45">
      <c r="A475" s="13">
        <v>44155</v>
      </c>
      <c r="B475" s="12">
        <v>1683577.6741250572</v>
      </c>
      <c r="C475">
        <f t="shared" si="7"/>
        <v>1.6835776741250572</v>
      </c>
      <c r="D475">
        <f>D474*(1+Table1[[#This Row],[Доходность, %]])</f>
        <v>1.2803893256323904</v>
      </c>
    </row>
    <row r="476" spans="1:4" x14ac:dyDescent="0.45">
      <c r="A476" s="13">
        <v>44158</v>
      </c>
      <c r="B476" s="12">
        <v>1685546.6063310341</v>
      </c>
      <c r="C476">
        <f t="shared" si="7"/>
        <v>1.685546606331034</v>
      </c>
      <c r="D476">
        <f>D475*(1+Table1[[#This Row],[Доходность, %]])</f>
        <v>1.2818867319108009</v>
      </c>
    </row>
    <row r="477" spans="1:4" x14ac:dyDescent="0.45">
      <c r="A477" s="13">
        <v>44159</v>
      </c>
      <c r="B477" s="12">
        <v>1739200.0089439079</v>
      </c>
      <c r="C477">
        <f t="shared" si="7"/>
        <v>1.7392000089439079</v>
      </c>
      <c r="D477">
        <f>D476*(1+Table1[[#This Row],[Доходность, %]])</f>
        <v>1.3226910529974905</v>
      </c>
    </row>
    <row r="478" spans="1:4" x14ac:dyDescent="0.45">
      <c r="A478" s="13">
        <v>44160</v>
      </c>
      <c r="B478" s="12">
        <v>1771406.114313103</v>
      </c>
      <c r="C478">
        <f t="shared" si="7"/>
        <v>1.771406114313103</v>
      </c>
      <c r="D478">
        <f>D477*(1+Table1[[#This Row],[Доходность, %]])</f>
        <v>1.3471843414086353</v>
      </c>
    </row>
    <row r="479" spans="1:4" x14ac:dyDescent="0.45">
      <c r="A479" s="13">
        <v>44161</v>
      </c>
      <c r="B479" s="12">
        <v>1758678.3739816088</v>
      </c>
      <c r="C479">
        <f t="shared" si="7"/>
        <v>1.7586783739816088</v>
      </c>
      <c r="D479">
        <f>D478*(1+Table1[[#This Row],[Доходность, %]])</f>
        <v>1.3375046793946239</v>
      </c>
    </row>
    <row r="480" spans="1:4" x14ac:dyDescent="0.45">
      <c r="A480" s="13">
        <v>44162</v>
      </c>
      <c r="B480" s="12">
        <v>1769155.9060777007</v>
      </c>
      <c r="C480">
        <f t="shared" si="7"/>
        <v>1.7691559060777007</v>
      </c>
      <c r="D480">
        <f>D479*(1+Table1[[#This Row],[Доходность, %]])</f>
        <v>1.3454730199475946</v>
      </c>
    </row>
    <row r="481" spans="1:4" x14ac:dyDescent="0.45">
      <c r="A481" s="13">
        <v>44165</v>
      </c>
      <c r="B481" s="12">
        <v>1755373.3806358615</v>
      </c>
      <c r="C481">
        <f t="shared" si="7"/>
        <v>1.7553733806358616</v>
      </c>
      <c r="D481">
        <f>D480*(1+Table1[[#This Row],[Доходность, %]])</f>
        <v>1.3349911759987203</v>
      </c>
    </row>
    <row r="482" spans="1:4" x14ac:dyDescent="0.45">
      <c r="A482" s="13">
        <v>44166</v>
      </c>
      <c r="B482" s="12">
        <v>1833990.0308602294</v>
      </c>
      <c r="C482">
        <f t="shared" si="7"/>
        <v>1.8339900308602295</v>
      </c>
      <c r="D482">
        <f>D481*(1+Table1[[#This Row],[Доходность, %]])</f>
        <v>1.3947804695438297</v>
      </c>
    </row>
    <row r="483" spans="1:4" x14ac:dyDescent="0.45">
      <c r="A483" s="13">
        <v>44167</v>
      </c>
      <c r="B483" s="12">
        <v>1856843.7082510339</v>
      </c>
      <c r="C483">
        <f t="shared" si="7"/>
        <v>1.8568437082510338</v>
      </c>
      <c r="D483">
        <f>D482*(1+Table1[[#This Row],[Доходность, %]])</f>
        <v>1.4121610781325242</v>
      </c>
    </row>
    <row r="484" spans="1:4" x14ac:dyDescent="0.45">
      <c r="A484" s="13">
        <v>44168</v>
      </c>
      <c r="B484" s="12">
        <v>1850374.3595742523</v>
      </c>
      <c r="C484">
        <f t="shared" si="7"/>
        <v>1.8503743595742523</v>
      </c>
      <c r="D484">
        <f>D483*(1+Table1[[#This Row],[Доходность, %]])</f>
        <v>1.4072410289320323</v>
      </c>
    </row>
    <row r="485" spans="1:4" x14ac:dyDescent="0.45">
      <c r="A485" s="13">
        <v>44169</v>
      </c>
      <c r="B485" s="12">
        <v>1898613.1986206891</v>
      </c>
      <c r="C485">
        <f t="shared" si="7"/>
        <v>1.8986131986206891</v>
      </c>
      <c r="D485">
        <f>D484*(1+Table1[[#This Row],[Доходность, %]])</f>
        <v>1.4439274827530924</v>
      </c>
    </row>
    <row r="486" spans="1:4" x14ac:dyDescent="0.45">
      <c r="A486" s="13">
        <v>44172</v>
      </c>
      <c r="B486" s="12">
        <v>1929272.2858280456</v>
      </c>
      <c r="C486">
        <f t="shared" si="7"/>
        <v>1.9292722858280456</v>
      </c>
      <c r="D486">
        <f>D485*(1+Table1[[#This Row],[Доходность, %]])</f>
        <v>1.4672442376597721</v>
      </c>
    </row>
    <row r="487" spans="1:4" x14ac:dyDescent="0.45">
      <c r="A487" s="13">
        <v>44173</v>
      </c>
      <c r="B487" s="12">
        <v>1937218.3336593101</v>
      </c>
      <c r="C487">
        <f t="shared" si="7"/>
        <v>1.9372183336593101</v>
      </c>
      <c r="D487">
        <f>D486*(1+Table1[[#This Row],[Доходность, %]])</f>
        <v>1.4732873415690722</v>
      </c>
    </row>
    <row r="488" spans="1:4" x14ac:dyDescent="0.45">
      <c r="A488" s="13">
        <v>44174</v>
      </c>
      <c r="B488" s="12">
        <v>1947062.994689195</v>
      </c>
      <c r="C488">
        <f t="shared" si="7"/>
        <v>1.9470629946891949</v>
      </c>
      <c r="D488">
        <f>D487*(1+Table1[[#This Row],[Доходность, %]])</f>
        <v>1.4807743729611251</v>
      </c>
    </row>
    <row r="489" spans="1:4" x14ac:dyDescent="0.45">
      <c r="A489" s="13">
        <v>44175</v>
      </c>
      <c r="B489" s="12">
        <v>1984402.3875954016</v>
      </c>
      <c r="C489">
        <f t="shared" si="7"/>
        <v>1.9844023875954016</v>
      </c>
      <c r="D489">
        <f>D488*(1+Table1[[#This Row],[Доходность, %]])</f>
        <v>1.5091716134552691</v>
      </c>
    </row>
    <row r="490" spans="1:4" x14ac:dyDescent="0.45">
      <c r="A490" s="13">
        <v>44176</v>
      </c>
      <c r="B490" s="12">
        <v>1995161.1957209192</v>
      </c>
      <c r="C490">
        <f t="shared" si="7"/>
        <v>1.9951611957209192</v>
      </c>
      <c r="D490">
        <f>D489*(1+Table1[[#This Row],[Доходность, %]])</f>
        <v>1.5173538691908701</v>
      </c>
    </row>
    <row r="491" spans="1:4" x14ac:dyDescent="0.45">
      <c r="A491" s="13">
        <v>44179</v>
      </c>
      <c r="B491" s="12">
        <v>1968580.6109402291</v>
      </c>
      <c r="C491">
        <f t="shared" si="7"/>
        <v>1.9685806109402291</v>
      </c>
      <c r="D491">
        <f>D490*(1+Table1[[#This Row],[Доходность, %]])</f>
        <v>1.4971388844323266</v>
      </c>
    </row>
    <row r="492" spans="1:4" x14ac:dyDescent="0.45">
      <c r="A492" s="13">
        <v>44180</v>
      </c>
      <c r="B492" s="12">
        <v>1959790.735020689</v>
      </c>
      <c r="C492">
        <f t="shared" si="7"/>
        <v>1.9597907350206889</v>
      </c>
      <c r="D492">
        <f>D491*(1+Table1[[#This Row],[Доходность, %]])</f>
        <v>1.4904540349751363</v>
      </c>
    </row>
    <row r="493" spans="1:4" x14ac:dyDescent="0.45">
      <c r="A493" s="13">
        <v>44181</v>
      </c>
      <c r="B493" s="12">
        <v>1957329.5697632181</v>
      </c>
      <c r="C493">
        <f t="shared" si="7"/>
        <v>1.957329569763218</v>
      </c>
      <c r="D493">
        <f>D492*(1+Table1[[#This Row],[Доходность, %]])</f>
        <v>1.4885822771271233</v>
      </c>
    </row>
    <row r="494" spans="1:4" x14ac:dyDescent="0.45">
      <c r="A494" s="13">
        <v>44182</v>
      </c>
      <c r="B494" s="12">
        <v>1958384.3548735627</v>
      </c>
      <c r="C494">
        <f t="shared" si="7"/>
        <v>1.9583843548735627</v>
      </c>
      <c r="D494">
        <f>D493*(1+Table1[[#This Row],[Доходность, %]])</f>
        <v>1.489384459061986</v>
      </c>
    </row>
    <row r="495" spans="1:4" x14ac:dyDescent="0.45">
      <c r="A495" s="13">
        <v>44183</v>
      </c>
      <c r="B495" s="12">
        <v>1899738.3027383904</v>
      </c>
      <c r="C495">
        <f t="shared" si="7"/>
        <v>1.8997383027383905</v>
      </c>
      <c r="D495">
        <f>D494*(1+Table1[[#This Row],[Доходность, %]])</f>
        <v>1.4447831434836129</v>
      </c>
    </row>
    <row r="496" spans="1:4" x14ac:dyDescent="0.45">
      <c r="A496" s="13">
        <v>44186</v>
      </c>
      <c r="B496" s="12">
        <v>1840881.2935811491</v>
      </c>
      <c r="C496">
        <f t="shared" si="7"/>
        <v>1.8408812935811492</v>
      </c>
      <c r="D496">
        <f>D495*(1+Table1[[#This Row],[Доходность, %]])</f>
        <v>1.4000213915182671</v>
      </c>
    </row>
    <row r="497" spans="1:4" x14ac:dyDescent="0.45">
      <c r="A497" s="13">
        <v>44187</v>
      </c>
      <c r="B497" s="12">
        <v>1842639.2687650572</v>
      </c>
      <c r="C497">
        <f t="shared" si="7"/>
        <v>1.8426392687650572</v>
      </c>
      <c r="D497">
        <f>D496*(1+Table1[[#This Row],[Доходность, %]])</f>
        <v>1.4013583614097052</v>
      </c>
    </row>
    <row r="498" spans="1:4" x14ac:dyDescent="0.45">
      <c r="A498" s="13">
        <v>44188</v>
      </c>
      <c r="B498" s="12">
        <v>1899316.3886942526</v>
      </c>
      <c r="C498">
        <f t="shared" si="7"/>
        <v>1.8993163886942526</v>
      </c>
      <c r="D498">
        <f>D497*(1+Table1[[#This Row],[Доходность, %]])</f>
        <v>1.4444622707096679</v>
      </c>
    </row>
    <row r="499" spans="1:4" x14ac:dyDescent="0.45">
      <c r="A499" s="13">
        <v>44189</v>
      </c>
      <c r="B499" s="12">
        <v>1893831.5061204594</v>
      </c>
      <c r="C499">
        <f t="shared" si="7"/>
        <v>1.8938315061204594</v>
      </c>
      <c r="D499">
        <f>D498*(1+Table1[[#This Row],[Доходность, %]])</f>
        <v>1.440290924648381</v>
      </c>
    </row>
    <row r="500" spans="1:4" x14ac:dyDescent="0.45">
      <c r="A500" s="13">
        <v>44190</v>
      </c>
      <c r="B500" s="12">
        <v>1903113.6150914936</v>
      </c>
      <c r="C500">
        <f t="shared" si="7"/>
        <v>1.9031136150914936</v>
      </c>
      <c r="D500">
        <f>D499*(1+Table1[[#This Row],[Доходность, %]])</f>
        <v>1.4473501256751737</v>
      </c>
    </row>
    <row r="501" spans="1:4" x14ac:dyDescent="0.45">
      <c r="A501" s="13">
        <v>44193</v>
      </c>
      <c r="B501" s="12">
        <v>1931663.1320781603</v>
      </c>
      <c r="C501">
        <f t="shared" si="7"/>
        <v>1.9316631320781603</v>
      </c>
      <c r="D501">
        <f>D500*(1+Table1[[#This Row],[Доходность, %]])</f>
        <v>1.4690625167121278</v>
      </c>
    </row>
    <row r="502" spans="1:4" x14ac:dyDescent="0.45">
      <c r="A502" s="13">
        <v>44194</v>
      </c>
      <c r="B502" s="12">
        <v>1912677.0000919534</v>
      </c>
      <c r="C502">
        <f t="shared" si="7"/>
        <v>1.9126770000919535</v>
      </c>
      <c r="D502">
        <f>D501*(1+Table1[[#This Row],[Доходность, %]])</f>
        <v>1.454623241884597</v>
      </c>
    </row>
    <row r="503" spans="1:4" x14ac:dyDescent="0.45">
      <c r="A503" s="13">
        <v>44195</v>
      </c>
      <c r="B503" s="12">
        <v>1910167.06</v>
      </c>
      <c r="C503">
        <f t="shared" si="7"/>
        <v>1.91016706</v>
      </c>
      <c r="D503">
        <f>D502*(1+Table1[[#This Row],[Доходность, %]])</f>
        <v>1.4527514840365836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workbookViewId="0">
      <selection activeCell="I2" sqref="I2"/>
    </sheetView>
  </sheetViews>
  <sheetFormatPr defaultRowHeight="14.25" x14ac:dyDescent="0.45"/>
  <cols>
    <col min="2" max="2" width="12.1328125" customWidth="1"/>
    <col min="3" max="3" width="13.53125" customWidth="1"/>
    <col min="6" max="6" width="14" customWidth="1"/>
  </cols>
  <sheetData>
    <row r="1" spans="1:9" x14ac:dyDescent="0.45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7</v>
      </c>
    </row>
    <row r="2" spans="1:9" x14ac:dyDescent="0.45">
      <c r="A2" s="1">
        <v>1</v>
      </c>
      <c r="B2" s="2">
        <v>43469</v>
      </c>
      <c r="C2" s="2">
        <v>43544</v>
      </c>
      <c r="D2" t="s">
        <v>18</v>
      </c>
      <c r="E2">
        <v>1000000</v>
      </c>
      <c r="F2">
        <v>1098470.3500000001</v>
      </c>
      <c r="G2">
        <v>190.99</v>
      </c>
      <c r="H2">
        <v>209.8</v>
      </c>
      <c r="I2">
        <v>5235</v>
      </c>
    </row>
    <row r="3" spans="1:9" x14ac:dyDescent="0.45">
      <c r="A3" s="1">
        <v>2</v>
      </c>
      <c r="B3" s="2">
        <v>43544</v>
      </c>
      <c r="C3" s="2">
        <v>43600</v>
      </c>
      <c r="D3" t="s">
        <v>18</v>
      </c>
      <c r="E3">
        <v>1098470.3500000001</v>
      </c>
      <c r="F3">
        <v>1197359.5</v>
      </c>
      <c r="G3">
        <v>209.8</v>
      </c>
      <c r="H3">
        <v>228.69</v>
      </c>
      <c r="I3">
        <v>5235</v>
      </c>
    </row>
    <row r="4" spans="1:9" x14ac:dyDescent="0.45">
      <c r="A4" s="1">
        <v>3</v>
      </c>
      <c r="B4" s="2">
        <v>43600</v>
      </c>
      <c r="C4" s="2">
        <v>43606</v>
      </c>
      <c r="D4" t="s">
        <v>18</v>
      </c>
      <c r="E4">
        <v>1197359.5</v>
      </c>
      <c r="F4">
        <v>1218404.2</v>
      </c>
      <c r="G4">
        <v>228.69</v>
      </c>
      <c r="H4">
        <v>232.71</v>
      </c>
      <c r="I4">
        <v>5235</v>
      </c>
    </row>
    <row r="5" spans="1:9" x14ac:dyDescent="0.45">
      <c r="A5" s="1">
        <v>4</v>
      </c>
      <c r="B5" s="2">
        <v>43606</v>
      </c>
      <c r="C5" s="2">
        <v>43663</v>
      </c>
      <c r="D5" t="s">
        <v>18</v>
      </c>
      <c r="E5">
        <v>1218404.2</v>
      </c>
      <c r="F5">
        <v>1228455.3999999999</v>
      </c>
      <c r="G5">
        <v>232.71</v>
      </c>
      <c r="H5">
        <v>234.63</v>
      </c>
      <c r="I5">
        <v>5235</v>
      </c>
    </row>
    <row r="6" spans="1:9" x14ac:dyDescent="0.45">
      <c r="A6" s="1">
        <v>5</v>
      </c>
      <c r="B6" s="2">
        <v>43663</v>
      </c>
      <c r="C6" s="2">
        <v>43711</v>
      </c>
      <c r="D6" t="s">
        <v>19</v>
      </c>
      <c r="E6">
        <v>1228455.3999999999</v>
      </c>
      <c r="F6">
        <v>1284103.45</v>
      </c>
      <c r="G6">
        <v>234.63</v>
      </c>
      <c r="H6">
        <v>224</v>
      </c>
      <c r="I6">
        <v>5235</v>
      </c>
    </row>
    <row r="7" spans="1:9" x14ac:dyDescent="0.45">
      <c r="A7" s="1">
        <v>6</v>
      </c>
      <c r="B7" s="2">
        <v>43711</v>
      </c>
      <c r="C7" s="2">
        <v>43738</v>
      </c>
      <c r="D7" t="s">
        <v>18</v>
      </c>
      <c r="E7">
        <v>1284103.45</v>
      </c>
      <c r="F7">
        <v>1305369.17</v>
      </c>
      <c r="G7">
        <v>224</v>
      </c>
      <c r="H7">
        <v>227.71</v>
      </c>
      <c r="I7">
        <v>5732</v>
      </c>
    </row>
    <row r="8" spans="1:9" x14ac:dyDescent="0.45">
      <c r="A8" s="1">
        <v>7</v>
      </c>
      <c r="B8" s="2">
        <v>43738</v>
      </c>
      <c r="C8" s="2">
        <v>43749</v>
      </c>
      <c r="D8" t="s">
        <v>19</v>
      </c>
      <c r="E8">
        <v>1305369.17</v>
      </c>
      <c r="F8">
        <v>1290465.97</v>
      </c>
      <c r="G8">
        <v>227.71</v>
      </c>
      <c r="H8">
        <v>230.31</v>
      </c>
      <c r="I8">
        <v>5732</v>
      </c>
    </row>
    <row r="9" spans="1:9" x14ac:dyDescent="0.45">
      <c r="A9" s="1">
        <v>8</v>
      </c>
      <c r="B9" s="2">
        <v>43749</v>
      </c>
      <c r="C9" s="2">
        <v>43798</v>
      </c>
      <c r="D9" t="s">
        <v>18</v>
      </c>
      <c r="E9">
        <v>1290465.97</v>
      </c>
      <c r="F9">
        <v>1311028.98</v>
      </c>
      <c r="G9">
        <v>230.31</v>
      </c>
      <c r="H9">
        <v>233.98</v>
      </c>
      <c r="I9">
        <v>5603</v>
      </c>
    </row>
    <row r="10" spans="1:9" x14ac:dyDescent="0.45">
      <c r="A10" s="1">
        <v>9</v>
      </c>
      <c r="B10" s="2">
        <v>43798</v>
      </c>
      <c r="C10" s="2">
        <v>43809</v>
      </c>
      <c r="D10" t="s">
        <v>19</v>
      </c>
      <c r="E10">
        <v>1311028.98</v>
      </c>
      <c r="F10">
        <v>1289009.19</v>
      </c>
      <c r="G10">
        <v>233.98</v>
      </c>
      <c r="H10">
        <v>237.91</v>
      </c>
      <c r="I10">
        <v>5603</v>
      </c>
    </row>
    <row r="11" spans="1:9" x14ac:dyDescent="0.45">
      <c r="A11" s="1">
        <v>10</v>
      </c>
      <c r="B11" s="2">
        <v>43809</v>
      </c>
      <c r="C11" s="2">
        <v>43879</v>
      </c>
      <c r="D11" t="s">
        <v>18</v>
      </c>
      <c r="E11">
        <v>1289009.19</v>
      </c>
      <c r="F11">
        <v>1350178.41</v>
      </c>
      <c r="G11">
        <v>237.91</v>
      </c>
      <c r="H11">
        <v>249.2</v>
      </c>
      <c r="I11">
        <v>5418</v>
      </c>
    </row>
    <row r="12" spans="1:9" x14ac:dyDescent="0.45">
      <c r="A12" s="1">
        <v>11</v>
      </c>
      <c r="B12" s="2">
        <v>43879</v>
      </c>
      <c r="C12" s="2">
        <v>43957</v>
      </c>
      <c r="D12" t="s">
        <v>19</v>
      </c>
      <c r="E12">
        <v>1350178.41</v>
      </c>
      <c r="F12">
        <v>1640041.41</v>
      </c>
      <c r="G12">
        <v>249.2</v>
      </c>
      <c r="H12">
        <v>195.7</v>
      </c>
      <c r="I12">
        <v>5418</v>
      </c>
    </row>
    <row r="13" spans="1:9" x14ac:dyDescent="0.45">
      <c r="A13" s="1">
        <v>12</v>
      </c>
      <c r="B13" s="2">
        <v>43957</v>
      </c>
      <c r="C13" s="2">
        <v>43978</v>
      </c>
      <c r="D13" t="s">
        <v>18</v>
      </c>
      <c r="E13">
        <v>1640041.41</v>
      </c>
      <c r="F13">
        <v>1663589.21</v>
      </c>
      <c r="G13">
        <v>195.7</v>
      </c>
      <c r="H13">
        <v>198.51</v>
      </c>
      <c r="I13">
        <v>8380</v>
      </c>
    </row>
    <row r="14" spans="1:9" x14ac:dyDescent="0.45">
      <c r="A14" s="1">
        <v>13</v>
      </c>
      <c r="B14" s="2">
        <v>43978</v>
      </c>
      <c r="C14" s="2">
        <v>44014</v>
      </c>
      <c r="D14" t="s">
        <v>18</v>
      </c>
      <c r="E14">
        <v>1663589.21</v>
      </c>
      <c r="F14">
        <v>1756523.41</v>
      </c>
      <c r="G14">
        <v>198.51</v>
      </c>
      <c r="H14">
        <v>209.6</v>
      </c>
      <c r="I14">
        <v>8380</v>
      </c>
    </row>
    <row r="15" spans="1:9" x14ac:dyDescent="0.45">
      <c r="A15" s="1">
        <v>14</v>
      </c>
      <c r="B15" s="2">
        <v>44014</v>
      </c>
      <c r="C15" s="2">
        <v>44081</v>
      </c>
      <c r="D15" t="s">
        <v>18</v>
      </c>
      <c r="E15">
        <v>1756523.41</v>
      </c>
      <c r="F15">
        <v>1854737.01</v>
      </c>
      <c r="G15">
        <v>209.6</v>
      </c>
      <c r="H15">
        <v>221.32</v>
      </c>
      <c r="I15">
        <v>8380</v>
      </c>
    </row>
    <row r="16" spans="1:9" x14ac:dyDescent="0.45">
      <c r="A16" s="1">
        <v>15</v>
      </c>
      <c r="B16" s="2">
        <v>44081</v>
      </c>
      <c r="C16" s="2">
        <v>44089</v>
      </c>
      <c r="D16" t="s">
        <v>19</v>
      </c>
      <c r="E16">
        <v>1854737.01</v>
      </c>
      <c r="F16">
        <v>1769428.61</v>
      </c>
      <c r="G16">
        <v>221.32</v>
      </c>
      <c r="H16">
        <v>231.5</v>
      </c>
      <c r="I16">
        <v>8380</v>
      </c>
    </row>
    <row r="17" spans="1:9" x14ac:dyDescent="0.45">
      <c r="A17" s="1">
        <v>16</v>
      </c>
      <c r="B17" s="2">
        <v>44089</v>
      </c>
      <c r="C17" s="2">
        <v>44106</v>
      </c>
      <c r="D17" t="s">
        <v>18</v>
      </c>
      <c r="E17">
        <v>1769428.61</v>
      </c>
      <c r="F17">
        <v>1595932.51</v>
      </c>
      <c r="G17">
        <v>231.5</v>
      </c>
      <c r="H17">
        <v>208.8</v>
      </c>
      <c r="I17">
        <v>7643</v>
      </c>
    </row>
    <row r="18" spans="1:9" x14ac:dyDescent="0.45">
      <c r="A18" s="1">
        <v>17</v>
      </c>
      <c r="B18" s="2">
        <v>44106</v>
      </c>
      <c r="C18" s="2">
        <v>44141</v>
      </c>
      <c r="D18" t="s">
        <v>19</v>
      </c>
      <c r="E18">
        <v>1595932.51</v>
      </c>
      <c r="F18">
        <v>1529438.41</v>
      </c>
      <c r="G18">
        <v>208.8</v>
      </c>
      <c r="H18">
        <v>217.5</v>
      </c>
      <c r="I18">
        <v>7643</v>
      </c>
    </row>
    <row r="19" spans="1:9" x14ac:dyDescent="0.45">
      <c r="A19" s="1">
        <v>18</v>
      </c>
      <c r="B19" s="2">
        <v>44141</v>
      </c>
      <c r="C19" s="2">
        <v>44195</v>
      </c>
      <c r="D19" t="s">
        <v>18</v>
      </c>
      <c r="E19">
        <v>1529438.41</v>
      </c>
      <c r="F19">
        <v>1910167.06</v>
      </c>
      <c r="G19">
        <v>217.5</v>
      </c>
      <c r="H19">
        <v>271.64999999999998</v>
      </c>
      <c r="I19">
        <v>7031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RowHeight="14.25" x14ac:dyDescent="0.45"/>
  <sheetData>
    <row r="1" spans="1:2" x14ac:dyDescent="0.45">
      <c r="B1" s="1">
        <v>0</v>
      </c>
    </row>
    <row r="2" spans="1:2" x14ac:dyDescent="0.45">
      <c r="A2" s="1" t="s">
        <v>0</v>
      </c>
      <c r="B2">
        <v>26</v>
      </c>
    </row>
    <row r="3" spans="1:2" x14ac:dyDescent="0.45">
      <c r="A3" s="1" t="s">
        <v>1</v>
      </c>
      <c r="B3">
        <v>5</v>
      </c>
    </row>
    <row r="4" spans="1:2" x14ac:dyDescent="0.45">
      <c r="A4" s="1" t="s">
        <v>2</v>
      </c>
      <c r="B4">
        <v>46</v>
      </c>
    </row>
    <row r="5" spans="1:2" x14ac:dyDescent="0.45">
      <c r="A5" s="1" t="s">
        <v>3</v>
      </c>
      <c r="B5">
        <v>0.99323312000000064</v>
      </c>
    </row>
    <row r="6" spans="1:2" x14ac:dyDescent="0.45">
      <c r="A6" s="1" t="s">
        <v>4</v>
      </c>
      <c r="B6">
        <v>0.4300871242368301</v>
      </c>
    </row>
    <row r="7" spans="1:2" x14ac:dyDescent="0.45">
      <c r="A7" s="1" t="s">
        <v>5</v>
      </c>
      <c r="B7">
        <v>-0.17538799206902109</v>
      </c>
    </row>
    <row r="8" spans="1:2" x14ac:dyDescent="0.45">
      <c r="A8" s="1" t="s">
        <v>6</v>
      </c>
      <c r="B8">
        <v>0.75680000000000003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/>
  </sheetViews>
  <sheetFormatPr defaultRowHeight="14.25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>
        <v>743</v>
      </c>
      <c r="B2">
        <v>26</v>
      </c>
      <c r="C2">
        <v>5</v>
      </c>
      <c r="D2">
        <v>46</v>
      </c>
      <c r="E2">
        <v>0.91016706000000003</v>
      </c>
      <c r="F2">
        <v>0.46731320615672561</v>
      </c>
      <c r="G2">
        <v>-0.17538799206902109</v>
      </c>
      <c r="H2">
        <v>0.45279999999999998</v>
      </c>
    </row>
    <row r="3" spans="1:8" x14ac:dyDescent="0.45">
      <c r="A3" s="1">
        <v>159</v>
      </c>
      <c r="B3">
        <v>21</v>
      </c>
      <c r="C3">
        <v>7</v>
      </c>
      <c r="D3">
        <v>38</v>
      </c>
      <c r="E3">
        <v>0.87522696</v>
      </c>
      <c r="F3">
        <v>0.42885477809510231</v>
      </c>
      <c r="G3">
        <v>-0.16847269879370089</v>
      </c>
      <c r="H3">
        <v>0.45279999999999998</v>
      </c>
    </row>
    <row r="4" spans="1:8" x14ac:dyDescent="0.45">
      <c r="A4" s="1">
        <v>623</v>
      </c>
      <c r="B4">
        <v>25</v>
      </c>
      <c r="C4">
        <v>5</v>
      </c>
      <c r="D4">
        <v>46</v>
      </c>
      <c r="E4">
        <v>0.86693220000000015</v>
      </c>
      <c r="F4">
        <v>0.46071981464653522</v>
      </c>
      <c r="G4">
        <v>-0.17538710340822231</v>
      </c>
      <c r="H4">
        <v>0.45279999999999998</v>
      </c>
    </row>
    <row r="5" spans="1:8" x14ac:dyDescent="0.45">
      <c r="A5" s="1">
        <v>863</v>
      </c>
      <c r="B5">
        <v>27</v>
      </c>
      <c r="C5">
        <v>5</v>
      </c>
      <c r="D5">
        <v>46</v>
      </c>
      <c r="E5">
        <v>0.8632701599999999</v>
      </c>
      <c r="F5">
        <v>0.44885458482768908</v>
      </c>
      <c r="G5">
        <v>-0.17538495058598211</v>
      </c>
      <c r="H5">
        <v>0.45279999999999998</v>
      </c>
    </row>
    <row r="6" spans="1:8" x14ac:dyDescent="0.45">
      <c r="A6" s="1">
        <v>394</v>
      </c>
      <c r="B6">
        <v>23</v>
      </c>
      <c r="C6">
        <v>6</v>
      </c>
      <c r="D6">
        <v>45</v>
      </c>
      <c r="E6">
        <v>0.86234746000000029</v>
      </c>
      <c r="F6">
        <v>0.45502245187222717</v>
      </c>
      <c r="G6">
        <v>-0.17537758963939021</v>
      </c>
      <c r="H6">
        <v>0.45279999999999998</v>
      </c>
    </row>
    <row r="7" spans="1:8" x14ac:dyDescent="0.45">
      <c r="A7" s="1">
        <v>279</v>
      </c>
      <c r="B7">
        <v>22</v>
      </c>
      <c r="C7">
        <v>7</v>
      </c>
      <c r="D7">
        <v>38</v>
      </c>
      <c r="E7">
        <v>0.85863843000000006</v>
      </c>
      <c r="F7">
        <v>0.42518130967029583</v>
      </c>
      <c r="G7">
        <v>-0.1684675330649098</v>
      </c>
      <c r="H7">
        <v>0.45279999999999998</v>
      </c>
    </row>
    <row r="8" spans="1:8" x14ac:dyDescent="0.45">
      <c r="A8" s="1">
        <v>983</v>
      </c>
      <c r="B8">
        <v>28</v>
      </c>
      <c r="C8">
        <v>5</v>
      </c>
      <c r="D8">
        <v>46</v>
      </c>
      <c r="E8">
        <v>0.85526176000000032</v>
      </c>
      <c r="F8">
        <v>0.46290947371304603</v>
      </c>
      <c r="G8">
        <v>-0.1753834275791161</v>
      </c>
      <c r="H8">
        <v>0.45279999999999998</v>
      </c>
    </row>
    <row r="9" spans="1:8" x14ac:dyDescent="0.45">
      <c r="A9" s="1">
        <v>166</v>
      </c>
      <c r="B9">
        <v>21</v>
      </c>
      <c r="C9">
        <v>7</v>
      </c>
      <c r="D9">
        <v>45</v>
      </c>
      <c r="E9">
        <v>0.85489816000000007</v>
      </c>
      <c r="F9">
        <v>0.44905394558223072</v>
      </c>
      <c r="G9">
        <v>-0.18720870150724969</v>
      </c>
      <c r="H9">
        <v>0.45279999999999998</v>
      </c>
    </row>
    <row r="10" spans="1:8" x14ac:dyDescent="0.45">
      <c r="A10" s="1">
        <v>165</v>
      </c>
      <c r="B10">
        <v>21</v>
      </c>
      <c r="C10">
        <v>7</v>
      </c>
      <c r="D10">
        <v>44</v>
      </c>
      <c r="E10">
        <v>0.85489816000000007</v>
      </c>
      <c r="F10">
        <v>0.44905394558223072</v>
      </c>
      <c r="G10">
        <v>-0.18720870150724969</v>
      </c>
      <c r="H10">
        <v>0.45279999999999998</v>
      </c>
    </row>
    <row r="11" spans="1:8" x14ac:dyDescent="0.45">
      <c r="A11" s="1">
        <v>514</v>
      </c>
      <c r="B11">
        <v>24</v>
      </c>
      <c r="C11">
        <v>6</v>
      </c>
      <c r="D11">
        <v>45</v>
      </c>
      <c r="E11">
        <v>0.8475328600000005</v>
      </c>
      <c r="F11">
        <v>0.45121196794235852</v>
      </c>
      <c r="G11">
        <v>-0.1753842674144982</v>
      </c>
      <c r="H11">
        <v>0.45279999999999998</v>
      </c>
    </row>
    <row r="12" spans="1:8" x14ac:dyDescent="0.45">
      <c r="A12" s="1">
        <v>160</v>
      </c>
      <c r="B12">
        <v>21</v>
      </c>
      <c r="C12">
        <v>7</v>
      </c>
      <c r="D12">
        <v>39</v>
      </c>
      <c r="E12">
        <v>0.84060399999999968</v>
      </c>
      <c r="F12">
        <v>0.41651986408184211</v>
      </c>
      <c r="G12">
        <v>-0.17210254562705071</v>
      </c>
      <c r="H12">
        <v>0.45279999999999998</v>
      </c>
    </row>
    <row r="13" spans="1:8" x14ac:dyDescent="0.45">
      <c r="A13" s="1">
        <v>286</v>
      </c>
      <c r="B13">
        <v>22</v>
      </c>
      <c r="C13">
        <v>7</v>
      </c>
      <c r="D13">
        <v>45</v>
      </c>
      <c r="E13">
        <v>0.83836938000000005</v>
      </c>
      <c r="F13">
        <v>0.44492360149897298</v>
      </c>
      <c r="G13">
        <v>-0.1872084208408222</v>
      </c>
      <c r="H13">
        <v>0.45279999999999998</v>
      </c>
    </row>
    <row r="14" spans="1:8" x14ac:dyDescent="0.45">
      <c r="A14" s="1">
        <v>285</v>
      </c>
      <c r="B14">
        <v>22</v>
      </c>
      <c r="C14">
        <v>7</v>
      </c>
      <c r="D14">
        <v>44</v>
      </c>
      <c r="E14">
        <v>0.83836938000000005</v>
      </c>
      <c r="F14">
        <v>0.44492360149897298</v>
      </c>
      <c r="G14">
        <v>-0.1872084208408222</v>
      </c>
      <c r="H14">
        <v>0.45279999999999998</v>
      </c>
    </row>
    <row r="15" spans="1:8" x14ac:dyDescent="0.45">
      <c r="A15" s="1">
        <v>161</v>
      </c>
      <c r="B15">
        <v>21</v>
      </c>
      <c r="C15">
        <v>7</v>
      </c>
      <c r="D15">
        <v>40</v>
      </c>
      <c r="E15">
        <v>0.83719694999999983</v>
      </c>
      <c r="F15">
        <v>0.41517574196560969</v>
      </c>
      <c r="G15">
        <v>-0.1720995795842295</v>
      </c>
      <c r="H15">
        <v>0.45279999999999998</v>
      </c>
    </row>
    <row r="16" spans="1:8" x14ac:dyDescent="0.45">
      <c r="A16" s="1">
        <v>158</v>
      </c>
      <c r="B16">
        <v>21</v>
      </c>
      <c r="C16">
        <v>7</v>
      </c>
      <c r="D16">
        <v>37</v>
      </c>
      <c r="E16">
        <v>0.83698431999999934</v>
      </c>
      <c r="F16">
        <v>0.42837710115527228</v>
      </c>
      <c r="G16">
        <v>-0.16847464565751419</v>
      </c>
      <c r="H16">
        <v>0.45279999999999998</v>
      </c>
    </row>
    <row r="17" spans="1:8" x14ac:dyDescent="0.45">
      <c r="A17" s="1">
        <v>1087</v>
      </c>
      <c r="B17">
        <v>29</v>
      </c>
      <c r="C17">
        <v>4</v>
      </c>
      <c r="D17">
        <v>42</v>
      </c>
      <c r="E17">
        <v>0.83594672999999942</v>
      </c>
      <c r="F17">
        <v>0.39636202743023358</v>
      </c>
      <c r="G17">
        <v>-0.18781226075873519</v>
      </c>
      <c r="H17">
        <v>0.45279999999999998</v>
      </c>
    </row>
    <row r="18" spans="1:8" x14ac:dyDescent="0.45">
      <c r="A18" s="1">
        <v>1083</v>
      </c>
      <c r="B18">
        <v>29</v>
      </c>
      <c r="C18">
        <v>4</v>
      </c>
      <c r="D18">
        <v>38</v>
      </c>
      <c r="E18">
        <v>0.83050381999999989</v>
      </c>
      <c r="F18">
        <v>0.37464770817653548</v>
      </c>
      <c r="G18">
        <v>-0.18780681307892699</v>
      </c>
      <c r="H18">
        <v>0.45279999999999998</v>
      </c>
    </row>
    <row r="19" spans="1:8" x14ac:dyDescent="0.45">
      <c r="A19" s="1">
        <v>280</v>
      </c>
      <c r="B19">
        <v>22</v>
      </c>
      <c r="C19">
        <v>7</v>
      </c>
      <c r="D19">
        <v>39</v>
      </c>
      <c r="E19">
        <v>0.82431756000000012</v>
      </c>
      <c r="F19">
        <v>0.41281632006927138</v>
      </c>
      <c r="G19">
        <v>-0.1720863898620727</v>
      </c>
      <c r="H19">
        <v>0.45279999999999998</v>
      </c>
    </row>
    <row r="20" spans="1:8" x14ac:dyDescent="0.45">
      <c r="A20" s="1">
        <v>1085</v>
      </c>
      <c r="B20">
        <v>29</v>
      </c>
      <c r="C20">
        <v>4</v>
      </c>
      <c r="D20">
        <v>40</v>
      </c>
      <c r="E20">
        <v>0.82209622999999876</v>
      </c>
      <c r="F20">
        <v>0.39141817634472298</v>
      </c>
      <c r="G20">
        <v>-0.1878011704873784</v>
      </c>
      <c r="H20">
        <v>0.45279999999999998</v>
      </c>
    </row>
    <row r="21" spans="1:8" x14ac:dyDescent="0.45">
      <c r="A21" s="1">
        <v>281</v>
      </c>
      <c r="B21">
        <v>22</v>
      </c>
      <c r="C21">
        <v>7</v>
      </c>
      <c r="D21">
        <v>40</v>
      </c>
      <c r="E21">
        <v>0.82090604999999983</v>
      </c>
      <c r="F21">
        <v>0.41145054998311109</v>
      </c>
      <c r="G21">
        <v>-0.17209835794863901</v>
      </c>
      <c r="H21">
        <v>0.45279999999999998</v>
      </c>
    </row>
    <row r="22" spans="1:8" x14ac:dyDescent="0.45">
      <c r="A22" s="1">
        <v>278</v>
      </c>
      <c r="B22">
        <v>22</v>
      </c>
      <c r="C22">
        <v>7</v>
      </c>
      <c r="D22">
        <v>37</v>
      </c>
      <c r="E22">
        <v>0.82070046999999957</v>
      </c>
      <c r="F22">
        <v>0.42450079994953921</v>
      </c>
      <c r="G22">
        <v>-0.1684747546930454</v>
      </c>
      <c r="H22">
        <v>0.45279999999999998</v>
      </c>
    </row>
    <row r="23" spans="1:8" x14ac:dyDescent="0.45">
      <c r="A23" s="1">
        <v>1086</v>
      </c>
      <c r="B23">
        <v>29</v>
      </c>
      <c r="C23">
        <v>4</v>
      </c>
      <c r="D23">
        <v>41</v>
      </c>
      <c r="E23">
        <v>0.81745825999999955</v>
      </c>
      <c r="F23">
        <v>0.39027083968151521</v>
      </c>
      <c r="G23">
        <v>-0.1878091409798289</v>
      </c>
      <c r="H23">
        <v>0.45279999999999998</v>
      </c>
    </row>
    <row r="24" spans="1:8" x14ac:dyDescent="0.45">
      <c r="A24" s="1">
        <v>1103</v>
      </c>
      <c r="B24">
        <v>29</v>
      </c>
      <c r="C24">
        <v>5</v>
      </c>
      <c r="D24">
        <v>46</v>
      </c>
      <c r="E24">
        <v>0.81690561999999955</v>
      </c>
      <c r="F24">
        <v>0.46826501141715099</v>
      </c>
      <c r="G24">
        <v>-0.17539251814957851</v>
      </c>
      <c r="H24">
        <v>0.45279999999999998</v>
      </c>
    </row>
    <row r="25" spans="1:8" x14ac:dyDescent="0.45">
      <c r="A25" s="1">
        <v>1088</v>
      </c>
      <c r="B25">
        <v>29</v>
      </c>
      <c r="C25">
        <v>4</v>
      </c>
      <c r="D25">
        <v>43</v>
      </c>
      <c r="E25">
        <v>0.81671330999999969</v>
      </c>
      <c r="F25">
        <v>0.38925507242506718</v>
      </c>
      <c r="G25">
        <v>-0.18780957449754729</v>
      </c>
      <c r="H25">
        <v>0.45279999999999998</v>
      </c>
    </row>
    <row r="26" spans="1:8" x14ac:dyDescent="0.45">
      <c r="A26" s="1">
        <v>1084</v>
      </c>
      <c r="B26">
        <v>29</v>
      </c>
      <c r="C26">
        <v>4</v>
      </c>
      <c r="D26">
        <v>39</v>
      </c>
      <c r="E26">
        <v>0.81546958999999974</v>
      </c>
      <c r="F26">
        <v>0.37874153042988989</v>
      </c>
      <c r="G26">
        <v>-0.18781022323601679</v>
      </c>
      <c r="H26">
        <v>0.45279999999999998</v>
      </c>
    </row>
    <row r="27" spans="1:8" x14ac:dyDescent="0.45">
      <c r="A27" s="1">
        <v>741</v>
      </c>
      <c r="B27">
        <v>26</v>
      </c>
      <c r="C27">
        <v>5</v>
      </c>
      <c r="D27">
        <v>44</v>
      </c>
      <c r="E27">
        <v>0.81151737000000068</v>
      </c>
      <c r="F27">
        <v>0.41855181986276518</v>
      </c>
      <c r="G27">
        <v>-0.17176429940893639</v>
      </c>
      <c r="H27">
        <v>0.45279999999999998</v>
      </c>
    </row>
    <row r="28" spans="1:8" x14ac:dyDescent="0.45">
      <c r="A28" s="1">
        <v>742</v>
      </c>
      <c r="B28">
        <v>26</v>
      </c>
      <c r="C28">
        <v>5</v>
      </c>
      <c r="D28">
        <v>45</v>
      </c>
      <c r="E28">
        <v>0.81151737000000068</v>
      </c>
      <c r="F28">
        <v>0.41855181986276518</v>
      </c>
      <c r="G28">
        <v>-0.17176429940893639</v>
      </c>
      <c r="H28">
        <v>0.45279999999999998</v>
      </c>
    </row>
    <row r="29" spans="1:8" x14ac:dyDescent="0.45">
      <c r="A29" s="1">
        <v>1089</v>
      </c>
      <c r="B29">
        <v>29</v>
      </c>
      <c r="C29">
        <v>4</v>
      </c>
      <c r="D29">
        <v>44</v>
      </c>
      <c r="E29">
        <v>0.80956252000000073</v>
      </c>
      <c r="F29">
        <v>0.39750752920403309</v>
      </c>
      <c r="G29">
        <v>-0.18780757869636289</v>
      </c>
      <c r="H29">
        <v>0.45279999999999998</v>
      </c>
    </row>
    <row r="30" spans="1:8" x14ac:dyDescent="0.45">
      <c r="A30" s="1">
        <v>1090</v>
      </c>
      <c r="B30">
        <v>29</v>
      </c>
      <c r="C30">
        <v>4</v>
      </c>
      <c r="D30">
        <v>45</v>
      </c>
      <c r="E30">
        <v>0.80956252000000073</v>
      </c>
      <c r="F30">
        <v>0.39750752920403309</v>
      </c>
      <c r="G30">
        <v>-0.18780757869636289</v>
      </c>
      <c r="H30">
        <v>0.45279999999999998</v>
      </c>
    </row>
    <row r="31" spans="1:8" x14ac:dyDescent="0.45">
      <c r="A31" s="1">
        <v>1082</v>
      </c>
      <c r="B31">
        <v>29</v>
      </c>
      <c r="C31">
        <v>4</v>
      </c>
      <c r="D31">
        <v>37</v>
      </c>
      <c r="E31">
        <v>0.80659561000000024</v>
      </c>
      <c r="F31">
        <v>0.35872851724344251</v>
      </c>
      <c r="G31">
        <v>-0.18780164975247091</v>
      </c>
      <c r="H31">
        <v>0.45279999999999998</v>
      </c>
    </row>
    <row r="32" spans="1:8" x14ac:dyDescent="0.45">
      <c r="A32" s="1">
        <v>162</v>
      </c>
      <c r="B32">
        <v>21</v>
      </c>
      <c r="C32">
        <v>7</v>
      </c>
      <c r="D32">
        <v>41</v>
      </c>
      <c r="E32">
        <v>0.8063731999999999</v>
      </c>
      <c r="F32">
        <v>0.42048390282486531</v>
      </c>
      <c r="G32">
        <v>-0.1720896309792341</v>
      </c>
      <c r="H32">
        <v>0.45279999999999998</v>
      </c>
    </row>
    <row r="33" spans="1:8" x14ac:dyDescent="0.45">
      <c r="A33" s="1">
        <v>1080</v>
      </c>
      <c r="B33">
        <v>29</v>
      </c>
      <c r="C33">
        <v>4</v>
      </c>
      <c r="D33">
        <v>35</v>
      </c>
      <c r="E33">
        <v>0.8062987800000001</v>
      </c>
      <c r="F33">
        <v>0.36691464265242291</v>
      </c>
      <c r="G33">
        <v>-0.18780691061098481</v>
      </c>
      <c r="H33">
        <v>0.45279999999999998</v>
      </c>
    </row>
    <row r="34" spans="1:8" x14ac:dyDescent="0.45">
      <c r="A34" s="1">
        <v>1081</v>
      </c>
      <c r="B34">
        <v>29</v>
      </c>
      <c r="C34">
        <v>4</v>
      </c>
      <c r="D34">
        <v>36</v>
      </c>
      <c r="E34">
        <v>0.80587168000000009</v>
      </c>
      <c r="F34">
        <v>0.35810203003492569</v>
      </c>
      <c r="G34">
        <v>-0.18780383457085861</v>
      </c>
      <c r="H34">
        <v>0.45279999999999998</v>
      </c>
    </row>
    <row r="35" spans="1:8" x14ac:dyDescent="0.45">
      <c r="A35" s="1">
        <v>163</v>
      </c>
      <c r="B35">
        <v>21</v>
      </c>
      <c r="C35">
        <v>7</v>
      </c>
      <c r="D35">
        <v>42</v>
      </c>
      <c r="E35">
        <v>0.8043423199999995</v>
      </c>
      <c r="F35">
        <v>0.41968588532877821</v>
      </c>
      <c r="G35">
        <v>-0.1720893034843575</v>
      </c>
      <c r="H35">
        <v>0.45279999999999998</v>
      </c>
    </row>
    <row r="36" spans="1:8" x14ac:dyDescent="0.45">
      <c r="A36" s="1">
        <v>167</v>
      </c>
      <c r="B36">
        <v>21</v>
      </c>
      <c r="C36">
        <v>7</v>
      </c>
      <c r="D36">
        <v>46</v>
      </c>
      <c r="E36">
        <v>0.80412499000000048</v>
      </c>
      <c r="F36">
        <v>0.4267607256664887</v>
      </c>
      <c r="G36">
        <v>-0.18720467473880131</v>
      </c>
      <c r="H36">
        <v>0.45279999999999998</v>
      </c>
    </row>
    <row r="37" spans="1:8" x14ac:dyDescent="0.45">
      <c r="A37" s="1">
        <v>754</v>
      </c>
      <c r="B37">
        <v>26</v>
      </c>
      <c r="C37">
        <v>6</v>
      </c>
      <c r="D37">
        <v>45</v>
      </c>
      <c r="E37">
        <v>0.80216385000000012</v>
      </c>
      <c r="F37">
        <v>0.42797427861954052</v>
      </c>
      <c r="G37">
        <v>-0.17538148941650539</v>
      </c>
      <c r="H37">
        <v>0.45279999999999998</v>
      </c>
    </row>
    <row r="38" spans="1:8" x14ac:dyDescent="0.45">
      <c r="A38" s="1">
        <v>967</v>
      </c>
      <c r="B38">
        <v>28</v>
      </c>
      <c r="C38">
        <v>4</v>
      </c>
      <c r="D38">
        <v>42</v>
      </c>
      <c r="E38">
        <v>0.80214244999999962</v>
      </c>
      <c r="F38">
        <v>0.3779994507340339</v>
      </c>
      <c r="G38">
        <v>-0.221053328545639</v>
      </c>
      <c r="H38">
        <v>0.45279999999999998</v>
      </c>
    </row>
    <row r="39" spans="1:8" x14ac:dyDescent="0.45">
      <c r="A39" s="1">
        <v>390</v>
      </c>
      <c r="B39">
        <v>23</v>
      </c>
      <c r="C39">
        <v>6</v>
      </c>
      <c r="D39">
        <v>41</v>
      </c>
      <c r="E39">
        <v>0.80169018999999997</v>
      </c>
      <c r="F39">
        <v>0.40322270970854529</v>
      </c>
      <c r="G39">
        <v>-0.17176889744613039</v>
      </c>
      <c r="H39">
        <v>0.45279999999999998</v>
      </c>
    </row>
    <row r="40" spans="1:8" x14ac:dyDescent="0.45">
      <c r="A40" s="1">
        <v>389</v>
      </c>
      <c r="B40">
        <v>23</v>
      </c>
      <c r="C40">
        <v>6</v>
      </c>
      <c r="D40">
        <v>40</v>
      </c>
      <c r="E40">
        <v>0.80169018999999997</v>
      </c>
      <c r="F40">
        <v>0.40322270970854529</v>
      </c>
      <c r="G40">
        <v>-0.17176889744613039</v>
      </c>
      <c r="H40">
        <v>0.45279999999999998</v>
      </c>
    </row>
    <row r="41" spans="1:8" x14ac:dyDescent="0.45">
      <c r="A41" s="1">
        <v>395</v>
      </c>
      <c r="B41">
        <v>23</v>
      </c>
      <c r="C41">
        <v>6</v>
      </c>
      <c r="D41">
        <v>46</v>
      </c>
      <c r="E41">
        <v>0.80032150000000057</v>
      </c>
      <c r="F41">
        <v>0.42792757096135059</v>
      </c>
      <c r="G41">
        <v>-0.19050006563462329</v>
      </c>
      <c r="H41">
        <v>0.45279999999999998</v>
      </c>
    </row>
    <row r="42" spans="1:8" x14ac:dyDescent="0.45">
      <c r="A42" s="1">
        <v>733</v>
      </c>
      <c r="B42">
        <v>26</v>
      </c>
      <c r="C42">
        <v>5</v>
      </c>
      <c r="D42">
        <v>36</v>
      </c>
      <c r="E42">
        <v>0.79977051999999982</v>
      </c>
      <c r="F42">
        <v>0.38509002974882922</v>
      </c>
      <c r="G42">
        <v>-0.1878056497297419</v>
      </c>
      <c r="H42">
        <v>0.45279999999999998</v>
      </c>
    </row>
    <row r="43" spans="1:8" x14ac:dyDescent="0.45">
      <c r="A43" s="1">
        <v>634</v>
      </c>
      <c r="B43">
        <v>25</v>
      </c>
      <c r="C43">
        <v>6</v>
      </c>
      <c r="D43">
        <v>45</v>
      </c>
      <c r="E43">
        <v>0.79924987000000058</v>
      </c>
      <c r="F43">
        <v>0.43169773280762092</v>
      </c>
      <c r="G43">
        <v>-0.17538461746288669</v>
      </c>
      <c r="H43">
        <v>0.45279999999999998</v>
      </c>
    </row>
    <row r="44" spans="1:8" x14ac:dyDescent="0.45">
      <c r="A44" s="1">
        <v>847</v>
      </c>
      <c r="B44">
        <v>27</v>
      </c>
      <c r="C44">
        <v>4</v>
      </c>
      <c r="D44">
        <v>42</v>
      </c>
      <c r="E44">
        <v>0.79923962999999998</v>
      </c>
      <c r="F44">
        <v>0.3959572259749069</v>
      </c>
      <c r="G44">
        <v>-0.18780956777398269</v>
      </c>
      <c r="H44">
        <v>0.45279999999999998</v>
      </c>
    </row>
    <row r="45" spans="1:8" x14ac:dyDescent="0.45">
      <c r="A45" s="1">
        <v>737</v>
      </c>
      <c r="B45">
        <v>26</v>
      </c>
      <c r="C45">
        <v>5</v>
      </c>
      <c r="D45">
        <v>40</v>
      </c>
      <c r="E45">
        <v>0.79733140999999996</v>
      </c>
      <c r="F45">
        <v>0.39481227128130542</v>
      </c>
      <c r="G45">
        <v>-0.18780213392144471</v>
      </c>
      <c r="H45">
        <v>0.45279999999999998</v>
      </c>
    </row>
    <row r="46" spans="1:8" x14ac:dyDescent="0.45">
      <c r="A46" s="1">
        <v>963</v>
      </c>
      <c r="B46">
        <v>28</v>
      </c>
      <c r="C46">
        <v>4</v>
      </c>
      <c r="D46">
        <v>38</v>
      </c>
      <c r="E46">
        <v>0.79683417999999984</v>
      </c>
      <c r="F46">
        <v>0.35705151623197467</v>
      </c>
      <c r="G46">
        <v>-0.22105318851023339</v>
      </c>
      <c r="H46">
        <v>0.45279999999999998</v>
      </c>
    </row>
    <row r="47" spans="1:8" x14ac:dyDescent="0.45">
      <c r="A47" s="1">
        <v>519</v>
      </c>
      <c r="B47">
        <v>24</v>
      </c>
      <c r="C47">
        <v>7</v>
      </c>
      <c r="D47">
        <v>38</v>
      </c>
      <c r="E47">
        <v>0.79572653000000027</v>
      </c>
      <c r="F47">
        <v>0.40717636572845489</v>
      </c>
      <c r="G47">
        <v>-0.1684741745623142</v>
      </c>
      <c r="H47">
        <v>0.45279999999999998</v>
      </c>
    </row>
    <row r="48" spans="1:8" x14ac:dyDescent="0.45">
      <c r="A48" s="1">
        <v>399</v>
      </c>
      <c r="B48">
        <v>23</v>
      </c>
      <c r="C48">
        <v>7</v>
      </c>
      <c r="D48">
        <v>38</v>
      </c>
      <c r="E48">
        <v>0.79572653000000027</v>
      </c>
      <c r="F48">
        <v>0.40387380595126182</v>
      </c>
      <c r="G48">
        <v>-0.1684741745623142</v>
      </c>
      <c r="H48">
        <v>0.45279999999999998</v>
      </c>
    </row>
    <row r="49" spans="1:8" x14ac:dyDescent="0.45">
      <c r="A49" s="1">
        <v>874</v>
      </c>
      <c r="B49">
        <v>27</v>
      </c>
      <c r="C49">
        <v>6</v>
      </c>
      <c r="D49">
        <v>45</v>
      </c>
      <c r="E49">
        <v>0.79439552999999985</v>
      </c>
      <c r="F49">
        <v>0.43619407859207621</v>
      </c>
      <c r="G49">
        <v>-0.17539160661382</v>
      </c>
      <c r="H49">
        <v>0.45279999999999998</v>
      </c>
    </row>
    <row r="50" spans="1:8" x14ac:dyDescent="0.45">
      <c r="A50" s="1">
        <v>843</v>
      </c>
      <c r="B50">
        <v>27</v>
      </c>
      <c r="C50">
        <v>4</v>
      </c>
      <c r="D50">
        <v>38</v>
      </c>
      <c r="E50">
        <v>0.79399538999999986</v>
      </c>
      <c r="F50">
        <v>0.37283085183764941</v>
      </c>
      <c r="G50">
        <v>-0.18780912680210679</v>
      </c>
      <c r="H50">
        <v>0.45279999999999998</v>
      </c>
    </row>
    <row r="51" spans="1:8" x14ac:dyDescent="0.45">
      <c r="A51" s="1">
        <v>282</v>
      </c>
      <c r="B51">
        <v>22</v>
      </c>
      <c r="C51">
        <v>7</v>
      </c>
      <c r="D51">
        <v>41</v>
      </c>
      <c r="E51">
        <v>0.79030579000000012</v>
      </c>
      <c r="F51">
        <v>0.41649406131701278</v>
      </c>
      <c r="G51">
        <v>-0.17209142561550589</v>
      </c>
      <c r="H51">
        <v>0.45279999999999998</v>
      </c>
    </row>
    <row r="52" spans="1:8" x14ac:dyDescent="0.45">
      <c r="A52" s="1">
        <v>965</v>
      </c>
      <c r="B52">
        <v>28</v>
      </c>
      <c r="C52">
        <v>4</v>
      </c>
      <c r="D52">
        <v>40</v>
      </c>
      <c r="E52">
        <v>0.78844544000000005</v>
      </c>
      <c r="F52">
        <v>0.37294948947935858</v>
      </c>
      <c r="G52">
        <v>-0.22105870569368691</v>
      </c>
      <c r="H52">
        <v>0.45279999999999998</v>
      </c>
    </row>
    <row r="53" spans="1:8" x14ac:dyDescent="0.45">
      <c r="A53" s="1">
        <v>283</v>
      </c>
      <c r="B53">
        <v>22</v>
      </c>
      <c r="C53">
        <v>7</v>
      </c>
      <c r="D53">
        <v>42</v>
      </c>
      <c r="E53">
        <v>0.78828210999999948</v>
      </c>
      <c r="F53">
        <v>0.41568962656478492</v>
      </c>
      <c r="G53">
        <v>-0.17209454561998019</v>
      </c>
      <c r="H53">
        <v>0.45279999999999998</v>
      </c>
    </row>
    <row r="54" spans="1:8" x14ac:dyDescent="0.45">
      <c r="A54" s="1">
        <v>287</v>
      </c>
      <c r="B54">
        <v>22</v>
      </c>
      <c r="C54">
        <v>7</v>
      </c>
      <c r="D54">
        <v>46</v>
      </c>
      <c r="E54">
        <v>0.78806025000000002</v>
      </c>
      <c r="F54">
        <v>0.42258348448332322</v>
      </c>
      <c r="G54">
        <v>-0.18720746156912391</v>
      </c>
      <c r="H54">
        <v>0.45279999999999998</v>
      </c>
    </row>
    <row r="55" spans="1:8" x14ac:dyDescent="0.45">
      <c r="A55" s="1">
        <v>509</v>
      </c>
      <c r="B55">
        <v>24</v>
      </c>
      <c r="C55">
        <v>6</v>
      </c>
      <c r="D55">
        <v>40</v>
      </c>
      <c r="E55">
        <v>0.78738810000000004</v>
      </c>
      <c r="F55">
        <v>0.39976644556625679</v>
      </c>
      <c r="G55">
        <v>-0.1717713706152888</v>
      </c>
      <c r="H55">
        <v>0.45279999999999998</v>
      </c>
    </row>
    <row r="56" spans="1:8" x14ac:dyDescent="0.45">
      <c r="A56" s="1">
        <v>510</v>
      </c>
      <c r="B56">
        <v>24</v>
      </c>
      <c r="C56">
        <v>6</v>
      </c>
      <c r="D56">
        <v>41</v>
      </c>
      <c r="E56">
        <v>0.78738810000000004</v>
      </c>
      <c r="F56">
        <v>0.39976644556625679</v>
      </c>
      <c r="G56">
        <v>-0.1717713706152888</v>
      </c>
      <c r="H56">
        <v>0.45279999999999998</v>
      </c>
    </row>
    <row r="57" spans="1:8" x14ac:dyDescent="0.45">
      <c r="A57" s="1">
        <v>515</v>
      </c>
      <c r="B57">
        <v>24</v>
      </c>
      <c r="C57">
        <v>6</v>
      </c>
      <c r="D57">
        <v>46</v>
      </c>
      <c r="E57">
        <v>0.78595625000000036</v>
      </c>
      <c r="F57">
        <v>0.42408118609522699</v>
      </c>
      <c r="G57">
        <v>-0.1905078995261752</v>
      </c>
      <c r="H57">
        <v>0.45279999999999998</v>
      </c>
    </row>
    <row r="58" spans="1:8" x14ac:dyDescent="0.45">
      <c r="A58" s="1">
        <v>845</v>
      </c>
      <c r="B58">
        <v>27</v>
      </c>
      <c r="C58">
        <v>4</v>
      </c>
      <c r="D58">
        <v>40</v>
      </c>
      <c r="E58">
        <v>0.78565056999999938</v>
      </c>
      <c r="F58">
        <v>0.39057394175002769</v>
      </c>
      <c r="G58">
        <v>-0.18780677817095939</v>
      </c>
      <c r="H58">
        <v>0.45279999999999998</v>
      </c>
    </row>
    <row r="59" spans="1:8" x14ac:dyDescent="0.45">
      <c r="A59" s="1">
        <v>732</v>
      </c>
      <c r="B59">
        <v>26</v>
      </c>
      <c r="C59">
        <v>5</v>
      </c>
      <c r="D59">
        <v>35</v>
      </c>
      <c r="E59">
        <v>0.78457019999999988</v>
      </c>
      <c r="F59">
        <v>0.37941872008155719</v>
      </c>
      <c r="G59">
        <v>-0.1878065626130643</v>
      </c>
      <c r="H59">
        <v>0.45279999999999998</v>
      </c>
    </row>
    <row r="60" spans="1:8" x14ac:dyDescent="0.45">
      <c r="A60" s="1">
        <v>735</v>
      </c>
      <c r="B60">
        <v>26</v>
      </c>
      <c r="C60">
        <v>5</v>
      </c>
      <c r="D60">
        <v>38</v>
      </c>
      <c r="E60">
        <v>0.78424847999999958</v>
      </c>
      <c r="F60">
        <v>0.3905394933775912</v>
      </c>
      <c r="G60">
        <v>-0.18780846098394721</v>
      </c>
      <c r="H60">
        <v>0.45279999999999998</v>
      </c>
    </row>
    <row r="61" spans="1:8" x14ac:dyDescent="0.45">
      <c r="A61" s="1">
        <v>1091</v>
      </c>
      <c r="B61">
        <v>29</v>
      </c>
      <c r="C61">
        <v>4</v>
      </c>
      <c r="D61">
        <v>46</v>
      </c>
      <c r="E61">
        <v>0.78405826000000056</v>
      </c>
      <c r="F61">
        <v>0.3907450308450981</v>
      </c>
      <c r="G61">
        <v>-0.1878024041927745</v>
      </c>
      <c r="H61">
        <v>0.45279999999999998</v>
      </c>
    </row>
    <row r="62" spans="1:8" x14ac:dyDescent="0.45">
      <c r="A62" s="1">
        <v>966</v>
      </c>
      <c r="B62">
        <v>28</v>
      </c>
      <c r="C62">
        <v>4</v>
      </c>
      <c r="D62">
        <v>41</v>
      </c>
      <c r="E62">
        <v>0.78395336000000015</v>
      </c>
      <c r="F62">
        <v>0.37205745701478532</v>
      </c>
      <c r="G62">
        <v>-0.22106454460048949</v>
      </c>
      <c r="H62">
        <v>0.45279999999999998</v>
      </c>
    </row>
    <row r="63" spans="1:8" x14ac:dyDescent="0.45">
      <c r="A63" s="1">
        <v>734</v>
      </c>
      <c r="B63">
        <v>26</v>
      </c>
      <c r="C63">
        <v>5</v>
      </c>
      <c r="D63">
        <v>37</v>
      </c>
      <c r="E63">
        <v>0.78383860999999988</v>
      </c>
      <c r="F63">
        <v>0.40140968882558348</v>
      </c>
      <c r="G63">
        <v>-0.18779948901227739</v>
      </c>
      <c r="H63">
        <v>0.45279999999999998</v>
      </c>
    </row>
    <row r="64" spans="1:8" x14ac:dyDescent="0.45">
      <c r="A64" s="1">
        <v>968</v>
      </c>
      <c r="B64">
        <v>28</v>
      </c>
      <c r="C64">
        <v>4</v>
      </c>
      <c r="D64">
        <v>43</v>
      </c>
      <c r="E64">
        <v>0.78321663999999935</v>
      </c>
      <c r="F64">
        <v>0.37112878697952317</v>
      </c>
      <c r="G64">
        <v>-0.22106508845265871</v>
      </c>
      <c r="H64">
        <v>0.45279999999999998</v>
      </c>
    </row>
    <row r="65" spans="1:8" x14ac:dyDescent="0.45">
      <c r="A65" s="1">
        <v>964</v>
      </c>
      <c r="B65">
        <v>28</v>
      </c>
      <c r="C65">
        <v>4</v>
      </c>
      <c r="D65">
        <v>39</v>
      </c>
      <c r="E65">
        <v>0.78190459000000012</v>
      </c>
      <c r="F65">
        <v>0.3609857505906372</v>
      </c>
      <c r="G65">
        <v>-0.22106658769095491</v>
      </c>
      <c r="H65">
        <v>0.45279999999999998</v>
      </c>
    </row>
    <row r="66" spans="1:8" x14ac:dyDescent="0.45">
      <c r="A66" s="1">
        <v>846</v>
      </c>
      <c r="B66">
        <v>27</v>
      </c>
      <c r="C66">
        <v>4</v>
      </c>
      <c r="D66">
        <v>41</v>
      </c>
      <c r="E66">
        <v>0.78110740000000023</v>
      </c>
      <c r="F66">
        <v>0.38966594734537779</v>
      </c>
      <c r="G66">
        <v>-0.18780076174618029</v>
      </c>
      <c r="H66">
        <v>0.45279999999999998</v>
      </c>
    </row>
    <row r="67" spans="1:8" x14ac:dyDescent="0.45">
      <c r="A67" s="1">
        <v>848</v>
      </c>
      <c r="B67">
        <v>27</v>
      </c>
      <c r="C67">
        <v>4</v>
      </c>
      <c r="D67">
        <v>43</v>
      </c>
      <c r="E67">
        <v>0.7804170800000001</v>
      </c>
      <c r="F67">
        <v>0.38862832378007139</v>
      </c>
      <c r="G67">
        <v>-0.18780517529370391</v>
      </c>
      <c r="H67">
        <v>0.45279999999999998</v>
      </c>
    </row>
    <row r="68" spans="1:8" x14ac:dyDescent="0.45">
      <c r="A68" s="1">
        <v>844</v>
      </c>
      <c r="B68">
        <v>27</v>
      </c>
      <c r="C68">
        <v>4</v>
      </c>
      <c r="D68">
        <v>39</v>
      </c>
      <c r="E68">
        <v>0.77911810000000026</v>
      </c>
      <c r="F68">
        <v>0.37740500762795248</v>
      </c>
      <c r="G68">
        <v>-0.18780192412106439</v>
      </c>
      <c r="H68">
        <v>0.45279999999999998</v>
      </c>
    </row>
    <row r="69" spans="1:8" x14ac:dyDescent="0.45">
      <c r="A69" s="1">
        <v>739</v>
      </c>
      <c r="B69">
        <v>26</v>
      </c>
      <c r="C69">
        <v>5</v>
      </c>
      <c r="D69">
        <v>42</v>
      </c>
      <c r="E69">
        <v>0.77897373999999986</v>
      </c>
      <c r="F69">
        <v>0.3885957726008567</v>
      </c>
      <c r="G69">
        <v>-0.18781158417800789</v>
      </c>
      <c r="H69">
        <v>0.45279999999999998</v>
      </c>
    </row>
    <row r="70" spans="1:8" x14ac:dyDescent="0.45">
      <c r="A70" s="1">
        <v>738</v>
      </c>
      <c r="B70">
        <v>26</v>
      </c>
      <c r="C70">
        <v>5</v>
      </c>
      <c r="D70">
        <v>41</v>
      </c>
      <c r="E70">
        <v>0.77897373999999986</v>
      </c>
      <c r="F70">
        <v>0.3885957726008567</v>
      </c>
      <c r="G70">
        <v>-0.18781158417800789</v>
      </c>
      <c r="H70">
        <v>0.45279999999999998</v>
      </c>
    </row>
    <row r="71" spans="1:8" x14ac:dyDescent="0.45">
      <c r="A71" s="1">
        <v>156</v>
      </c>
      <c r="B71">
        <v>21</v>
      </c>
      <c r="C71">
        <v>7</v>
      </c>
      <c r="D71">
        <v>35</v>
      </c>
      <c r="E71">
        <v>0.77619416999999946</v>
      </c>
      <c r="F71">
        <v>0.40262083376403263</v>
      </c>
      <c r="G71">
        <v>-0.18452235044136389</v>
      </c>
      <c r="H71">
        <v>0.45279999999999998</v>
      </c>
    </row>
    <row r="72" spans="1:8" x14ac:dyDescent="0.45">
      <c r="A72" s="1">
        <v>970</v>
      </c>
      <c r="B72">
        <v>28</v>
      </c>
      <c r="C72">
        <v>4</v>
      </c>
      <c r="D72">
        <v>45</v>
      </c>
      <c r="E72">
        <v>0.77618813000000086</v>
      </c>
      <c r="F72">
        <v>0.37880831463716358</v>
      </c>
      <c r="G72">
        <v>-0.22106336201834639</v>
      </c>
      <c r="H72">
        <v>0.45279999999999998</v>
      </c>
    </row>
    <row r="73" spans="1:8" x14ac:dyDescent="0.45">
      <c r="A73" s="1">
        <v>969</v>
      </c>
      <c r="B73">
        <v>28</v>
      </c>
      <c r="C73">
        <v>4</v>
      </c>
      <c r="D73">
        <v>44</v>
      </c>
      <c r="E73">
        <v>0.77618813000000086</v>
      </c>
      <c r="F73">
        <v>0.37880831463716358</v>
      </c>
      <c r="G73">
        <v>-0.22106336201834639</v>
      </c>
      <c r="H73">
        <v>0.45279999999999998</v>
      </c>
    </row>
    <row r="74" spans="1:8" x14ac:dyDescent="0.45">
      <c r="A74" s="1">
        <v>525</v>
      </c>
      <c r="B74">
        <v>24</v>
      </c>
      <c r="C74">
        <v>7</v>
      </c>
      <c r="D74">
        <v>44</v>
      </c>
      <c r="E74">
        <v>0.77615151000000071</v>
      </c>
      <c r="F74">
        <v>0.43038084593754378</v>
      </c>
      <c r="G74">
        <v>-0.18720073503835699</v>
      </c>
      <c r="H74">
        <v>0.45279999999999998</v>
      </c>
    </row>
    <row r="75" spans="1:8" x14ac:dyDescent="0.45">
      <c r="A75" s="1">
        <v>526</v>
      </c>
      <c r="B75">
        <v>24</v>
      </c>
      <c r="C75">
        <v>7</v>
      </c>
      <c r="D75">
        <v>45</v>
      </c>
      <c r="E75">
        <v>0.77615151000000071</v>
      </c>
      <c r="F75">
        <v>0.43038084593754378</v>
      </c>
      <c r="G75">
        <v>-0.18720073503835699</v>
      </c>
      <c r="H75">
        <v>0.45279999999999998</v>
      </c>
    </row>
    <row r="76" spans="1:8" x14ac:dyDescent="0.45">
      <c r="A76" s="1">
        <v>406</v>
      </c>
      <c r="B76">
        <v>23</v>
      </c>
      <c r="C76">
        <v>7</v>
      </c>
      <c r="D76">
        <v>45</v>
      </c>
      <c r="E76">
        <v>0.77615151000000071</v>
      </c>
      <c r="F76">
        <v>0.42181435975878578</v>
      </c>
      <c r="G76">
        <v>-0.1872007350383573</v>
      </c>
      <c r="H76">
        <v>0.45279999999999998</v>
      </c>
    </row>
    <row r="77" spans="1:8" x14ac:dyDescent="0.45">
      <c r="A77" s="1">
        <v>405</v>
      </c>
      <c r="B77">
        <v>23</v>
      </c>
      <c r="C77">
        <v>7</v>
      </c>
      <c r="D77">
        <v>44</v>
      </c>
      <c r="E77">
        <v>0.77615151000000071</v>
      </c>
      <c r="F77">
        <v>0.42181435975878578</v>
      </c>
      <c r="G77">
        <v>-0.1872007350383573</v>
      </c>
      <c r="H77">
        <v>0.45279999999999998</v>
      </c>
    </row>
    <row r="78" spans="1:8" x14ac:dyDescent="0.45">
      <c r="A78" s="1">
        <v>157</v>
      </c>
      <c r="B78">
        <v>21</v>
      </c>
      <c r="C78">
        <v>7</v>
      </c>
      <c r="D78">
        <v>36</v>
      </c>
      <c r="E78">
        <v>0.7744702399999992</v>
      </c>
      <c r="F78">
        <v>0.40196545817516482</v>
      </c>
      <c r="G78">
        <v>-0.1845213795700813</v>
      </c>
      <c r="H78">
        <v>0.45279999999999998</v>
      </c>
    </row>
    <row r="79" spans="1:8" x14ac:dyDescent="0.45">
      <c r="A79" s="1">
        <v>962</v>
      </c>
      <c r="B79">
        <v>28</v>
      </c>
      <c r="C79">
        <v>4</v>
      </c>
      <c r="D79">
        <v>37</v>
      </c>
      <c r="E79">
        <v>0.77340914999999999</v>
      </c>
      <c r="F79">
        <v>0.34182543664628101</v>
      </c>
      <c r="G79">
        <v>-0.2210487051257326</v>
      </c>
      <c r="H79">
        <v>0.45279999999999998</v>
      </c>
    </row>
    <row r="80" spans="1:8" x14ac:dyDescent="0.45">
      <c r="A80" s="1">
        <v>849</v>
      </c>
      <c r="B80">
        <v>27</v>
      </c>
      <c r="C80">
        <v>4</v>
      </c>
      <c r="D80">
        <v>44</v>
      </c>
      <c r="E80">
        <v>0.77340715000000082</v>
      </c>
      <c r="F80">
        <v>0.39730718971728612</v>
      </c>
      <c r="G80">
        <v>-0.18779853495465271</v>
      </c>
      <c r="H80">
        <v>0.45279999999999998</v>
      </c>
    </row>
    <row r="81" spans="1:8" x14ac:dyDescent="0.45">
      <c r="A81" s="1">
        <v>850</v>
      </c>
      <c r="B81">
        <v>27</v>
      </c>
      <c r="C81">
        <v>4</v>
      </c>
      <c r="D81">
        <v>45</v>
      </c>
      <c r="E81">
        <v>0.77340715000000082</v>
      </c>
      <c r="F81">
        <v>0.39730718971728612</v>
      </c>
      <c r="G81">
        <v>-0.18779853495465271</v>
      </c>
      <c r="H81">
        <v>0.45279999999999998</v>
      </c>
    </row>
    <row r="82" spans="1:8" x14ac:dyDescent="0.45">
      <c r="A82" s="1">
        <v>960</v>
      </c>
      <c r="B82">
        <v>28</v>
      </c>
      <c r="C82">
        <v>4</v>
      </c>
      <c r="D82">
        <v>35</v>
      </c>
      <c r="E82">
        <v>0.77313174000000018</v>
      </c>
      <c r="F82">
        <v>0.34954621949785908</v>
      </c>
      <c r="G82">
        <v>-0.22105274656912549</v>
      </c>
      <c r="H82">
        <v>0.45279999999999998</v>
      </c>
    </row>
    <row r="83" spans="1:8" x14ac:dyDescent="0.45">
      <c r="A83" s="1">
        <v>961</v>
      </c>
      <c r="B83">
        <v>28</v>
      </c>
      <c r="C83">
        <v>4</v>
      </c>
      <c r="D83">
        <v>36</v>
      </c>
      <c r="E83">
        <v>0.77267069000000022</v>
      </c>
      <c r="F83">
        <v>0.34123701669733147</v>
      </c>
      <c r="G83">
        <v>-0.2210628800732303</v>
      </c>
      <c r="H83">
        <v>0.45279999999999998</v>
      </c>
    </row>
    <row r="84" spans="1:8" x14ac:dyDescent="0.45">
      <c r="A84" s="1">
        <v>503</v>
      </c>
      <c r="B84">
        <v>24</v>
      </c>
      <c r="C84">
        <v>5</v>
      </c>
      <c r="D84">
        <v>46</v>
      </c>
      <c r="E84">
        <v>0.77123395000000006</v>
      </c>
      <c r="F84">
        <v>0.41727655891577597</v>
      </c>
      <c r="G84">
        <v>-0.17538625787723131</v>
      </c>
      <c r="H84">
        <v>0.45279999999999998</v>
      </c>
    </row>
    <row r="85" spans="1:8" x14ac:dyDescent="0.45">
      <c r="A85" s="1">
        <v>383</v>
      </c>
      <c r="B85">
        <v>23</v>
      </c>
      <c r="C85">
        <v>5</v>
      </c>
      <c r="D85">
        <v>46</v>
      </c>
      <c r="E85">
        <v>0.77123395000000006</v>
      </c>
      <c r="F85">
        <v>0.40574116669507909</v>
      </c>
      <c r="G85">
        <v>-0.17538625787723139</v>
      </c>
      <c r="H85">
        <v>0.45279999999999998</v>
      </c>
    </row>
    <row r="86" spans="1:8" x14ac:dyDescent="0.45">
      <c r="A86" s="1">
        <v>263</v>
      </c>
      <c r="B86">
        <v>22</v>
      </c>
      <c r="C86">
        <v>5</v>
      </c>
      <c r="D86">
        <v>46</v>
      </c>
      <c r="E86">
        <v>0.77123395000000006</v>
      </c>
      <c r="F86">
        <v>0.40574116669507909</v>
      </c>
      <c r="G86">
        <v>-0.17538625787723139</v>
      </c>
      <c r="H86">
        <v>0.45279999999999998</v>
      </c>
    </row>
    <row r="87" spans="1:8" x14ac:dyDescent="0.45">
      <c r="A87" s="1">
        <v>842</v>
      </c>
      <c r="B87">
        <v>27</v>
      </c>
      <c r="C87">
        <v>4</v>
      </c>
      <c r="D87">
        <v>37</v>
      </c>
      <c r="E87">
        <v>0.77055852000000002</v>
      </c>
      <c r="F87">
        <v>0.35640447843838269</v>
      </c>
      <c r="G87">
        <v>-0.18780662110668139</v>
      </c>
      <c r="H87">
        <v>0.45279999999999998</v>
      </c>
    </row>
    <row r="88" spans="1:8" x14ac:dyDescent="0.45">
      <c r="A88" s="1">
        <v>621</v>
      </c>
      <c r="B88">
        <v>25</v>
      </c>
      <c r="C88">
        <v>5</v>
      </c>
      <c r="D88">
        <v>44</v>
      </c>
      <c r="E88">
        <v>0.77053805000000031</v>
      </c>
      <c r="F88">
        <v>0.41078290893252212</v>
      </c>
      <c r="G88">
        <v>-0.17175960426252429</v>
      </c>
      <c r="H88">
        <v>0.45279999999999998</v>
      </c>
    </row>
    <row r="89" spans="1:8" x14ac:dyDescent="0.45">
      <c r="A89" s="1">
        <v>622</v>
      </c>
      <c r="B89">
        <v>25</v>
      </c>
      <c r="C89">
        <v>5</v>
      </c>
      <c r="D89">
        <v>45</v>
      </c>
      <c r="E89">
        <v>0.77053805000000031</v>
      </c>
      <c r="F89">
        <v>0.41078290893252212</v>
      </c>
      <c r="G89">
        <v>-0.17175960426252429</v>
      </c>
      <c r="H89">
        <v>0.45279999999999998</v>
      </c>
    </row>
    <row r="90" spans="1:8" x14ac:dyDescent="0.45">
      <c r="A90" s="1">
        <v>840</v>
      </c>
      <c r="B90">
        <v>27</v>
      </c>
      <c r="C90">
        <v>4</v>
      </c>
      <c r="D90">
        <v>35</v>
      </c>
      <c r="E90">
        <v>0.77027205000000043</v>
      </c>
      <c r="F90">
        <v>0.36488777749807422</v>
      </c>
      <c r="G90">
        <v>-0.18780474104461331</v>
      </c>
      <c r="H90">
        <v>0.45279999999999998</v>
      </c>
    </row>
    <row r="91" spans="1:8" x14ac:dyDescent="0.45">
      <c r="A91" s="1">
        <v>740</v>
      </c>
      <c r="B91">
        <v>26</v>
      </c>
      <c r="C91">
        <v>5</v>
      </c>
      <c r="D91">
        <v>43</v>
      </c>
      <c r="E91">
        <v>0.77022107000000073</v>
      </c>
      <c r="F91">
        <v>0.39659253108436049</v>
      </c>
      <c r="G91">
        <v>-0.1878102273212191</v>
      </c>
      <c r="H91">
        <v>0.45279999999999998</v>
      </c>
    </row>
    <row r="92" spans="1:8" x14ac:dyDescent="0.45">
      <c r="A92" s="1">
        <v>841</v>
      </c>
      <c r="B92">
        <v>27</v>
      </c>
      <c r="C92">
        <v>4</v>
      </c>
      <c r="D92">
        <v>36</v>
      </c>
      <c r="E92">
        <v>0.76989711999999977</v>
      </c>
      <c r="F92">
        <v>0.35577365267449629</v>
      </c>
      <c r="G92">
        <v>-0.18779776517271149</v>
      </c>
      <c r="H92">
        <v>0.45279999999999998</v>
      </c>
    </row>
    <row r="93" spans="1:8" x14ac:dyDescent="0.45">
      <c r="A93" s="1">
        <v>862</v>
      </c>
      <c r="B93">
        <v>27</v>
      </c>
      <c r="C93">
        <v>5</v>
      </c>
      <c r="D93">
        <v>45</v>
      </c>
      <c r="E93">
        <v>0.76701459999999977</v>
      </c>
      <c r="F93">
        <v>0.40120845658849308</v>
      </c>
      <c r="G93">
        <v>-0.1717623945296978</v>
      </c>
      <c r="H93">
        <v>0.45279999999999998</v>
      </c>
    </row>
    <row r="94" spans="1:8" x14ac:dyDescent="0.45">
      <c r="A94" s="1">
        <v>861</v>
      </c>
      <c r="B94">
        <v>27</v>
      </c>
      <c r="C94">
        <v>5</v>
      </c>
      <c r="D94">
        <v>44</v>
      </c>
      <c r="E94">
        <v>0.76701459999999977</v>
      </c>
      <c r="F94">
        <v>0.40120845658849308</v>
      </c>
      <c r="G94">
        <v>-0.1717623945296978</v>
      </c>
      <c r="H94">
        <v>0.45279999999999998</v>
      </c>
    </row>
    <row r="95" spans="1:8" x14ac:dyDescent="0.45">
      <c r="A95" s="1">
        <v>736</v>
      </c>
      <c r="B95">
        <v>26</v>
      </c>
      <c r="C95">
        <v>5</v>
      </c>
      <c r="D95">
        <v>39</v>
      </c>
      <c r="E95">
        <v>0.76550963000000016</v>
      </c>
      <c r="F95">
        <v>0.38323376438525819</v>
      </c>
      <c r="G95">
        <v>-0.18781173128852691</v>
      </c>
      <c r="H95">
        <v>0.45279999999999998</v>
      </c>
    </row>
    <row r="96" spans="1:8" x14ac:dyDescent="0.45">
      <c r="A96" s="1">
        <v>520</v>
      </c>
      <c r="B96">
        <v>24</v>
      </c>
      <c r="C96">
        <v>7</v>
      </c>
      <c r="D96">
        <v>39</v>
      </c>
      <c r="E96">
        <v>0.76259557000000022</v>
      </c>
      <c r="F96">
        <v>0.39543043833205432</v>
      </c>
      <c r="G96">
        <v>-0.1720898404103812</v>
      </c>
      <c r="H96">
        <v>0.45279999999999998</v>
      </c>
    </row>
    <row r="97" spans="1:8" x14ac:dyDescent="0.45">
      <c r="A97" s="1">
        <v>400</v>
      </c>
      <c r="B97">
        <v>23</v>
      </c>
      <c r="C97">
        <v>7</v>
      </c>
      <c r="D97">
        <v>39</v>
      </c>
      <c r="E97">
        <v>0.76259556999999978</v>
      </c>
      <c r="F97">
        <v>0.39162793279932562</v>
      </c>
      <c r="G97">
        <v>-0.1720898404103812</v>
      </c>
      <c r="H97">
        <v>0.45279999999999998</v>
      </c>
    </row>
    <row r="98" spans="1:8" x14ac:dyDescent="0.45">
      <c r="A98" s="1">
        <v>23</v>
      </c>
      <c r="B98">
        <v>20</v>
      </c>
      <c r="C98">
        <v>5</v>
      </c>
      <c r="D98">
        <v>46</v>
      </c>
      <c r="E98">
        <v>0.76099002999999987</v>
      </c>
      <c r="F98">
        <v>0.39755032651243072</v>
      </c>
      <c r="G98">
        <v>-0.1720858179796064</v>
      </c>
      <c r="H98">
        <v>0.45279999999999998</v>
      </c>
    </row>
    <row r="99" spans="1:8" x14ac:dyDescent="0.45">
      <c r="A99" s="1">
        <v>48</v>
      </c>
      <c r="B99">
        <v>20</v>
      </c>
      <c r="C99">
        <v>8</v>
      </c>
      <c r="D99">
        <v>35</v>
      </c>
      <c r="E99">
        <v>0.76091239999999893</v>
      </c>
      <c r="F99">
        <v>0.39449903361694888</v>
      </c>
      <c r="G99">
        <v>-0.16846793049727821</v>
      </c>
      <c r="H99">
        <v>0.45279999999999998</v>
      </c>
    </row>
    <row r="100" spans="1:8" x14ac:dyDescent="0.45">
      <c r="A100" s="1">
        <v>276</v>
      </c>
      <c r="B100">
        <v>22</v>
      </c>
      <c r="C100">
        <v>7</v>
      </c>
      <c r="D100">
        <v>35</v>
      </c>
      <c r="E100">
        <v>0.76047409999999971</v>
      </c>
      <c r="F100">
        <v>0.39870159032153468</v>
      </c>
      <c r="G100">
        <v>-0.18451828334845941</v>
      </c>
      <c r="H100">
        <v>0.45279999999999998</v>
      </c>
    </row>
    <row r="101" spans="1:8" x14ac:dyDescent="0.45">
      <c r="A101" s="1">
        <v>982</v>
      </c>
      <c r="B101">
        <v>28</v>
      </c>
      <c r="C101">
        <v>5</v>
      </c>
      <c r="D101">
        <v>45</v>
      </c>
      <c r="E101">
        <v>0.75948585999999962</v>
      </c>
      <c r="F101">
        <v>0.41069690819275689</v>
      </c>
      <c r="G101">
        <v>-0.17176704882481769</v>
      </c>
      <c r="H101">
        <v>0.45279999999999998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Perf. metrics</vt:lpstr>
      <vt:lpstr>Initial data</vt:lpstr>
      <vt:lpstr>Trades chart</vt:lpstr>
      <vt:lpstr>Deposit chart</vt:lpstr>
      <vt:lpstr>Trades table</vt:lpstr>
      <vt:lpstr>Perf. metrics - 2021</vt:lpstr>
      <vt:lpstr>Best 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Vladimir</cp:lastModifiedBy>
  <dcterms:created xsi:type="dcterms:W3CDTF">2021-10-01T15:17:02Z</dcterms:created>
  <dcterms:modified xsi:type="dcterms:W3CDTF">2021-10-01T19:19:36Z</dcterms:modified>
</cp:coreProperties>
</file>