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25600" yWindow="0" windowWidth="38400" windowHeight="21600" tabRatio="500" activeTab="1"/>
  </bookViews>
  <sheets>
    <sheet name="User Interface" sheetId="4" r:id="rId1"/>
    <sheet name="ManualExps" sheetId="2" r:id="rId2"/>
    <sheet name="WF1" sheetId="1" r:id="rId3"/>
  </sheets>
  <definedNames>
    <definedName name="fixed_wells" localSheetId="0">'User Interface'!$E$16</definedName>
    <definedName name="fixed_wells">'WF1'!$D$16</definedName>
    <definedName name="manual_wells">'User Interface'!$E$16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A3" i="2"/>
  <c r="K3" i="2"/>
  <c r="A4" i="2"/>
  <c r="K4" i="2"/>
  <c r="A5" i="2"/>
  <c r="K5" i="2"/>
  <c r="A6" i="2"/>
  <c r="K6" i="2"/>
  <c r="A7" i="2"/>
  <c r="K7" i="2"/>
  <c r="A8" i="2"/>
  <c r="K8" i="2"/>
  <c r="A9" i="2"/>
  <c r="K9" i="2"/>
  <c r="A10" i="2"/>
  <c r="K10" i="2"/>
  <c r="A11" i="2"/>
  <c r="K11" i="2"/>
  <c r="A12" i="2"/>
  <c r="K12" i="2"/>
  <c r="A13" i="2"/>
  <c r="K13" i="2"/>
  <c r="A14" i="2"/>
  <c r="K14" i="2"/>
  <c r="A15" i="2"/>
  <c r="K15" i="2"/>
  <c r="A16" i="2"/>
  <c r="K16" i="2"/>
  <c r="A17" i="2"/>
  <c r="K17" i="2"/>
  <c r="A18" i="2"/>
  <c r="K18" i="2"/>
  <c r="A19" i="2"/>
  <c r="K19" i="2"/>
  <c r="A20" i="2"/>
  <c r="K20" i="2"/>
  <c r="A21" i="2"/>
  <c r="K21" i="2"/>
  <c r="A22" i="2"/>
  <c r="K22" i="2"/>
  <c r="A23" i="2"/>
  <c r="K23" i="2"/>
  <c r="A24" i="2"/>
  <c r="K24" i="2"/>
  <c r="A25" i="2"/>
  <c r="K25" i="2"/>
  <c r="A26" i="2"/>
  <c r="K26" i="2"/>
  <c r="A27" i="2"/>
  <c r="K27" i="2"/>
  <c r="A28" i="2"/>
  <c r="K28" i="2"/>
  <c r="A29" i="2"/>
  <c r="K29" i="2"/>
  <c r="A30" i="2"/>
  <c r="K30" i="2"/>
  <c r="A31" i="2"/>
  <c r="K31" i="2"/>
  <c r="A32" i="2"/>
  <c r="K32" i="2"/>
  <c r="A33" i="2"/>
  <c r="K33" i="2"/>
  <c r="A34" i="2"/>
  <c r="K34" i="2"/>
  <c r="A35" i="2"/>
  <c r="K35" i="2"/>
  <c r="A36" i="2"/>
  <c r="K36" i="2"/>
  <c r="A37" i="2"/>
  <c r="K37" i="2"/>
  <c r="A38" i="2"/>
  <c r="K38" i="2"/>
  <c r="A39" i="2"/>
  <c r="K39" i="2"/>
  <c r="A40" i="2"/>
  <c r="K40" i="2"/>
  <c r="A41" i="2"/>
  <c r="K41" i="2"/>
  <c r="A42" i="2"/>
  <c r="K42" i="2"/>
  <c r="A43" i="2"/>
  <c r="K43" i="2"/>
  <c r="A44" i="2"/>
  <c r="K44" i="2"/>
  <c r="A45" i="2"/>
  <c r="K45" i="2"/>
  <c r="A46" i="2"/>
  <c r="K46" i="2"/>
  <c r="A47" i="2"/>
  <c r="K47" i="2"/>
  <c r="A48" i="2"/>
  <c r="K48" i="2"/>
  <c r="A49" i="2"/>
  <c r="K49" i="2"/>
  <c r="A50" i="2"/>
  <c r="K50" i="2"/>
  <c r="A51" i="2"/>
  <c r="K51" i="2"/>
  <c r="A52" i="2"/>
  <c r="K52" i="2"/>
  <c r="A53" i="2"/>
  <c r="K53" i="2"/>
  <c r="A54" i="2"/>
  <c r="K54" i="2"/>
  <c r="A55" i="2"/>
  <c r="K55" i="2"/>
  <c r="A56" i="2"/>
  <c r="K56" i="2"/>
  <c r="A57" i="2"/>
  <c r="K57" i="2"/>
  <c r="A58" i="2"/>
  <c r="K58" i="2"/>
  <c r="A59" i="2"/>
  <c r="K59" i="2"/>
  <c r="A60" i="2"/>
  <c r="K60" i="2"/>
  <c r="A61" i="2"/>
  <c r="K61" i="2"/>
  <c r="A62" i="2"/>
  <c r="K62" i="2"/>
  <c r="A63" i="2"/>
  <c r="K63" i="2"/>
  <c r="A64" i="2"/>
  <c r="K64" i="2"/>
  <c r="A65" i="2"/>
  <c r="K65" i="2"/>
  <c r="A66" i="2"/>
  <c r="K66" i="2"/>
  <c r="A67" i="2"/>
  <c r="K67" i="2"/>
  <c r="A68" i="2"/>
  <c r="K68" i="2"/>
  <c r="A69" i="2"/>
  <c r="K69" i="2"/>
  <c r="A70" i="2"/>
  <c r="K70" i="2"/>
  <c r="A71" i="2"/>
  <c r="K71" i="2"/>
  <c r="A72" i="2"/>
  <c r="K72" i="2"/>
  <c r="A73" i="2"/>
  <c r="K73" i="2"/>
  <c r="A74" i="2"/>
  <c r="K74" i="2"/>
  <c r="A75" i="2"/>
  <c r="K75" i="2"/>
  <c r="A76" i="2"/>
  <c r="K76" i="2"/>
  <c r="A77" i="2"/>
  <c r="K77" i="2"/>
  <c r="A78" i="2"/>
  <c r="K78" i="2"/>
  <c r="A79" i="2"/>
  <c r="K79" i="2"/>
  <c r="A80" i="2"/>
  <c r="K80" i="2"/>
  <c r="A81" i="2"/>
  <c r="K81" i="2"/>
  <c r="A82" i="2"/>
  <c r="K82" i="2"/>
  <c r="A83" i="2"/>
  <c r="K83" i="2"/>
  <c r="A84" i="2"/>
  <c r="K84" i="2"/>
  <c r="A85" i="2"/>
  <c r="K85" i="2"/>
  <c r="A86" i="2"/>
  <c r="K86" i="2"/>
  <c r="A87" i="2"/>
  <c r="K87" i="2"/>
  <c r="A88" i="2"/>
  <c r="K88" i="2"/>
  <c r="A89" i="2"/>
  <c r="K89" i="2"/>
  <c r="A90" i="2"/>
  <c r="K90" i="2"/>
  <c r="A91" i="2"/>
  <c r="K91" i="2"/>
  <c r="A92" i="2"/>
  <c r="K92" i="2"/>
  <c r="A93" i="2"/>
  <c r="K93" i="2"/>
  <c r="A94" i="2"/>
  <c r="K94" i="2"/>
  <c r="A95" i="2"/>
  <c r="K95" i="2"/>
  <c r="A96" i="2"/>
  <c r="K96" i="2"/>
  <c r="A97" i="2"/>
  <c r="K97" i="2"/>
  <c r="K2" i="2"/>
  <c r="D16" i="1"/>
  <c r="A14" i="1"/>
  <c r="A13" i="1"/>
  <c r="A12" i="1"/>
  <c r="A11" i="1"/>
  <c r="A10" i="1"/>
  <c r="A9" i="1"/>
  <c r="D11" i="1"/>
  <c r="D7" i="1"/>
  <c r="D77" i="1"/>
  <c r="D76" i="1"/>
  <c r="D75" i="1"/>
  <c r="D74" i="1"/>
  <c r="D72" i="1"/>
  <c r="D71" i="1"/>
  <c r="D70" i="1"/>
  <c r="D69" i="1"/>
  <c r="D68" i="1"/>
  <c r="D67" i="1"/>
  <c r="D66" i="1"/>
  <c r="D65" i="1"/>
  <c r="A42" i="1"/>
  <c r="A41" i="1"/>
  <c r="A40" i="1"/>
  <c r="A39" i="1"/>
  <c r="A38" i="1"/>
  <c r="A37" i="1"/>
  <c r="A36" i="1"/>
  <c r="A35" i="1"/>
  <c r="A25" i="1"/>
  <c r="A24" i="1"/>
  <c r="D42" i="1"/>
  <c r="D41" i="1"/>
  <c r="D40" i="1"/>
  <c r="D39" i="1"/>
  <c r="D38" i="1"/>
  <c r="D37" i="1"/>
  <c r="D36" i="1"/>
  <c r="D35" i="1"/>
  <c r="A33" i="1"/>
  <c r="A32" i="1"/>
  <c r="A31" i="1"/>
  <c r="A30" i="1"/>
  <c r="A29" i="1"/>
  <c r="A28" i="1"/>
  <c r="A27" i="1"/>
  <c r="D33" i="1"/>
  <c r="D32" i="1"/>
  <c r="D31" i="1"/>
  <c r="D30" i="1"/>
  <c r="D29" i="1"/>
  <c r="D28" i="1"/>
  <c r="D27" i="1"/>
  <c r="D24" i="1"/>
  <c r="D14" i="1"/>
  <c r="D13" i="1"/>
  <c r="D10" i="1"/>
  <c r="D9" i="1"/>
  <c r="D5" i="1"/>
  <c r="A60" i="4"/>
  <c r="A59" i="4"/>
  <c r="A66" i="4"/>
  <c r="A63" i="4"/>
</calcChain>
</file>

<file path=xl/sharedStrings.xml><?xml version="1.0" encoding="utf-8"?>
<sst xmlns="http://schemas.openxmlformats.org/spreadsheetml/2006/main" count="509" uniqueCount="230">
  <si>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</si>
  <si>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</si>
  <si>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</si>
  <si>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</si>
  <si>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</si>
  <si>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</si>
  <si>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</si>
  <si>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</si>
  <si>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</si>
  <si>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</si>
  <si>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</si>
  <si>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</si>
  <si>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</si>
  <si>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</si>
  <si>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</si>
  <si>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</si>
  <si>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</si>
  <si>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</si>
  <si>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</si>
  <si>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</si>
  <si>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</si>
  <si>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</si>
  <si>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</si>
  <si>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</si>
  <si>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</si>
  <si>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</si>
  <si>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</si>
  <si>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</si>
  <si>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</si>
  <si>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</si>
  <si>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</si>
  <si>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</si>
  <si>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</si>
  <si>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</si>
  <si>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</si>
  <si>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</si>
  <si>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</si>
  <si>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</si>
  <si>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</si>
  <si>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</si>
  <si>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</si>
  <si>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</si>
  <si>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</si>
  <si>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</si>
  <si>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</si>
  <si>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</si>
  <si>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</si>
  <si>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</si>
  <si>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</si>
  <si>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</si>
  <si>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</si>
  <si>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</si>
  <si>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</si>
  <si>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</si>
  <si>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</si>
  <si>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</si>
  <si>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</si>
  <si>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</si>
  <si>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</si>
  <si>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</si>
  <si>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</si>
  <si>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</si>
  <si>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</si>
  <si>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</si>
  <si>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</si>
  <si>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</si>
  <si>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</si>
  <si>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</si>
  <si>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</si>
  <si>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</si>
  <si>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</si>
  <si>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</si>
  <si>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</si>
  <si>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</si>
  <si>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</si>
  <si>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</si>
  <si>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</si>
  <si>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</si>
  <si>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</si>
  <si>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</si>
  <si>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</si>
  <si>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</si>
  <si>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</si>
  <si>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</si>
  <si>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</si>
  <si>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</si>
  <si>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</si>
  <si>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</si>
  <si>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</si>
  <si>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</si>
  <si>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</si>
  <si>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</si>
  <si>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</si>
  <si>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</si>
  <si>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</si>
  <si>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</si>
  <si>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</si>
  <si>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</si>
  <si>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</si>
  <si>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</si>
  <si>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</si>
  <si>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</si>
  <si>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</si>
  <si>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</si>
  <si>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</si>
  <si>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</si>
  <si>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</si>
  <si>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</si>
  <si>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</si>
  <si>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</si>
  <si>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</si>
  <si>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</si>
  <si>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</si>
  <si>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</si>
  <si>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</si>
  <si>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</si>
  <si>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</si>
  <si>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</si>
  <si>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</si>
  <si>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</si>
  <si>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</si>
  <si>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</si>
  <si>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</si>
  <si>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</si>
  <si>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</si>
  <si>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</si>
  <si>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</si>
  <si>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</si>
  <si>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</si>
  <si>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</si>
  <si>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</si>
  <si>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</si>
  <si>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</si>
  <si>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</si>
  <si>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</si>
  <si>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</si>
  <si>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</si>
  <si>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</si>
  <si>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</si>
  <si>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</si>
  <si>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</si>
  <si>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</si>
  <si>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</si>
  <si>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</si>
  <si>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</si>
  <si>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</si>
  <si>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</si>
  <si>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</si>
  <si>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</si>
  <si>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</si>
  <si>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</si>
  <si>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</si>
  <si>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</si>
  <si>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</si>
  <si>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</si>
  <si>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</si>
  <si>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</si>
  <si>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</si>
  <si>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</si>
  <si>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</si>
  <si>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</si>
  <si>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</si>
  <si>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</si>
  <si>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</si>
  <si>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</si>
  <si>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</si>
  <si>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</si>
  <si>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</si>
  <si>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</si>
  <si>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</si>
  <si>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</si>
  <si>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</si>
  <si>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</si>
  <si>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</si>
  <si>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</si>
  <si>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</si>
  <si>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</si>
  <si>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</si>
  <si>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</si>
  <si>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</si>
  <si>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</si>
  <si>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</si>
  <si>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</si>
  <si>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</si>
  <si>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</si>
  <si>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</si>
  <si>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</si>
  <si>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</si>
  <si>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</si>
  <si>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</si>
  <si>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</si>
  <si>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</si>
  <si>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</si>
  <si>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</si>
  <si>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</si>
  <si>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</si>
  <si>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</si>
  <si>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</si>
  <si>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</si>
  <si>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</si>
  <si>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</si>
  <si>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</si>
  <si>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</si>
  <si>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</si>
  <si>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</si>
  <si>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</si>
  <si>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</si>
  <si>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</si>
  <si>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</si>
  <si>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</si>
  <si>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</si>
  <si>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</si>
  <si>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</si>
  <si>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</si>
  <si>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</si>
  <si>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</si>
  <si>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</si>
  <si>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</si>
  <si>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</si>
  <si>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</si>
  <si>
    <t>Precursor1 (ul)</t>
  </si>
  <si>
    <t>Precursor2 (ul)</t>
  </si>
  <si>
    <t>Precursor3 (ul)</t>
  </si>
  <si>
    <t>Precurso4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</si>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</sst>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5.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139</v>
      </c>
      <c r="D3" s="93" t="s">
        <v>2</v>
      </c>
      <c r="E3" s="92">
        <v>1.1000000000000001</v>
      </c>
      <c r="F3" s="9">
        <v>1.1000000000000001</v>
      </c>
      <c r="G3" s="11" t="s">
        <v>157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144</v>
      </c>
      <c r="F4" s="16" t="s">
        <v>14</v>
      </c>
      <c r="G4" s="18" t="s">
        <v>158</v>
      </c>
      <c r="H4" s="19" t="s">
        <v>159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147</v>
      </c>
      <c r="D6" s="22" t="s">
        <v>2</v>
      </c>
      <c r="E6" s="21"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05" t="s">
        <v>207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145</v>
      </c>
      <c r="D8" s="35" t="s">
        <v>2</v>
      </c>
      <c r="E8" s="34" t="s">
        <v>153</v>
      </c>
      <c r="F8" s="34" t="s">
        <v>153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146</v>
      </c>
      <c r="D9" s="35" t="s">
        <v>2</v>
      </c>
      <c r="E9" s="115" t="s">
        <v>218</v>
      </c>
      <c r="F9" s="34" t="s">
        <v>152</v>
      </c>
      <c r="G9" s="36" t="s">
        <v>27</v>
      </c>
      <c r="H9" s="37" t="s">
        <v>28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148</v>
      </c>
      <c r="D10" s="35" t="s">
        <v>2</v>
      </c>
      <c r="E10" s="34">
        <v>1</v>
      </c>
      <c r="F10" s="34">
        <v>12</v>
      </c>
      <c r="G10" s="36" t="s">
        <v>30</v>
      </c>
      <c r="H10" s="37" t="s">
        <v>31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4" customHeight="1" x14ac:dyDescent="0.2">
      <c r="A11" s="117" t="s">
        <v>219</v>
      </c>
      <c r="B11" s="33"/>
      <c r="C11" s="34"/>
      <c r="D11" s="35"/>
      <c r="E11" s="34"/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.75" hidden="1" customHeight="1" x14ac:dyDescent="0.2">
      <c r="A12" s="116" t="s">
        <v>40</v>
      </c>
      <c r="B12" s="33"/>
      <c r="C12" s="34" t="s">
        <v>149</v>
      </c>
      <c r="D12" s="35" t="s">
        <v>2</v>
      </c>
      <c r="E12" s="34" t="s">
        <v>33</v>
      </c>
      <c r="F12" s="34" t="s">
        <v>153</v>
      </c>
      <c r="G12" s="36" t="s">
        <v>23</v>
      </c>
      <c r="H12" s="3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 hidden="1" customHeight="1" x14ac:dyDescent="0.2">
      <c r="A13" s="116" t="s">
        <v>40</v>
      </c>
      <c r="B13" s="33"/>
      <c r="C13" s="34" t="s">
        <v>150</v>
      </c>
      <c r="D13" s="35" t="s">
        <v>2</v>
      </c>
      <c r="E13" s="34" t="s">
        <v>26</v>
      </c>
      <c r="F13" s="34" t="s">
        <v>152</v>
      </c>
      <c r="G13" s="36" t="s">
        <v>27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hidden="1" customHeight="1" x14ac:dyDescent="0.2">
      <c r="A14" s="116" t="s">
        <v>40</v>
      </c>
      <c r="B14" s="33"/>
      <c r="C14" s="34" t="s">
        <v>151</v>
      </c>
      <c r="D14" s="35" t="s">
        <v>2</v>
      </c>
      <c r="E14" s="34">
        <v>0</v>
      </c>
      <c r="F14" s="39">
        <v>12</v>
      </c>
      <c r="G14" s="36" t="s">
        <v>30</v>
      </c>
      <c r="H14" s="4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06" t="s">
        <v>208</v>
      </c>
      <c r="B15" s="41"/>
      <c r="C15" s="42"/>
      <c r="D15" s="42"/>
      <c r="E15" s="42"/>
      <c r="F15" s="43"/>
      <c r="G15" s="44"/>
      <c r="H15" s="42"/>
    </row>
    <row r="16" spans="1:26" x14ac:dyDescent="0.2">
      <c r="A16" s="45"/>
      <c r="B16" s="45"/>
      <c r="C16" s="107" t="s">
        <v>36</v>
      </c>
      <c r="D16" s="45"/>
      <c r="E16" s="46">
        <v>0</v>
      </c>
      <c r="F16" s="47">
        <v>12</v>
      </c>
      <c r="G16" s="48" t="s">
        <v>38</v>
      </c>
      <c r="H16" s="45"/>
    </row>
    <row r="17" spans="1:26" ht="18.75" customHeight="1" x14ac:dyDescent="0.2">
      <c r="A17" s="49" t="s">
        <v>43</v>
      </c>
      <c r="B17" s="49"/>
      <c r="C17" s="50"/>
      <c r="D17" s="51"/>
      <c r="E17" s="50"/>
      <c r="F17" s="50"/>
      <c r="G17" s="52" t="s">
        <v>44</v>
      </c>
      <c r="H17" s="53" t="s">
        <v>45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8.5" customHeight="1" x14ac:dyDescent="0.2">
      <c r="A18" s="54"/>
      <c r="B18" s="103" t="s">
        <v>205</v>
      </c>
      <c r="C18" s="50"/>
      <c r="D18" s="51"/>
      <c r="E18" s="50"/>
      <c r="F18" s="50"/>
      <c r="G18" s="52"/>
      <c r="H18" s="60" t="s">
        <v>46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.75" customHeight="1" x14ac:dyDescent="0.2">
      <c r="A19" s="63"/>
      <c r="B19" s="100">
        <v>1</v>
      </c>
      <c r="C19" s="50" t="s">
        <v>173</v>
      </c>
      <c r="D19" s="51" t="s">
        <v>2</v>
      </c>
      <c r="E19" s="114" t="s">
        <v>217</v>
      </c>
      <c r="F19" s="61" t="s">
        <v>140</v>
      </c>
      <c r="G19" s="52" t="s">
        <v>48</v>
      </c>
      <c r="H19" s="62" t="s">
        <v>49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.75" customHeight="1" x14ac:dyDescent="0.2">
      <c r="A20" s="109" t="s">
        <v>40</v>
      </c>
      <c r="B20" s="100"/>
      <c r="C20" s="108" t="s">
        <v>213</v>
      </c>
      <c r="D20" s="51" t="s">
        <v>2</v>
      </c>
      <c r="E20" s="61"/>
      <c r="F20" s="61"/>
      <c r="G20" s="52"/>
      <c r="H20" s="6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54"/>
      <c r="B21" s="100"/>
      <c r="C21" s="50"/>
      <c r="D21" s="51"/>
      <c r="E21" s="50"/>
      <c r="F21" s="50"/>
      <c r="G21" s="52"/>
      <c r="H21" s="5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63"/>
      <c r="B22" s="100">
        <v>2</v>
      </c>
      <c r="C22" s="50" t="s">
        <v>154</v>
      </c>
      <c r="D22" s="51" t="s">
        <v>2</v>
      </c>
      <c r="E22" s="96" t="s">
        <v>163</v>
      </c>
      <c r="F22" s="96" t="s">
        <v>141</v>
      </c>
      <c r="G22" s="52" t="s">
        <v>155</v>
      </c>
      <c r="H22" s="56" t="s">
        <v>56</v>
      </c>
      <c r="I22" s="13" t="s">
        <v>156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63" t="s">
        <v>40</v>
      </c>
      <c r="B23" s="101"/>
      <c r="C23" s="50" t="s">
        <v>172</v>
      </c>
      <c r="D23" s="64" t="s">
        <v>2</v>
      </c>
      <c r="E23" s="61"/>
      <c r="F23" s="61"/>
      <c r="G23" s="65" t="s">
        <v>52</v>
      </c>
      <c r="H23" s="66" t="s">
        <v>53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/>
      <c r="C24" s="96" t="s">
        <v>161</v>
      </c>
      <c r="D24" s="51" t="s">
        <v>2</v>
      </c>
      <c r="E24" s="96">
        <v>1.5</v>
      </c>
      <c r="F24" s="50">
        <v>3</v>
      </c>
      <c r="G24" s="52" t="s">
        <v>60</v>
      </c>
      <c r="H24" s="53" t="s">
        <v>61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63"/>
      <c r="B25" s="100"/>
      <c r="C25" s="96" t="s">
        <v>162</v>
      </c>
      <c r="D25" s="51" t="s">
        <v>2</v>
      </c>
      <c r="E25" s="96">
        <v>7.63</v>
      </c>
      <c r="F25" s="50">
        <v>1.5</v>
      </c>
      <c r="G25" s="52" t="s">
        <v>63</v>
      </c>
      <c r="H25" s="5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04" t="s">
        <v>206</v>
      </c>
      <c r="B26" s="100"/>
      <c r="C26" s="104"/>
      <c r="D26" s="51"/>
      <c r="E26" s="96"/>
      <c r="F26" s="50"/>
      <c r="G26" s="52"/>
      <c r="H26" s="5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idden="1" x14ac:dyDescent="0.2">
      <c r="A27" s="54" t="s">
        <v>40</v>
      </c>
      <c r="B27" s="100"/>
      <c r="C27" s="50" t="s">
        <v>165</v>
      </c>
      <c r="D27" s="51" t="s">
        <v>2</v>
      </c>
      <c r="E27" s="50">
        <v>75</v>
      </c>
      <c r="F27" s="50">
        <v>75</v>
      </c>
      <c r="G27" s="52" t="s">
        <v>65</v>
      </c>
      <c r="H27" s="53" t="s">
        <v>66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idden="1" x14ac:dyDescent="0.2">
      <c r="A28" s="54" t="s">
        <v>40</v>
      </c>
      <c r="B28" s="100"/>
      <c r="C28" s="50" t="s">
        <v>164</v>
      </c>
      <c r="D28" s="51" t="s">
        <v>2</v>
      </c>
      <c r="E28" s="50">
        <v>450</v>
      </c>
      <c r="F28" s="50">
        <v>450</v>
      </c>
      <c r="G28" s="52" t="s">
        <v>68</v>
      </c>
      <c r="H28" s="53" t="s">
        <v>66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40</v>
      </c>
      <c r="B29" s="100"/>
      <c r="C29" s="50" t="s">
        <v>166</v>
      </c>
      <c r="D29" s="51" t="s">
        <v>2</v>
      </c>
      <c r="E29" s="50">
        <v>3600</v>
      </c>
      <c r="F29" s="50">
        <v>3600</v>
      </c>
      <c r="G29" s="52" t="s">
        <v>70</v>
      </c>
      <c r="H29" s="53" t="s">
        <v>66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.75" customHeight="1" x14ac:dyDescent="0.2">
      <c r="A30" s="54"/>
      <c r="B30" s="100"/>
      <c r="C30" s="50"/>
      <c r="D30" s="51"/>
      <c r="E30" s="50"/>
      <c r="F30" s="50"/>
      <c r="G30" s="52"/>
      <c r="H30" s="56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 customHeight="1" x14ac:dyDescent="0.2">
      <c r="A31" s="63"/>
      <c r="B31" s="100">
        <v>3</v>
      </c>
      <c r="C31" s="50" t="s">
        <v>142</v>
      </c>
      <c r="D31" s="51" t="s">
        <v>2</v>
      </c>
      <c r="E31" s="96" t="s">
        <v>143</v>
      </c>
      <c r="F31" s="50" t="s">
        <v>72</v>
      </c>
      <c r="G31" s="52" t="s">
        <v>73</v>
      </c>
      <c r="H31" s="5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63" t="s">
        <v>40</v>
      </c>
      <c r="B32" s="101"/>
      <c r="C32" s="108" t="s">
        <v>210</v>
      </c>
      <c r="D32" s="64" t="s">
        <v>2</v>
      </c>
      <c r="E32" s="61"/>
      <c r="F32" s="61" t="s">
        <v>58</v>
      </c>
      <c r="G32" s="65" t="s">
        <v>52</v>
      </c>
      <c r="H32" s="66" t="s">
        <v>53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/>
      <c r="C33" s="50" t="s">
        <v>160</v>
      </c>
      <c r="D33" s="51" t="s">
        <v>2</v>
      </c>
      <c r="E33" s="50">
        <v>1.22</v>
      </c>
      <c r="F33" s="50">
        <v>6</v>
      </c>
      <c r="G33" s="52" t="s">
        <v>76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/>
      <c r="B34" s="100"/>
      <c r="C34" s="50" t="s">
        <v>167</v>
      </c>
      <c r="D34" s="51" t="s">
        <v>2</v>
      </c>
      <c r="E34" s="50">
        <v>1.33</v>
      </c>
      <c r="F34" s="50"/>
      <c r="G34" s="52"/>
      <c r="H34" s="5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168</v>
      </c>
      <c r="D35" s="51" t="s">
        <v>2</v>
      </c>
      <c r="E35" s="50">
        <v>7</v>
      </c>
      <c r="F35" s="50"/>
      <c r="G35" s="52"/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104" t="s">
        <v>206</v>
      </c>
      <c r="B36" s="100"/>
      <c r="C36" s="50"/>
      <c r="D36" s="51"/>
      <c r="E36" s="50"/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hidden="1" customHeight="1" x14ac:dyDescent="0.2">
      <c r="A37" s="63" t="s">
        <v>40</v>
      </c>
      <c r="B37" s="100"/>
      <c r="C37" s="50" t="s">
        <v>169</v>
      </c>
      <c r="D37" s="51" t="s">
        <v>2</v>
      </c>
      <c r="E37" s="50">
        <v>75</v>
      </c>
      <c r="F37" s="50">
        <v>75</v>
      </c>
      <c r="G37" s="52" t="s">
        <v>65</v>
      </c>
      <c r="H37" s="53" t="s">
        <v>66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hidden="1" customHeight="1" x14ac:dyDescent="0.2">
      <c r="A38" s="63" t="s">
        <v>40</v>
      </c>
      <c r="B38" s="100"/>
      <c r="C38" s="50" t="s">
        <v>170</v>
      </c>
      <c r="D38" s="51" t="s">
        <v>2</v>
      </c>
      <c r="E38" s="50">
        <v>450</v>
      </c>
      <c r="F38" s="50">
        <v>450</v>
      </c>
      <c r="G38" s="52" t="s">
        <v>68</v>
      </c>
      <c r="H38" s="53" t="s">
        <v>66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40</v>
      </c>
      <c r="B39" s="100"/>
      <c r="C39" s="50" t="s">
        <v>171</v>
      </c>
      <c r="D39" s="51" t="s">
        <v>2</v>
      </c>
      <c r="E39" s="50">
        <v>3600</v>
      </c>
      <c r="F39" s="50">
        <v>3600</v>
      </c>
      <c r="G39" s="52" t="s">
        <v>70</v>
      </c>
      <c r="H39" s="53" t="s">
        <v>66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customHeight="1" x14ac:dyDescent="0.2">
      <c r="A40" s="54"/>
      <c r="B40" s="100"/>
      <c r="C40" s="50"/>
      <c r="D40" s="51"/>
      <c r="E40" s="50"/>
      <c r="F40" s="50"/>
      <c r="G40" s="52"/>
      <c r="H40" s="5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 x14ac:dyDescent="0.2">
      <c r="A41" s="63" t="s">
        <v>40</v>
      </c>
      <c r="B41" s="100">
        <v>4</v>
      </c>
      <c r="C41" s="50" t="s">
        <v>174</v>
      </c>
      <c r="D41" s="51" t="s">
        <v>2</v>
      </c>
      <c r="E41" s="50"/>
      <c r="F41" s="50" t="s">
        <v>55</v>
      </c>
      <c r="G41" s="52" t="s">
        <v>82</v>
      </c>
      <c r="H41" s="5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63" t="s">
        <v>40</v>
      </c>
      <c r="B42" s="101"/>
      <c r="C42" s="108" t="s">
        <v>209</v>
      </c>
      <c r="D42" s="64" t="s">
        <v>2</v>
      </c>
      <c r="E42" s="61"/>
      <c r="F42" s="61" t="s">
        <v>58</v>
      </c>
      <c r="G42" s="65" t="s">
        <v>52</v>
      </c>
      <c r="H42" s="66" t="s">
        <v>53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40</v>
      </c>
      <c r="B43" s="100"/>
      <c r="C43" s="50" t="s">
        <v>179</v>
      </c>
      <c r="D43" s="51" t="s">
        <v>2</v>
      </c>
      <c r="E43" s="50"/>
      <c r="F43" s="50">
        <v>2</v>
      </c>
      <c r="G43" s="52" t="s">
        <v>85</v>
      </c>
      <c r="H43" s="5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40</v>
      </c>
      <c r="B44" s="100"/>
      <c r="C44" s="50" t="s">
        <v>180</v>
      </c>
      <c r="D44" s="51" t="s">
        <v>2</v>
      </c>
      <c r="E44" s="50"/>
      <c r="F44" s="50">
        <v>1</v>
      </c>
      <c r="G44" s="52" t="s">
        <v>87</v>
      </c>
      <c r="H44" s="5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40</v>
      </c>
      <c r="B45" s="100"/>
      <c r="C45" s="50" t="s">
        <v>175</v>
      </c>
      <c r="D45" s="51" t="s">
        <v>2</v>
      </c>
      <c r="E45" s="50">
        <v>75</v>
      </c>
      <c r="F45" s="50">
        <v>75</v>
      </c>
      <c r="G45" s="52" t="s">
        <v>65</v>
      </c>
      <c r="H45" s="53" t="s">
        <v>66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40</v>
      </c>
      <c r="B46" s="100"/>
      <c r="C46" s="50" t="s">
        <v>176</v>
      </c>
      <c r="D46" s="51" t="s">
        <v>2</v>
      </c>
      <c r="E46" s="50">
        <v>450</v>
      </c>
      <c r="F46" s="50">
        <v>450</v>
      </c>
      <c r="G46" s="52" t="s">
        <v>68</v>
      </c>
      <c r="H46" s="53" t="s">
        <v>66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40</v>
      </c>
      <c r="B47" s="100"/>
      <c r="C47" s="50" t="s">
        <v>177</v>
      </c>
      <c r="D47" s="51" t="s">
        <v>2</v>
      </c>
      <c r="E47" s="50">
        <v>3600</v>
      </c>
      <c r="F47" s="50">
        <v>3600</v>
      </c>
      <c r="G47" s="52" t="s">
        <v>70</v>
      </c>
      <c r="H47" s="53" t="s">
        <v>66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54"/>
      <c r="B48" s="100"/>
      <c r="C48" s="50"/>
      <c r="D48" s="51"/>
      <c r="E48" s="50"/>
      <c r="F48" s="50"/>
      <c r="G48" s="52"/>
      <c r="H48" s="5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54" t="s">
        <v>40</v>
      </c>
      <c r="B49" s="100">
        <v>5</v>
      </c>
      <c r="C49" s="50" t="s">
        <v>178</v>
      </c>
      <c r="D49" s="51" t="s">
        <v>2</v>
      </c>
      <c r="E49" s="50"/>
      <c r="F49" s="50" t="s">
        <v>72</v>
      </c>
      <c r="G49" s="52" t="s">
        <v>93</v>
      </c>
      <c r="H49" s="5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63" t="s">
        <v>40</v>
      </c>
      <c r="B50" s="101"/>
      <c r="C50" s="61" t="s">
        <v>94</v>
      </c>
      <c r="D50" s="64" t="s">
        <v>2</v>
      </c>
      <c r="E50" s="61"/>
      <c r="F50" s="61" t="s">
        <v>95</v>
      </c>
      <c r="G50" s="65" t="s">
        <v>52</v>
      </c>
      <c r="H50" s="66" t="s">
        <v>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63" t="s">
        <v>40</v>
      </c>
      <c r="B51" s="101"/>
      <c r="C51" s="50" t="s">
        <v>181</v>
      </c>
      <c r="D51" s="51" t="s">
        <v>2</v>
      </c>
      <c r="E51" s="61"/>
      <c r="F51" s="61"/>
      <c r="G51" s="65"/>
      <c r="H51" s="6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40</v>
      </c>
      <c r="B52" s="101"/>
      <c r="C52" s="50" t="s">
        <v>182</v>
      </c>
      <c r="D52" s="51" t="s">
        <v>2</v>
      </c>
      <c r="E52" s="61"/>
      <c r="F52" s="61"/>
      <c r="G52" s="65"/>
      <c r="H52" s="6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40</v>
      </c>
      <c r="B53" s="101"/>
      <c r="C53" s="50" t="s">
        <v>183</v>
      </c>
      <c r="D53" s="51" t="s">
        <v>2</v>
      </c>
      <c r="E53" s="50"/>
      <c r="F53" s="50">
        <v>4.5</v>
      </c>
      <c r="G53" s="52" t="s">
        <v>97</v>
      </c>
      <c r="H53" s="5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40</v>
      </c>
      <c r="B54" s="101"/>
      <c r="C54" s="50" t="s">
        <v>204</v>
      </c>
      <c r="D54" s="51" t="s">
        <v>2</v>
      </c>
      <c r="E54" s="50">
        <v>75</v>
      </c>
      <c r="F54" s="50">
        <v>75</v>
      </c>
      <c r="G54" s="52" t="s">
        <v>65</v>
      </c>
      <c r="H54" s="53" t="s">
        <v>66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40</v>
      </c>
      <c r="B55" s="101"/>
      <c r="C55" s="50" t="s">
        <v>204</v>
      </c>
      <c r="D55" s="51" t="s">
        <v>2</v>
      </c>
      <c r="E55" s="50">
        <v>450</v>
      </c>
      <c r="F55" s="50">
        <v>450</v>
      </c>
      <c r="G55" s="52" t="s">
        <v>68</v>
      </c>
      <c r="H55" s="53" t="s">
        <v>66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40</v>
      </c>
      <c r="B56" s="101"/>
      <c r="C56" s="50" t="s">
        <v>204</v>
      </c>
      <c r="D56" s="51" t="s">
        <v>2</v>
      </c>
      <c r="E56" s="50">
        <v>3600</v>
      </c>
      <c r="F56" s="50">
        <v>3600</v>
      </c>
      <c r="G56" s="52" t="s">
        <v>70</v>
      </c>
      <c r="H56" s="53" t="s">
        <v>66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54"/>
      <c r="B57" s="100"/>
      <c r="C57" s="50"/>
      <c r="D57" s="51"/>
      <c r="E57" s="50"/>
      <c r="F57" s="50"/>
      <c r="G57" s="52"/>
      <c r="H57" s="5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54" t="s">
        <v>40</v>
      </c>
      <c r="B58" s="100">
        <v>6</v>
      </c>
      <c r="C58" s="50" t="s">
        <v>184</v>
      </c>
      <c r="D58" s="51" t="s">
        <v>2</v>
      </c>
      <c r="E58" s="50"/>
      <c r="F58" s="50" t="s">
        <v>102</v>
      </c>
      <c r="G58" s="52" t="s">
        <v>103</v>
      </c>
      <c r="H58" s="5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 t="str">
        <f>A58</f>
        <v>#</v>
      </c>
      <c r="B59" s="100"/>
      <c r="C59" s="50" t="s">
        <v>185</v>
      </c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63" t="str">
        <f>A58</f>
        <v>#</v>
      </c>
      <c r="B60" s="101"/>
      <c r="C60" s="61" t="s">
        <v>104</v>
      </c>
      <c r="D60" s="64" t="s">
        <v>2</v>
      </c>
      <c r="E60" s="61"/>
      <c r="F60" s="61" t="s">
        <v>105</v>
      </c>
      <c r="G60" s="65" t="s">
        <v>52</v>
      </c>
      <c r="H60" s="66" t="s">
        <v>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/>
      <c r="B61" s="100"/>
      <c r="C61" s="50"/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54" t="s">
        <v>40</v>
      </c>
      <c r="B62" s="100">
        <v>7</v>
      </c>
      <c r="C62" s="50" t="s">
        <v>186</v>
      </c>
      <c r="D62" s="51" t="s">
        <v>2</v>
      </c>
      <c r="E62" s="50"/>
      <c r="F62" s="50" t="s">
        <v>102</v>
      </c>
      <c r="G62" s="52" t="s">
        <v>103</v>
      </c>
      <c r="H62" s="5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 t="str">
        <f>A62</f>
        <v>#</v>
      </c>
      <c r="B63" s="100"/>
      <c r="C63" s="50" t="s">
        <v>187</v>
      </c>
      <c r="D63" s="97" t="s">
        <v>2</v>
      </c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/>
      <c r="B64" s="100"/>
      <c r="C64" s="50"/>
      <c r="D64" s="51"/>
      <c r="E64" s="50"/>
      <c r="F64" s="50"/>
      <c r="G64" s="52"/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">
        <v>40</v>
      </c>
      <c r="B65" s="100">
        <v>8</v>
      </c>
      <c r="C65" s="50" t="s">
        <v>188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68" t="str">
        <f>A65</f>
        <v>#</v>
      </c>
      <c r="B66" s="102"/>
      <c r="C66" s="69" t="s">
        <v>189</v>
      </c>
      <c r="D66" s="98" t="s">
        <v>2</v>
      </c>
      <c r="E66" s="69"/>
      <c r="F66" s="69"/>
      <c r="G66" s="71"/>
      <c r="H66" s="7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99" t="s">
        <v>203</v>
      </c>
      <c r="B67" s="99"/>
      <c r="C67" s="74"/>
      <c r="D67" s="75"/>
      <c r="E67" s="74"/>
      <c r="F67" s="74"/>
      <c r="G67" s="76"/>
      <c r="H67" s="7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78"/>
      <c r="B68" s="78"/>
      <c r="C68" s="74" t="s">
        <v>190</v>
      </c>
      <c r="D68" s="75" t="s">
        <v>2</v>
      </c>
      <c r="E68" s="74">
        <v>750</v>
      </c>
      <c r="F68" s="74">
        <v>750</v>
      </c>
      <c r="G68" s="76" t="s">
        <v>110</v>
      </c>
      <c r="H68" s="7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78"/>
      <c r="B69" s="78"/>
      <c r="C69" s="74" t="s">
        <v>192</v>
      </c>
      <c r="D69" s="75" t="s">
        <v>2</v>
      </c>
      <c r="E69" s="74">
        <v>80</v>
      </c>
      <c r="F69" s="74">
        <v>80</v>
      </c>
      <c r="G69" s="76" t="s">
        <v>112</v>
      </c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191</v>
      </c>
      <c r="D70" s="75" t="s">
        <v>2</v>
      </c>
      <c r="E70" s="74">
        <v>900</v>
      </c>
      <c r="F70" s="74">
        <v>900</v>
      </c>
      <c r="G70" s="76" t="s">
        <v>114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193</v>
      </c>
      <c r="D71" s="75" t="s">
        <v>2</v>
      </c>
      <c r="E71" s="74">
        <v>1200</v>
      </c>
      <c r="F71" s="74">
        <v>1200</v>
      </c>
      <c r="G71" s="76" t="s">
        <v>116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194</v>
      </c>
      <c r="D72" s="75" t="s">
        <v>2</v>
      </c>
      <c r="E72" s="74">
        <v>105</v>
      </c>
      <c r="F72" s="74">
        <v>105</v>
      </c>
      <c r="G72" s="76" t="s">
        <v>118</v>
      </c>
      <c r="H72" s="77" t="s">
        <v>119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195</v>
      </c>
      <c r="D73" s="75" t="s">
        <v>2</v>
      </c>
      <c r="E73" s="74">
        <v>12600</v>
      </c>
      <c r="F73" s="74">
        <v>12600</v>
      </c>
      <c r="G73" s="76" t="s">
        <v>121</v>
      </c>
      <c r="H73" s="77" t="s">
        <v>122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196</v>
      </c>
      <c r="D74" s="75" t="s">
        <v>2</v>
      </c>
      <c r="E74" s="74">
        <v>5</v>
      </c>
      <c r="F74" s="74">
        <v>3</v>
      </c>
      <c r="G74" s="76" t="s">
        <v>124</v>
      </c>
      <c r="H74" s="77" t="s">
        <v>125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9" t="s">
        <v>197</v>
      </c>
      <c r="B75" s="79"/>
      <c r="C75" s="80" t="s">
        <v>198</v>
      </c>
      <c r="D75" s="81" t="s">
        <v>2</v>
      </c>
      <c r="E75" s="111" t="s">
        <v>214</v>
      </c>
      <c r="F75" s="80"/>
      <c r="G75" s="82" t="s">
        <v>127</v>
      </c>
      <c r="H75" s="83" t="s">
        <v>128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2">
      <c r="A76" s="99" t="s">
        <v>202</v>
      </c>
      <c r="B76" s="99"/>
      <c r="C76" s="74"/>
      <c r="D76" s="75"/>
      <c r="E76" s="74"/>
      <c r="F76" s="74"/>
      <c r="G76" s="76"/>
      <c r="H76" s="7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8"/>
      <c r="B77" s="78"/>
      <c r="C77" s="112" t="s">
        <v>215</v>
      </c>
      <c r="D77" s="75" t="s">
        <v>2</v>
      </c>
      <c r="E77" s="74">
        <v>45</v>
      </c>
      <c r="F77" s="74">
        <v>45</v>
      </c>
      <c r="G77" s="113" t="s">
        <v>216</v>
      </c>
      <c r="H77" s="77" t="s">
        <v>131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 customHeight="1" x14ac:dyDescent="0.2">
      <c r="A78" s="78"/>
      <c r="B78" s="78"/>
      <c r="C78" s="74" t="s">
        <v>201</v>
      </c>
      <c r="D78" s="75" t="s">
        <v>2</v>
      </c>
      <c r="E78" s="74">
        <v>25</v>
      </c>
      <c r="F78" s="74">
        <v>75</v>
      </c>
      <c r="G78" s="76" t="s">
        <v>133</v>
      </c>
      <c r="H78" s="77" t="s">
        <v>131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74" t="s">
        <v>199</v>
      </c>
      <c r="D79" s="75" t="s">
        <v>2</v>
      </c>
      <c r="E79" s="74">
        <v>450</v>
      </c>
      <c r="F79" s="74">
        <v>450</v>
      </c>
      <c r="G79" s="76" t="s">
        <v>135</v>
      </c>
      <c r="H79" s="77" t="s">
        <v>131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9"/>
      <c r="B80" s="79"/>
      <c r="C80" s="80" t="s">
        <v>200</v>
      </c>
      <c r="D80" s="81" t="s">
        <v>2</v>
      </c>
      <c r="E80" s="80">
        <v>3600</v>
      </c>
      <c r="F80" s="80">
        <v>3600</v>
      </c>
      <c r="G80" s="82" t="s">
        <v>137</v>
      </c>
      <c r="H80" s="83" t="s">
        <v>131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8" ht="18.75" customHeight="1" x14ac:dyDescent="0.2">
      <c r="A81" s="84"/>
      <c r="B81" s="84"/>
      <c r="C81" s="85"/>
      <c r="D81" s="86"/>
      <c r="E81" s="85"/>
      <c r="F81" s="85"/>
      <c r="G81" s="87"/>
      <c r="H81" s="88"/>
    </row>
    <row r="82" spans="1:8" ht="15.75" customHeight="1" x14ac:dyDescent="0.2">
      <c r="A82" s="84"/>
      <c r="B82" s="84"/>
      <c r="C82" s="85"/>
      <c r="D82" s="86"/>
      <c r="E82" s="85"/>
      <c r="F82" s="85"/>
      <c r="G82" s="87"/>
      <c r="H82" s="88"/>
    </row>
    <row r="83" spans="1:8" ht="15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8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8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8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8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8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8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8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8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8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8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8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8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8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</sheetData>
  <dataValidations disablePrompts="1"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SUM(#REF!,E16)</formula1>
    </dataValidation>
  </dataValidations>
  <hyperlinks>
    <hyperlink ref="H22" r:id="rId1"/>
    <hyperlink ref="C16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138</v>
      </c>
      <c r="B1" s="89" t="s">
        <v>229</v>
      </c>
      <c r="C1" s="89" t="s">
        <v>220</v>
      </c>
      <c r="D1" s="89" t="s">
        <v>221</v>
      </c>
      <c r="E1" s="89" t="s">
        <v>222</v>
      </c>
      <c r="F1" s="89" t="s">
        <v>223</v>
      </c>
      <c r="G1" s="89" t="s">
        <v>224</v>
      </c>
      <c r="H1" s="89" t="s">
        <v>225</v>
      </c>
      <c r="I1" s="89" t="s">
        <v>226</v>
      </c>
      <c r="J1" s="90" t="s">
        <v>227</v>
      </c>
      <c r="K1" s="90" t="s">
        <v>228</v>
      </c>
    </row>
    <row r="2" spans="1:11" s="90" customFormat="1" x14ac:dyDescent="0.2">
      <c r="A2" s="91" t="str">
        <f>IF(manual_wells &gt; 0, 1, "")</f>
        <v/>
      </c>
      <c r="B2" s="91"/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 t="str">
        <f>IF(NOT(A2=""), SUM(C2:J2), "")</f>
        <v/>
      </c>
    </row>
    <row r="3" spans="1:11" s="90" customFormat="1" x14ac:dyDescent="0.2">
      <c r="A3" s="91" t="str">
        <f>IF(A2 &lt; fixed_wells, A2 + 1, "")</f>
        <v/>
      </c>
      <c r="B3" s="91"/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 t="str">
        <f t="shared" ref="K3:K66" si="0">IF(NOT(A3=""), SUM(C3:J3), "")</f>
        <v/>
      </c>
    </row>
    <row r="4" spans="1:11" s="90" customFormat="1" x14ac:dyDescent="0.2">
      <c r="A4" s="91" t="str">
        <f t="shared" ref="A4:A34" si="1">IF(A3 &lt; fixed_wells, A3 + 1, "")</f>
        <v/>
      </c>
      <c r="B4" s="91"/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 t="str">
        <f t="shared" si="0"/>
        <v/>
      </c>
    </row>
    <row r="5" spans="1:11" s="90" customFormat="1" x14ac:dyDescent="0.2">
      <c r="A5" s="91" t="str">
        <f t="shared" si="1"/>
        <v/>
      </c>
      <c r="B5" s="91"/>
      <c r="K5" s="90" t="str">
        <f t="shared" si="0"/>
        <v/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11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11" s="90" customFormat="1" x14ac:dyDescent="0.2">
      <c r="A18" s="91" t="str">
        <f t="shared" si="1"/>
        <v/>
      </c>
      <c r="B18" s="91"/>
      <c r="K18" s="90" t="str">
        <f t="shared" si="0"/>
        <v/>
      </c>
    </row>
    <row r="19" spans="1:11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11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11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11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11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11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11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11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11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11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11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11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11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11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K2:K3 K4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29</v>
      </c>
      <c r="C11" s="35" t="s">
        <v>2</v>
      </c>
      <c r="D11" s="34">
        <f>'User Interface'!E10</f>
        <v>1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8.75" customHeight="1" x14ac:dyDescent="0.2">
      <c r="A12" s="33" t="str">
        <f>'User Interface'!A12</f>
        <v>#</v>
      </c>
      <c r="B12" s="34" t="s">
        <v>32</v>
      </c>
      <c r="C12" s="35" t="s">
        <v>2</v>
      </c>
      <c r="D12" s="34"/>
      <c r="E12" s="34" t="s">
        <v>22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8.75" customHeight="1" x14ac:dyDescent="0.2">
      <c r="A13" s="33" t="str">
        <f>'User Interface'!A13</f>
        <v>#</v>
      </c>
      <c r="B13" s="34" t="s">
        <v>34</v>
      </c>
      <c r="C13" s="35" t="s">
        <v>2</v>
      </c>
      <c r="D13" s="34" t="str">
        <f>'User Interface'!E13</f>
        <v>[[500,500]]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 t="str">
        <f>'User Interface'!A14</f>
        <v>#</v>
      </c>
      <c r="B14" s="34" t="s">
        <v>35</v>
      </c>
      <c r="C14" s="35" t="s">
        <v>2</v>
      </c>
      <c r="D14" s="34">
        <f>'User Interface'!E14</f>
        <v>0</v>
      </c>
      <c r="E14" s="34" t="s">
        <v>12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">
      <c r="A15" s="41" t="s">
        <v>36</v>
      </c>
      <c r="B15" s="42"/>
      <c r="C15" s="42"/>
      <c r="D15" s="42"/>
      <c r="E15" s="42"/>
    </row>
    <row r="16" spans="1:23" x14ac:dyDescent="0.2">
      <c r="A16" s="45"/>
      <c r="B16" s="45" t="s">
        <v>37</v>
      </c>
      <c r="C16" s="45"/>
      <c r="D16" s="34">
        <f>'User Interface'!E16</f>
        <v>0</v>
      </c>
      <c r="E16" s="45" t="s">
        <v>12</v>
      </c>
    </row>
    <row r="17" spans="1:23" ht="18.75" customHeight="1" x14ac:dyDescent="0.2">
      <c r="A17" s="49" t="s">
        <v>39</v>
      </c>
      <c r="B17" s="50"/>
      <c r="C17" s="51"/>
      <c r="D17" s="50"/>
      <c r="E17" s="5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8.75" customHeight="1" x14ac:dyDescent="0.2">
      <c r="A18" s="54"/>
      <c r="B18" s="50"/>
      <c r="C18" s="51"/>
      <c r="D18" s="50"/>
      <c r="E18" s="5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8.75" customHeight="1" x14ac:dyDescent="0.2">
      <c r="A19" s="54" t="s">
        <v>40</v>
      </c>
      <c r="B19" s="55" t="s">
        <v>41</v>
      </c>
      <c r="C19" s="51" t="s">
        <v>2</v>
      </c>
      <c r="D19" s="50">
        <v>0.2</v>
      </c>
      <c r="E19" s="50" t="s">
        <v>10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110" t="s">
        <v>40</v>
      </c>
      <c r="B20" s="55" t="s">
        <v>42</v>
      </c>
      <c r="C20" s="51" t="s">
        <v>2</v>
      </c>
      <c r="D20" s="50">
        <v>1.5</v>
      </c>
      <c r="E20" s="50" t="s">
        <v>10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7"/>
      <c r="B21" s="58"/>
      <c r="C21" s="59"/>
      <c r="D21" s="58"/>
      <c r="E21" s="5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8.75" customHeight="1" x14ac:dyDescent="0.2">
      <c r="A22" s="49" t="s">
        <v>43</v>
      </c>
      <c r="B22" s="50"/>
      <c r="C22" s="51"/>
      <c r="D22" s="50"/>
      <c r="E22" s="5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4"/>
      <c r="B23" s="50"/>
      <c r="C23" s="51"/>
      <c r="D23" s="50"/>
      <c r="E23" s="5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8.75" customHeight="1" x14ac:dyDescent="0.2">
      <c r="A24" s="54">
        <f>'User Interface'!A19</f>
        <v>0</v>
      </c>
      <c r="B24" s="50" t="s">
        <v>47</v>
      </c>
      <c r="C24" s="51" t="s">
        <v>2</v>
      </c>
      <c r="D24" s="61" t="str">
        <f>'User Interface'!E19</f>
        <v>['CBz']</v>
      </c>
      <c r="E24" s="50" t="s">
        <v>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 t="str">
        <f>'User Interface'!A20</f>
        <v>#</v>
      </c>
      <c r="B25" s="61" t="s">
        <v>50</v>
      </c>
      <c r="C25" s="64" t="s">
        <v>2</v>
      </c>
      <c r="D25" s="61" t="s">
        <v>51</v>
      </c>
      <c r="E25" s="61" t="s">
        <v>15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/>
      <c r="B26" s="50"/>
      <c r="C26" s="51"/>
      <c r="D26" s="50"/>
      <c r="E26" s="5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>
        <f>'User Interface'!A22</f>
        <v>0</v>
      </c>
      <c r="B27" s="50" t="s">
        <v>54</v>
      </c>
      <c r="C27" s="51" t="s">
        <v>2</v>
      </c>
      <c r="D27" s="50" t="str">
        <f>'User Interface'!E22</f>
        <v>['PbI2','DMSO','DMF']</v>
      </c>
      <c r="E27" s="50" t="s">
        <v>22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 t="str">
        <f>'User Interface'!A23</f>
        <v>#</v>
      </c>
      <c r="B28" s="61" t="s">
        <v>57</v>
      </c>
      <c r="C28" s="64" t="s">
        <v>2</v>
      </c>
      <c r="D28" s="61">
        <f>'User Interface'!E23</f>
        <v>0</v>
      </c>
      <c r="E28" s="61" t="s">
        <v>15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59</v>
      </c>
      <c r="C29" s="51" t="s">
        <v>2</v>
      </c>
      <c r="D29" s="61">
        <f>'User Interface'!E24</f>
        <v>1.5</v>
      </c>
      <c r="E29" s="50" t="s">
        <v>10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>
        <f>'User Interface'!A25</f>
        <v>0</v>
      </c>
      <c r="B30" s="50" t="s">
        <v>62</v>
      </c>
      <c r="C30" s="51" t="s">
        <v>2</v>
      </c>
      <c r="D30" s="61">
        <f>'User Interface'!E25</f>
        <v>7.63</v>
      </c>
      <c r="E30" s="50" t="s">
        <v>10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 t="str">
        <f>'User Interface'!A27</f>
        <v>#</v>
      </c>
      <c r="B31" s="50" t="s">
        <v>64</v>
      </c>
      <c r="C31" s="51" t="s">
        <v>2</v>
      </c>
      <c r="D31" s="61">
        <f>'User Interface'!E27</f>
        <v>75</v>
      </c>
      <c r="E31" s="50" t="s">
        <v>12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 t="str">
        <f>'User Interface'!A28</f>
        <v>#</v>
      </c>
      <c r="B32" s="50" t="s">
        <v>67</v>
      </c>
      <c r="C32" s="51" t="s">
        <v>2</v>
      </c>
      <c r="D32" s="61">
        <f>'User Interface'!E28</f>
        <v>450</v>
      </c>
      <c r="E32" s="50" t="s">
        <v>12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69</v>
      </c>
      <c r="C33" s="51" t="s">
        <v>2</v>
      </c>
      <c r="D33" s="61">
        <f>'User Interface'!E29</f>
        <v>3600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/>
      <c r="B34" s="50"/>
      <c r="C34" s="51"/>
      <c r="D34" s="50"/>
      <c r="E34" s="5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>
        <f>'User Interface'!A31</f>
        <v>0</v>
      </c>
      <c r="B35" s="50" t="s">
        <v>71</v>
      </c>
      <c r="C35" s="51" t="s">
        <v>2</v>
      </c>
      <c r="D35" s="50" t="str">
        <f>'User Interface'!E31</f>
        <v>['MeNH3I','PbI2','DMSO', 'DMF']</v>
      </c>
      <c r="E35" s="50" t="s">
        <v>22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 t="str">
        <f>'User Interface'!A32</f>
        <v>#</v>
      </c>
      <c r="B36" s="61" t="s">
        <v>74</v>
      </c>
      <c r="C36" s="64" t="s">
        <v>2</v>
      </c>
      <c r="D36" s="50">
        <f>'User Interface'!E32</f>
        <v>0</v>
      </c>
      <c r="E36" s="61" t="s">
        <v>15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67" t="s">
        <v>75</v>
      </c>
      <c r="C37" s="51" t="s">
        <v>2</v>
      </c>
      <c r="D37" s="50">
        <f>'User Interface'!E33</f>
        <v>1.22</v>
      </c>
      <c r="E37" s="50" t="s">
        <v>10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>
        <f>'User Interface'!A34</f>
        <v>0</v>
      </c>
      <c r="B38" s="108" t="s">
        <v>211</v>
      </c>
      <c r="C38" s="51" t="s">
        <v>2</v>
      </c>
      <c r="D38" s="50">
        <f>'User Interface'!E34</f>
        <v>1.33</v>
      </c>
      <c r="E38" s="5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108" t="s">
        <v>212</v>
      </c>
      <c r="C39" s="51" t="s">
        <v>2</v>
      </c>
      <c r="D39" s="50">
        <f>'User Interface'!E35</f>
        <v>7</v>
      </c>
      <c r="E39" s="5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 t="str">
        <f>'User Interface'!A37</f>
        <v>#</v>
      </c>
      <c r="B40" s="50" t="s">
        <v>77</v>
      </c>
      <c r="C40" s="51" t="s">
        <v>2</v>
      </c>
      <c r="D40" s="50">
        <f>'User Interface'!E37</f>
        <v>75</v>
      </c>
      <c r="E40" s="50" t="s">
        <v>12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 t="str">
        <f>'User Interface'!A38</f>
        <v>#</v>
      </c>
      <c r="B41" s="50" t="s">
        <v>78</v>
      </c>
      <c r="C41" s="51" t="s">
        <v>2</v>
      </c>
      <c r="D41" s="50">
        <f>'User Interface'!E38</f>
        <v>450</v>
      </c>
      <c r="E41" s="50" t="s">
        <v>12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79</v>
      </c>
      <c r="C42" s="51" t="s">
        <v>2</v>
      </c>
      <c r="D42" s="50">
        <f>'User Interface'!E39</f>
        <v>3600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/>
      <c r="B43" s="50"/>
      <c r="C43" s="51"/>
      <c r="D43" s="50"/>
      <c r="E43" s="5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110" t="s">
        <v>40</v>
      </c>
      <c r="B44" s="50" t="s">
        <v>80</v>
      </c>
      <c r="C44" s="51" t="s">
        <v>2</v>
      </c>
      <c r="D44" s="50" t="s">
        <v>81</v>
      </c>
      <c r="E44" s="50" t="s">
        <v>22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63" t="s">
        <v>40</v>
      </c>
      <c r="B45" s="61" t="s">
        <v>83</v>
      </c>
      <c r="C45" s="64" t="s">
        <v>2</v>
      </c>
      <c r="D45" s="61" t="s">
        <v>58</v>
      </c>
      <c r="E45" s="61" t="s">
        <v>15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10" t="s">
        <v>40</v>
      </c>
      <c r="B46" s="67" t="s">
        <v>84</v>
      </c>
      <c r="C46" s="51" t="s">
        <v>2</v>
      </c>
      <c r="D46" s="50">
        <v>0.75</v>
      </c>
      <c r="E46" s="50" t="s">
        <v>10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110" t="s">
        <v>40</v>
      </c>
      <c r="B47" s="67" t="s">
        <v>86</v>
      </c>
      <c r="C47" s="51" t="s">
        <v>2</v>
      </c>
      <c r="D47" s="50">
        <v>0.38</v>
      </c>
      <c r="E47" s="50" t="s">
        <v>10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54" t="s">
        <v>40</v>
      </c>
      <c r="B48" s="50" t="s">
        <v>88</v>
      </c>
      <c r="C48" s="51" t="s">
        <v>2</v>
      </c>
      <c r="D48" s="50">
        <v>75</v>
      </c>
      <c r="E48" s="50" t="s">
        <v>12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54" t="s">
        <v>40</v>
      </c>
      <c r="B49" s="50" t="s">
        <v>89</v>
      </c>
      <c r="C49" s="51" t="s">
        <v>2</v>
      </c>
      <c r="D49" s="50">
        <v>450</v>
      </c>
      <c r="E49" s="50" t="s">
        <v>12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40</v>
      </c>
      <c r="B50" s="50" t="s">
        <v>90</v>
      </c>
      <c r="C50" s="51" t="s">
        <v>2</v>
      </c>
      <c r="D50" s="50">
        <v>3600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/>
      <c r="B51" s="50"/>
      <c r="C51" s="51"/>
      <c r="D51" s="50"/>
      <c r="E51" s="5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110" t="s">
        <v>40</v>
      </c>
      <c r="B52" s="50" t="s">
        <v>91</v>
      </c>
      <c r="C52" s="51" t="s">
        <v>2</v>
      </c>
      <c r="D52" s="50" t="s">
        <v>92</v>
      </c>
      <c r="E52" s="50" t="s">
        <v>22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63" t="s">
        <v>40</v>
      </c>
      <c r="B53" s="61" t="s">
        <v>94</v>
      </c>
      <c r="C53" s="64" t="s">
        <v>2</v>
      </c>
      <c r="D53" s="61" t="s">
        <v>95</v>
      </c>
      <c r="E53" s="61" t="s">
        <v>15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10" t="s">
        <v>40</v>
      </c>
      <c r="B54" s="67" t="s">
        <v>96</v>
      </c>
      <c r="C54" s="51" t="s">
        <v>2</v>
      </c>
      <c r="D54" s="50">
        <v>5.84</v>
      </c>
      <c r="E54" s="50" t="s">
        <v>10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54" t="s">
        <v>40</v>
      </c>
      <c r="B55" s="50" t="s">
        <v>98</v>
      </c>
      <c r="C55" s="51" t="s">
        <v>2</v>
      </c>
      <c r="D55" s="50">
        <v>75</v>
      </c>
      <c r="E55" s="50" t="s">
        <v>12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54" t="s">
        <v>40</v>
      </c>
      <c r="B56" s="50" t="s">
        <v>99</v>
      </c>
      <c r="C56" s="51" t="s">
        <v>2</v>
      </c>
      <c r="D56" s="50">
        <v>450</v>
      </c>
      <c r="E56" s="50" t="s">
        <v>12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40</v>
      </c>
      <c r="B57" s="50" t="s">
        <v>100</v>
      </c>
      <c r="C57" s="51" t="s">
        <v>2</v>
      </c>
      <c r="D57" s="50">
        <v>3600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/>
      <c r="B58" s="50"/>
      <c r="C58" s="51"/>
      <c r="D58" s="50"/>
      <c r="E58" s="5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40</v>
      </c>
      <c r="B59" s="50" t="s">
        <v>101</v>
      </c>
      <c r="C59" s="51" t="s">
        <v>2</v>
      </c>
      <c r="D59" s="50" t="s">
        <v>102</v>
      </c>
      <c r="E59" s="50" t="s">
        <v>22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63" t="s">
        <v>40</v>
      </c>
      <c r="B60" s="61" t="s">
        <v>104</v>
      </c>
      <c r="C60" s="64" t="s">
        <v>2</v>
      </c>
      <c r="D60" s="61" t="s">
        <v>105</v>
      </c>
      <c r="E60" s="61" t="s">
        <v>15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/>
      <c r="B61" s="50"/>
      <c r="C61" s="51"/>
      <c r="D61" s="50"/>
      <c r="E61" s="5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110" t="s">
        <v>40</v>
      </c>
      <c r="B62" s="50" t="s">
        <v>106</v>
      </c>
      <c r="C62" s="51" t="s">
        <v>2</v>
      </c>
      <c r="D62" s="50" t="s">
        <v>102</v>
      </c>
      <c r="E62" s="50" t="s">
        <v>22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68" t="s">
        <v>40</v>
      </c>
      <c r="B63" s="69" t="s">
        <v>107</v>
      </c>
      <c r="C63" s="70" t="s">
        <v>2</v>
      </c>
      <c r="D63" s="69" t="s">
        <v>105</v>
      </c>
      <c r="E63" s="69" t="s">
        <v>15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73" t="s">
        <v>108</v>
      </c>
      <c r="B64" s="74"/>
      <c r="C64" s="75"/>
      <c r="D64" s="74"/>
      <c r="E64" s="7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78"/>
      <c r="B65" s="74" t="s">
        <v>109</v>
      </c>
      <c r="C65" s="75" t="s">
        <v>2</v>
      </c>
      <c r="D65" s="74">
        <f>'User Interface'!E68</f>
        <v>750</v>
      </c>
      <c r="E65" s="74" t="s">
        <v>12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8"/>
      <c r="B66" s="74" t="s">
        <v>111</v>
      </c>
      <c r="C66" s="75" t="s">
        <v>2</v>
      </c>
      <c r="D66" s="74">
        <f>'User Interface'!E69</f>
        <v>80</v>
      </c>
      <c r="E66" s="74" t="s">
        <v>12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113</v>
      </c>
      <c r="C67" s="75" t="s">
        <v>2</v>
      </c>
      <c r="D67" s="74">
        <f>'User Interface'!E70</f>
        <v>900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115</v>
      </c>
      <c r="C68" s="75" t="s">
        <v>2</v>
      </c>
      <c r="D68" s="74">
        <f>'User Interface'!E71</f>
        <v>1200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117</v>
      </c>
      <c r="C69" s="75" t="s">
        <v>2</v>
      </c>
      <c r="D69" s="74">
        <f>'User Interface'!E72</f>
        <v>105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120</v>
      </c>
      <c r="C70" s="75" t="s">
        <v>2</v>
      </c>
      <c r="D70" s="74">
        <f>'User Interface'!E73</f>
        <v>12600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123</v>
      </c>
      <c r="C71" s="75" t="s">
        <v>2</v>
      </c>
      <c r="D71" s="74">
        <f>'User Interface'!E74</f>
        <v>5</v>
      </c>
      <c r="E71" s="74" t="s">
        <v>10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9"/>
      <c r="B72" s="80" t="s">
        <v>126</v>
      </c>
      <c r="C72" s="81" t="s">
        <v>2</v>
      </c>
      <c r="D72" s="74" t="str">
        <f>'User Interface'!E75</f>
        <v>Thin Film Plate</v>
      </c>
      <c r="E72" s="80" t="s">
        <v>15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8.75" customHeight="1" x14ac:dyDescent="0.2">
      <c r="A73" s="73" t="s">
        <v>129</v>
      </c>
      <c r="B73" s="74"/>
      <c r="C73" s="75"/>
      <c r="D73" s="74"/>
      <c r="E73" s="7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8"/>
      <c r="B74" s="74" t="s">
        <v>130</v>
      </c>
      <c r="C74" s="75" t="s">
        <v>2</v>
      </c>
      <c r="D74" s="74">
        <f>'User Interface'!E77</f>
        <v>45</v>
      </c>
      <c r="E74" s="74" t="s">
        <v>12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8.75" customHeight="1" x14ac:dyDescent="0.2">
      <c r="A75" s="78"/>
      <c r="B75" s="74" t="s">
        <v>132</v>
      </c>
      <c r="C75" s="75" t="s">
        <v>2</v>
      </c>
      <c r="D75" s="74">
        <f>'User Interface'!E78</f>
        <v>25</v>
      </c>
      <c r="E75" s="74" t="s">
        <v>12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134</v>
      </c>
      <c r="C76" s="75" t="s">
        <v>2</v>
      </c>
      <c r="D76" s="74">
        <f>'User Interface'!E79</f>
        <v>450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9"/>
      <c r="B77" s="80" t="s">
        <v>136</v>
      </c>
      <c r="C77" s="81" t="s">
        <v>2</v>
      </c>
      <c r="D77" s="74">
        <f>'User Interface'!E80</f>
        <v>3600</v>
      </c>
      <c r="E77" s="80" t="s">
        <v>12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8.75" customHeight="1" x14ac:dyDescent="0.2">
      <c r="A78" s="84"/>
      <c r="B78" s="85"/>
      <c r="C78" s="86"/>
      <c r="D78" s="85"/>
      <c r="E78" s="85"/>
    </row>
    <row r="79" spans="1:23" ht="15.75" customHeight="1" x14ac:dyDescent="0.2">
      <c r="A79" s="84"/>
      <c r="B79" s="85"/>
      <c r="C79" s="86"/>
      <c r="D79" s="85"/>
      <c r="E79" s="85"/>
    </row>
    <row r="80" spans="1:23" ht="15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SUM(#REF!,D16)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2019-07-11T00:47:05Z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