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"/>
    </mc:Choice>
  </mc:AlternateContent>
  <xr:revisionPtr revIDLastSave="0" documentId="13_ncr:1_{40D00C22-F586-F042-9954-80F9DF08D66A}" xr6:coauthVersionLast="36" xr6:coauthVersionMax="36" xr10:uidLastSave="{00000000-0000-0000-0000-000000000000}"/>
  <bookViews>
    <workbookView xWindow="16300" yWindow="460" windowWidth="1804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<sst xmlns="http://schemas.openxmlformats.org/spreadsheetml/2006/main" count="1277" uniqueCount="413">
  <si>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</si>
  <si>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</si>
  <si>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</si>
  <si>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</si>
  <si>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</si>
  <si>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</si>
  <si>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</si>
  <si>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</si>
  <si>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</si>
  <si>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</si>
  <si>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</si>
  <si>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</si>
  <si>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</si>
  <si>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</si>
  <si>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</si>
  <si>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</si>
  <si>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</si>
  <si>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</si>
  <si>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</si>
  <si>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</si>
  <si>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</si>
  <si>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</si>
  <si>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</si>
  <si>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</si>
  <si>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</si>
  <si>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</si>
  <si>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</si>
  <si>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</si>
  <si>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</si>
  <si>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</si>
  <si>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</si>
  <si>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</si>
  <si>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</si>
  <si>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</si>
  <si>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</si>
  <si>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</si>
  <si>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</si>
  <si>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</si>
  <si>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</si>
  <si>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</si>
  <si>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</si>
  <si>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</si>
  <si>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</si>
  <si>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</si>
  <si>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</si>
  <si>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</si>
  <si>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</si>
  <si>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</si>
  <si>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</si>
  <si>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</si>
  <si>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</si>
  <si>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</si>
  <si>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</si>
  <si>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</si>
  <si>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</si>
  <si>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</si>
  <si>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</si>
  <si>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</si>
  <si>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</si>
  <si>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</si>
  <si>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</si>
  <si>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</si>
  <si>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</si>
  <si>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</si>
  <si>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</si>
  <si>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</si>
  <si>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</si>
  <si>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</si>
  <si>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</si>
  <si>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</si>
  <si>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</si>
  <si>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</si>
  <si>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</si>
  <si>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</si>
  <si>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</si>
  <si>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</si>
  <si>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</si>
  <si>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</si>
  <si>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</si>
  <si>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</si>
  <si>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</si>
  <si>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</si>
  <si>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</si>
  <si>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</si>
  <si>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</si>
  <si>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</si>
  <si>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</si>
  <si>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</si>
  <si>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</si>
  <si>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</si>
  <si>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</si>
  <si>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</si>
  <si>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</si>
  <si>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</si>
  <si>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</si>
  <si>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</si>
  <si>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</si>
  <si>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</si>
  <si>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</si>
  <si>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</si>
  <si>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</si>
  <si>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</si>
  <si>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</si>
  <si>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</si>
  <si>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</si>
  <si>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</si>
  <si>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</si>
  <si>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</si>
  <si>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</si>
  <si>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</si>
  <si>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</si>
  <si>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</si>
  <si>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</si>
  <si>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</si>
  <si>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</si>
  <si>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</si>
  <si>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</si>
  <si>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</si>
  <si>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</si>
  <si>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</si>
  <si>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</si>
  <si>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</si>
  <si>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</si>
  <si>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</si>
  <si>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</si>
  <si>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</si>
  <si>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</si>
  <si>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</si>
  <si>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</si>
  <si>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</si>
  <si>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</si>
  <si>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</si>
  <si>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</si>
  <si>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</si>
  <si>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</si>
  <si>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</si>
  <si>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</si>
  <si>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</si>
  <si>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</si>
  <si>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</si>
  <si>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</si>
  <si>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</si>
  <si>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</si>
  <si>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</si>
  <si>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</si>
  <si>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</si>
  <si>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</si>
  <si>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</si>
  <si>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</si>
  <si>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</si>
  <si>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</si>
  <si>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</si>
  <si>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</si>
  <si>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</si>
  <si>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</si>
  <si>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</si>
  <si>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</si>
  <si>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</si>
  <si>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</si>
  <si>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</si>
  <si>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</si>
  <si>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</si>
  <si>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</si>
  <si>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</si>
  <si>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</si>
  <si>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</si>
  <si>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</si>
  <si>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</si>
  <si>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</si>
  <si>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</si>
  <si>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</si>
  <si>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</si>
  <si>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</si>
  <si>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</si>
  <si>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</si>
  <si>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</si>
  <si>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</si>
  <si>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</si>
  <si>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</si>
  <si>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</si>
  <si>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</si>
  <si>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</si>
  <si>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</si>
  <si>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</si>
  <si>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</si>
  <si>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</si>
  <si>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</si>
  <si>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</si>
  <si>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</si>
  <si>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</si>
  <si>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</si>
  <si>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</si>
  <si>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</si>
  <si>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</si>
  <si>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</si>
  <si>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</si>
  <si>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</si>
  <si>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</si>
  <si>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</si>
  <si>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</si>
  <si>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</si>
  <si>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</si>
  <si>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</si>
  <si>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</si>
  <si>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</si>
  <si>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</si>
  <si>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</si>
  <si>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</si>
  <si>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</si>
  <si>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</si>
  <si>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</si>
  <si>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</si>
  <si>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</si>
  <si>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</si>
  <si>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</si>
  <si>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</si>
  <si>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</si>
  <si>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</si>
  <si>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</si>
  <si>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</si>
  <si>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</si>
  <si>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</si>
  <si>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</si>
  <si>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</si>
  <si>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</si>
  <si>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</si>
  <si>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</si>
  <si>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</si>
  <si>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</si>
  <si>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</si>
  <si>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</si>
  <si>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</si>
  <si>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</si>
  <si>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</si>
  <si>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</si>
  <si>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</si>
  <si>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</si>
  <si>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</si>
  <si>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</si>
  <si>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</si>
  <si>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</si>
  <si>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</si>
  <si>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</si>
  <si>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</si>
  <si>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</si>
  <si>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</si>
  <si>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</si>
  <si>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</si>
  <si>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</si>
  <si>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</si>
  <si>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</si>
  <si>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</si>
  <si>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</si>
  <si>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</si>
  <si>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</si>
  <si>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</si>
  <si>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</si>
  <si>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</si>
  <si>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</si>
  <si>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</si>
  <si>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</si>
  <si>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</si>
  <si>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</si>
  <si>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</si>
  <si>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</si>
  <si>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</si>
  <si>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</si>
  <si>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</si>
  <si>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</si>
  <si>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</si>
  <si>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</si>
  <si>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</si>
  <si>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</si>
  <si>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</si>
  <si>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</si>
  <si>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</si>
  <si>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</si>
  <si>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</si>
  <si>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</si>
  <si>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</si>
  <si>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</si>
  <si>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</si>
  <si>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</si>
  <si>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</si>
  <si>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</si>
  <si>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</si>
  <si>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</si>
  <si>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</si>
  <si>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</si>
  <si>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</si>
  <si>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</si>
  <si>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</si>
  <si>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</si>
  <si>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</si>
  <si>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</si>
  <si>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</si>
  <si>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</si>
  <si>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</si>
  <si>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</si>
  <si>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</si>
  <si>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</si>
  <si>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</si>
  <si>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</si>
  <si>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</si>
  <si>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</si>
  <si>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</si>
  <si>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</si>
  <si>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</si>
  <si>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</si>
  <si>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</si>
  <si>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</si>
  <si>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</si>
  <si>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</si>
  <si>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</si>
  <si>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</si>
  <si>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</si>
  <si>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</si>
  <si>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</si>
  <si>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</si>
  <si>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</si>
  <si>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</si>
  <si>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</si>
  <si>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</si>
  <si>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</si>
  <si>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</si>
  <si>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</si>
  <si>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</si>
  <si>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</si>
  <si>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</si>
  <si>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</si>
  <si>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</si>
  <si>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</si>
  <si>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</si>
  <si>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</si>
  <si>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</si>
  <si>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</si>
  <si>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</si>
  <si>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</si>
  <si>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</si>
  <si>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</si>
  <si>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</si>
  <si>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</si>
  <si>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</si>
  <si>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</si>
  <si>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</si>
  <si>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</si>
  <si>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</si>
  <si>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</si>
  <si>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</si>
  <si>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</si>
  <si>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</si>
  <si>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</si>
  <si>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</si>
  <si>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</si>
  <si>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</si>
  <si>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</si>
  <si>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</si>
  <si>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</si>
  <si>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</si>
  <si>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</si>
  <si>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</si>
  <si>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</si>
  <si>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</si>
  <si>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</si>
  <si>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</si>
  <si>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</si>
  <si>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</si>
  <si>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</si>
  <si>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</si>
  <si>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</si>
  <si>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</si>
  <si>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</si>
  <si>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</si>
  <si>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</si>
  <si>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</si>
  <si>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</si>
  <si>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</si>
  <si>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</si>
  <si>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</si>
  <si>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</si>
  <si>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</si>
  <si>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</si>
  <si>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</si>
  <si>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</si>
  <si>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</si>
  <si>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</si>
  <si>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</si>
  <si>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</si>
  <si>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</si>
  <si>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Perovskite Iodide Experiment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</si>
  <si>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</si>
  <si>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</si>
  <si>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</si>
  <si>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</si>
  <si>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</si>
  <si>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</si>
  <si>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</si>
  <si>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</si>
  <si>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</si>
  <si>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['PbI2','PyrrolidiniumIodide','DMSO']</t>
  </si>
  <si>
    <t>['PyrrolidiniumIodide','DMSO']</t>
  </si>
  <si>
    <t>[[2,3,4,5,1,7]]</t>
  </si>
  <si>
    <t>[[500,500]]</t>
  </si>
  <si>
    <t>Stir Rate (rpm):</t>
  </si>
  <si>
    <t>Preheat Temperature (C):</t>
  </si>
  <si>
    <t>Mixing time (s):</t>
  </si>
  <si>
    <t>Mixing time 2 (s):</t>
  </si>
  <si>
    <t>Temperature (C):</t>
  </si>
  <si>
    <t>Additional Reagent Volume (Dead Volume)</t>
  </si>
  <si>
    <t>Plate ID (Container Name, ID)</t>
  </si>
  <si>
    <t>Reaction Duration (s)</t>
  </si>
  <si>
    <t>WF1 = ITC Temperature</t>
  </si>
  <si>
    <t>WF1 = ITC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</si>
</sst>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 applyProtection="1">
      <alignment horizontal="left" vertical="center"/>
      <protection locked="0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  <xf numFmtId="0" fontId="23" fillId="11" borderId="4" xfId="0" applyFont="1" applyFill="1" applyBorder="1" applyAlignment="1">
      <alignment horizontal="left" vertical="center"/>
    </xf>
    <xf numFmtId="0" fontId="23" fillId="8" borderId="6" xfId="0" applyFont="1" applyFill="1" applyBorder="1" applyAlignment="1">
      <alignment vertical="center"/>
    </xf>
    <xf numFmtId="0" fontId="23" fillId="11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topLeftCell="B34" zoomScale="109" zoomScaleNormal="109" zoomScalePageLayoutView="109" workbookViewId="0">
      <selection activeCell="E111" sqref="E111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1.1000000000000001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96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330</v>
      </c>
      <c r="D8" s="27" t="s">
        <v>20</v>
      </c>
      <c r="E8" s="107" t="s">
        <v>388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09" t="s">
        <v>401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09" t="s">
        <v>402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96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30" t="s">
        <v>389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0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13" t="s">
        <v>337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13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13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13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13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12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12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12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12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69</v>
      </c>
      <c r="D32" s="141" t="s">
        <v>20</v>
      </c>
      <c r="E32" s="113" t="s">
        <v>399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73</v>
      </c>
      <c r="D33" s="141" t="s">
        <v>20</v>
      </c>
      <c r="E33" s="113">
        <v>1.55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75</v>
      </c>
      <c r="D34" s="141" t="s">
        <v>20</v>
      </c>
      <c r="E34" s="113">
        <v>1.93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13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43</v>
      </c>
      <c r="B36" s="70"/>
      <c r="C36" s="140" t="s">
        <v>78</v>
      </c>
      <c r="D36" s="145" t="s">
        <v>20</v>
      </c>
      <c r="E36" s="113"/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12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12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12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40"/>
      <c r="D40" s="141"/>
      <c r="E40" s="112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87</v>
      </c>
      <c r="D41" s="141" t="s">
        <v>20</v>
      </c>
      <c r="E41" s="113" t="s">
        <v>400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90</v>
      </c>
      <c r="D42" s="141" t="s">
        <v>20</v>
      </c>
      <c r="E42" s="112">
        <v>2.06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>
        <v>1.33</v>
      </c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>
        <v>1.2</v>
      </c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/>
      <c r="B50" s="66">
        <v>4</v>
      </c>
      <c r="C50" s="58" t="s">
        <v>105</v>
      </c>
      <c r="D50" s="59" t="s">
        <v>20</v>
      </c>
      <c r="E50" s="113" t="s">
        <v>399</v>
      </c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/>
      <c r="B51" s="66"/>
      <c r="C51" s="58" t="s">
        <v>107</v>
      </c>
      <c r="D51" s="71" t="s">
        <v>20</v>
      </c>
      <c r="E51" s="113">
        <v>1.18</v>
      </c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/>
      <c r="B52" s="66"/>
      <c r="C52" s="58" t="s">
        <v>109</v>
      </c>
      <c r="D52" s="71" t="s">
        <v>20</v>
      </c>
      <c r="E52" s="113">
        <v>0.74</v>
      </c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117</v>
      </c>
      <c r="D59" s="59" t="s">
        <v>20</v>
      </c>
      <c r="E59" s="113" t="s">
        <v>399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/>
      <c r="B60" s="70"/>
      <c r="C60" s="58" t="s">
        <v>120</v>
      </c>
      <c r="D60" s="59" t="s">
        <v>20</v>
      </c>
      <c r="E60" s="113">
        <v>1.42</v>
      </c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/>
      <c r="B61" s="70"/>
      <c r="C61" s="58" t="s">
        <v>122</v>
      </c>
      <c r="D61" s="59" t="s">
        <v>20</v>
      </c>
      <c r="E61" s="113">
        <v>1.06</v>
      </c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 t="s">
        <v>399</v>
      </c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>
        <v>1.42</v>
      </c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>
        <v>1.06</v>
      </c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 t="s">
        <v>399</v>
      </c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>
        <v>1.42</v>
      </c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43</v>
      </c>
      <c r="B68" s="66">
        <v>6</v>
      </c>
      <c r="C68" s="58" t="s">
        <v>131</v>
      </c>
      <c r="D68" s="59" t="s">
        <v>20</v>
      </c>
      <c r="E68" s="113" t="s">
        <v>399</v>
      </c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43</v>
      </c>
      <c r="B69" s="66"/>
      <c r="C69" s="58" t="s">
        <v>133</v>
      </c>
      <c r="D69" s="59" t="s">
        <v>20</v>
      </c>
      <c r="E69" s="113">
        <v>1.42</v>
      </c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43</v>
      </c>
      <c r="B70" s="66"/>
      <c r="C70" s="58" t="s">
        <v>135</v>
      </c>
      <c r="D70" s="59" t="s">
        <v>20</v>
      </c>
      <c r="E70" s="113">
        <v>1.06</v>
      </c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142</v>
      </c>
      <c r="D77" s="59" t="s">
        <v>20</v>
      </c>
      <c r="E77" s="113" t="s">
        <v>143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43</v>
      </c>
      <c r="B78" s="66"/>
      <c r="C78" s="58" t="s">
        <v>145</v>
      </c>
      <c r="D78" s="59" t="s">
        <v>20</v>
      </c>
      <c r="E78" s="113">
        <v>2.21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43</v>
      </c>
      <c r="B86" s="66">
        <v>8</v>
      </c>
      <c r="C86" s="58" t="s">
        <v>338</v>
      </c>
      <c r="D86" s="59" t="s">
        <v>20</v>
      </c>
      <c r="E86" s="125" t="s">
        <v>331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339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340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341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342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343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344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345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43</v>
      </c>
      <c r="B95" s="66">
        <v>9</v>
      </c>
      <c r="C95" s="58" t="s">
        <v>346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347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348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349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350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351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352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353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403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404</v>
      </c>
      <c r="D105" s="77" t="s">
        <v>20</v>
      </c>
      <c r="E105" s="114">
        <v>80</v>
      </c>
      <c r="F105" s="76">
        <v>80</v>
      </c>
      <c r="G105" s="78" t="s">
        <v>158</v>
      </c>
      <c r="H105" s="79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405</v>
      </c>
      <c r="D106" s="135" t="s">
        <v>20</v>
      </c>
      <c r="E106" s="131">
        <v>900</v>
      </c>
      <c r="F106" s="134">
        <v>900</v>
      </c>
      <c r="G106" s="136" t="s">
        <v>332</v>
      </c>
      <c r="H106" s="137" t="s">
        <v>333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406</v>
      </c>
      <c r="D107" s="135" t="s">
        <v>20</v>
      </c>
      <c r="E107" s="131">
        <v>1200</v>
      </c>
      <c r="F107" s="134">
        <v>1200</v>
      </c>
      <c r="G107" s="136" t="s">
        <v>335</v>
      </c>
      <c r="H107" s="137" t="s">
        <v>334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407</v>
      </c>
      <c r="D108" s="77" t="s">
        <v>20</v>
      </c>
      <c r="E108" s="114">
        <v>105</v>
      </c>
      <c r="F108" s="76">
        <v>105</v>
      </c>
      <c r="G108" s="78" t="s">
        <v>162</v>
      </c>
      <c r="H108" s="184" t="s">
        <v>411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83" t="s">
        <v>410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85" t="s">
        <v>412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408</v>
      </c>
      <c r="D110" s="77" t="s">
        <v>20</v>
      </c>
      <c r="E110" s="131">
        <v>3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1" customFormat="1" ht="18.75" customHeight="1" x14ac:dyDescent="0.2">
      <c r="A111" s="174" t="s">
        <v>119</v>
      </c>
      <c r="B111" s="175"/>
      <c r="C111" s="176" t="s">
        <v>409</v>
      </c>
      <c r="D111" s="177" t="s">
        <v>20</v>
      </c>
      <c r="E111" s="178" t="s">
        <v>169</v>
      </c>
      <c r="F111" s="176"/>
      <c r="G111" s="179" t="s">
        <v>170</v>
      </c>
      <c r="H111" s="179" t="s">
        <v>171</v>
      </c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spans="1:26" s="162" customFormat="1" ht="18.75" hidden="1" customHeight="1" outlineLevel="1" x14ac:dyDescent="0.2">
      <c r="A112" s="157"/>
      <c r="B112" s="157"/>
      <c r="C112" s="158" t="s">
        <v>390</v>
      </c>
      <c r="D112" s="159" t="s">
        <v>20</v>
      </c>
      <c r="E112" s="160"/>
      <c r="F112" s="160">
        <v>100</v>
      </c>
      <c r="G112" s="163" t="s">
        <v>394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hidden="1" customHeight="1" outlineLevel="1" x14ac:dyDescent="0.2">
      <c r="A113" s="157"/>
      <c r="B113" s="157"/>
      <c r="C113" s="158" t="s">
        <v>391</v>
      </c>
      <c r="D113" s="159" t="s">
        <v>20</v>
      </c>
      <c r="E113" s="173"/>
      <c r="F113" s="158" t="s">
        <v>395</v>
      </c>
      <c r="G113" s="163" t="s">
        <v>396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hidden="1" customHeight="1" outlineLevel="1" x14ac:dyDescent="0.2">
      <c r="A114" s="157"/>
      <c r="B114" s="157"/>
      <c r="C114" s="158" t="s">
        <v>392</v>
      </c>
      <c r="D114" s="159" t="s">
        <v>20</v>
      </c>
      <c r="E114" s="160"/>
      <c r="F114" s="160">
        <v>1200</v>
      </c>
      <c r="G114" s="163" t="s">
        <v>394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hidden="1" customHeight="1" outlineLevel="1" x14ac:dyDescent="0.2">
      <c r="A115" s="165"/>
      <c r="B115" s="165"/>
      <c r="C115" s="166" t="s">
        <v>393</v>
      </c>
      <c r="D115" s="167" t="s">
        <v>20</v>
      </c>
      <c r="E115" s="168"/>
      <c r="F115" s="166" t="s">
        <v>397</v>
      </c>
      <c r="G115" s="169" t="s">
        <v>398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collapsed="1" x14ac:dyDescent="0.2">
      <c r="A116" s="75" t="s">
        <v>172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173</v>
      </c>
      <c r="D117" s="77" t="s">
        <v>20</v>
      </c>
      <c r="E117" s="114">
        <v>45</v>
      </c>
      <c r="F117" s="76">
        <v>45</v>
      </c>
      <c r="G117" s="78" t="s">
        <v>174</v>
      </c>
      <c r="H117" s="79" t="s">
        <v>175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176</v>
      </c>
      <c r="D118" s="77" t="s">
        <v>20</v>
      </c>
      <c r="E118" s="114">
        <v>75</v>
      </c>
      <c r="F118" s="76">
        <v>75</v>
      </c>
      <c r="G118" s="78" t="s">
        <v>177</v>
      </c>
      <c r="H118" s="79" t="s">
        <v>175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178</v>
      </c>
      <c r="D119" s="77" t="s">
        <v>20</v>
      </c>
      <c r="E119" s="114">
        <v>450</v>
      </c>
      <c r="F119" s="76">
        <v>450</v>
      </c>
      <c r="G119" s="78" t="s">
        <v>84</v>
      </c>
      <c r="H119" s="79" t="s">
        <v>175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179</v>
      </c>
      <c r="D120" s="83" t="s">
        <v>20</v>
      </c>
      <c r="E120" s="115">
        <v>3600</v>
      </c>
      <c r="F120" s="82">
        <v>3600</v>
      </c>
      <c r="G120" s="84" t="s">
        <v>180</v>
      </c>
      <c r="H120" s="85" t="s">
        <v>175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E21" sqref="E21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387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 t="str">
        <f>IF(manual_wells &gt; 0, 1, "")</f>
        <v/>
      </c>
      <c r="B2" s="182"/>
      <c r="C2" s="151"/>
      <c r="D2" s="151"/>
      <c r="E2" s="151"/>
      <c r="F2" s="151"/>
      <c r="G2" s="151"/>
      <c r="H2" s="151"/>
      <c r="I2" s="151"/>
      <c r="J2" s="151"/>
      <c r="K2" s="151"/>
      <c r="L2" s="152" t="str">
        <f>IF(NOT(A2=""), SUM(C2:K2), "")</f>
        <v/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 t="str">
        <f t="shared" ref="A3:A34" si="0">IF(A2 &lt; fixed_wells, A2 + 1, "")</f>
        <v/>
      </c>
      <c r="B3" s="182"/>
      <c r="C3" s="151"/>
      <c r="D3" s="151"/>
      <c r="E3" s="151"/>
      <c r="F3" s="151"/>
      <c r="G3" s="151"/>
      <c r="H3" s="151"/>
      <c r="I3" s="151"/>
      <c r="J3" s="151"/>
      <c r="K3" s="151"/>
      <c r="L3" s="152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 t="str">
        <f t="shared" si="0"/>
        <v/>
      </c>
      <c r="B4" s="182"/>
      <c r="C4" s="151"/>
      <c r="D4" s="151"/>
      <c r="E4" s="151"/>
      <c r="F4" s="151"/>
      <c r="G4" s="151"/>
      <c r="H4" s="151"/>
      <c r="I4" s="151"/>
      <c r="J4" s="151"/>
      <c r="K4" s="151"/>
      <c r="L4" s="152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 t="str">
        <f t="shared" si="0"/>
        <v/>
      </c>
      <c r="B5" s="182"/>
      <c r="C5" s="151"/>
      <c r="D5" s="151"/>
      <c r="E5" s="151"/>
      <c r="F5" s="151"/>
      <c r="G5" s="151"/>
      <c r="H5" s="151"/>
      <c r="I5" s="151"/>
      <c r="J5" s="151"/>
      <c r="K5" s="151"/>
      <c r="L5" s="152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 t="str">
        <f t="shared" si="0"/>
        <v/>
      </c>
      <c r="B6" s="182"/>
      <c r="C6" s="151"/>
      <c r="D6" s="151"/>
      <c r="E6" s="151"/>
      <c r="F6" s="151"/>
      <c r="G6" s="151"/>
      <c r="H6" s="151"/>
      <c r="I6" s="151"/>
      <c r="J6" s="151"/>
      <c r="K6" s="151"/>
      <c r="L6" s="152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 t="str">
        <f t="shared" si="0"/>
        <v/>
      </c>
      <c r="B7" s="182"/>
      <c r="C7" s="151"/>
      <c r="D7" s="151"/>
      <c r="E7" s="151"/>
      <c r="F7" s="151"/>
      <c r="G7" s="151"/>
      <c r="H7" s="151"/>
      <c r="I7" s="151"/>
      <c r="J7" s="151"/>
      <c r="K7" s="151"/>
      <c r="L7" s="152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82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82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82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82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82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82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270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268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271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269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272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329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28" t="s">
        <v>43</v>
      </c>
      <c r="C13" s="66">
        <v>1</v>
      </c>
      <c r="D13" s="58" t="s">
        <v>58</v>
      </c>
      <c r="E13" s="59" t="s">
        <v>20</v>
      </c>
      <c r="F13" s="125" t="s">
        <v>337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69</v>
      </c>
      <c r="E22" s="59" t="s">
        <v>20</v>
      </c>
      <c r="F22" s="125" t="s">
        <v>336</v>
      </c>
      <c r="G22" s="67" t="s">
        <v>70</v>
      </c>
      <c r="H22" s="60" t="s">
        <v>71</v>
      </c>
    </row>
    <row r="23" spans="1:8" x14ac:dyDescent="0.2">
      <c r="A23" s="102"/>
      <c r="B23" s="102"/>
      <c r="C23" s="66"/>
      <c r="D23" s="67" t="s">
        <v>73</v>
      </c>
      <c r="E23" s="59" t="s">
        <v>20</v>
      </c>
      <c r="F23" s="142">
        <v>1.6</v>
      </c>
      <c r="G23" s="58">
        <v>1.234</v>
      </c>
      <c r="H23" s="60" t="s">
        <v>74</v>
      </c>
    </row>
    <row r="24" spans="1:8" x14ac:dyDescent="0.2">
      <c r="A24" s="102"/>
      <c r="B24" s="102"/>
      <c r="C24" s="66"/>
      <c r="D24" s="67" t="s">
        <v>75</v>
      </c>
      <c r="E24" s="59" t="s">
        <v>20</v>
      </c>
      <c r="F24" s="142">
        <v>1.6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42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44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44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44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87</v>
      </c>
      <c r="E31" s="59" t="s">
        <v>20</v>
      </c>
      <c r="F31" s="125" t="s">
        <v>354</v>
      </c>
      <c r="G31" s="67" t="s">
        <v>88</v>
      </c>
      <c r="H31" s="60" t="s">
        <v>89</v>
      </c>
    </row>
    <row r="32" spans="1:8" x14ac:dyDescent="0.2">
      <c r="A32" s="102"/>
      <c r="B32" s="102"/>
      <c r="C32" s="66"/>
      <c r="D32" s="58" t="s">
        <v>90</v>
      </c>
      <c r="E32" s="59" t="s">
        <v>20</v>
      </c>
      <c r="F32" s="144">
        <v>5.4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/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/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25"/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/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/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25"/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/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/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/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/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/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/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/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/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/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/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25"/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/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/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8</v>
      </c>
      <c r="D76" s="148" t="s">
        <v>338</v>
      </c>
      <c r="E76" s="59" t="s">
        <v>20</v>
      </c>
      <c r="F76" s="113"/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339</v>
      </c>
      <c r="E77" s="59" t="s">
        <v>20</v>
      </c>
      <c r="F77" s="113"/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340</v>
      </c>
      <c r="E78" s="59" t="s">
        <v>20</v>
      </c>
      <c r="F78" s="113"/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341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342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343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344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345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9</v>
      </c>
      <c r="D85" s="148" t="s">
        <v>346</v>
      </c>
      <c r="E85" s="59" t="s">
        <v>20</v>
      </c>
      <c r="F85" s="113"/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347</v>
      </c>
      <c r="E86" s="59" t="s">
        <v>20</v>
      </c>
      <c r="F86" s="113"/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348</v>
      </c>
      <c r="E87" s="59" t="s">
        <v>20</v>
      </c>
      <c r="F87" s="113"/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349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350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351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352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353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387</v>
      </c>
      <c r="L1" s="3" t="s">
        <v>10</v>
      </c>
    </row>
    <row r="2" spans="1:12" x14ac:dyDescent="0.2">
      <c r="A2" s="4" t="str">
        <f>IF(NOT('Manual Experiment Interface'!A2=""),'Manual Experiment Interface'!A2,"")</f>
        <v/>
      </c>
      <c r="B2" s="4" t="str">
        <f>IF(NOT('Manual Experiment Interface'!B2=""),'Manual Experiment Interface'!B2,"")</f>
        <v/>
      </c>
      <c r="C2" s="4" t="str">
        <f>IF(NOT('Manual Experiment Interface'!C2=""),'Manual Experiment Interface'!C2,"")</f>
        <v/>
      </c>
      <c r="D2" s="4" t="str">
        <f>IF(NOT('Manual Experiment Interface'!D2=""),'Manual Experiment Interface'!D2,"")</f>
        <v/>
      </c>
      <c r="E2" s="4" t="str">
        <f>IF(NOT('Manual Experiment Interface'!E2=""),'Manual Experiment Interface'!E2,"")</f>
        <v/>
      </c>
      <c r="F2" s="4" t="str">
        <f>IF(NOT('Manual Experiment Interface'!F2=""),'Manual Experiment Interface'!F2,"")</f>
        <v/>
      </c>
      <c r="G2" s="4" t="str">
        <f>IF(NOT('Manual Experiment Interface'!G2=""),'Manual Experiment Interface'!G2,"")</f>
        <v/>
      </c>
      <c r="H2" s="4" t="str">
        <f>IF(NOT('Manual Experiment Interface'!H2=""),'Manual Experiment Interface'!H2,"")</f>
        <v/>
      </c>
      <c r="I2" s="4" t="str">
        <f>IF(NOT('Manual Experiment Interface'!I2=""),'Manual Experiment Interface'!I2,"")</f>
        <v/>
      </c>
      <c r="J2" s="4" t="str">
        <f>IF(NOT('Manual Experiment Interface'!J2=""),'Manual Experiment Interface'!J2,"")</f>
        <v/>
      </c>
      <c r="K2" s="4" t="str">
        <f>IF(NOT('Manual Experiment Interface'!K2=""),'Manual Experiment Interface'!K2,"")</f>
        <v/>
      </c>
      <c r="L2" s="4" t="str">
        <f>IF(NOT('Manual Experiment Interface'!L2=""),'Manual Experiment Interface'!L2,"")</f>
        <v/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/>
      </c>
      <c r="C3" s="4" t="str">
        <f>IF(NOT('Manual Experiment Interface'!C3=""),'Manual Experiment Interface'!C3,"")</f>
        <v/>
      </c>
      <c r="D3" s="4" t="str">
        <f>IF(NOT('Manual Experiment Interface'!D3=""),'Manual Experiment Interface'!D3,"")</f>
        <v/>
      </c>
      <c r="E3" s="4" t="str">
        <f>IF(NOT('Manual Experiment Interface'!E3=""),'Manual Experiment Interface'!E3,"")</f>
        <v/>
      </c>
      <c r="F3" s="4" t="str">
        <f>IF(NOT('Manual Experiment Interface'!F3=""),'Manual Experiment Interface'!F3,"")</f>
        <v/>
      </c>
      <c r="G3" s="4" t="str">
        <f>IF(NOT('Manual Experiment Interface'!G3=""),'Manual Experiment Interface'!G3,"")</f>
        <v/>
      </c>
      <c r="H3" s="4" t="str">
        <f>IF(NOT('Manual Experiment Interface'!H3=""),'Manual Experiment Interface'!H3,"")</f>
        <v/>
      </c>
      <c r="I3" s="4" t="str">
        <f>IF(NOT('Manual Experiment Interface'!I3=""),'Manual Experiment Interface'!I3,"")</f>
        <v/>
      </c>
      <c r="J3" s="4" t="str">
        <f>IF(NOT('Manual Experiment Interface'!J3=""),'Manual Experiment Interface'!J3,"")</f>
        <v/>
      </c>
      <c r="K3" s="4" t="str">
        <f>IF(NOT('Manual Experiment Interface'!K3=""),'Manual Experiment Interface'!K3,"")</f>
        <v/>
      </c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/>
      </c>
      <c r="C4" s="4" t="str">
        <f>IF(NOT('Manual Experiment Interface'!C4=""),'Manual Experiment Interface'!C4,"")</f>
        <v/>
      </c>
      <c r="D4" s="4" t="str">
        <f>IF(NOT('Manual Experiment Interface'!D4=""),'Manual Experiment Interface'!D4,"")</f>
        <v/>
      </c>
      <c r="E4" s="4" t="str">
        <f>IF(NOT('Manual Experiment Interface'!E4=""),'Manual Experiment Interface'!E4,"")</f>
        <v/>
      </c>
      <c r="F4" s="4" t="str">
        <f>IF(NOT('Manual Experiment Interface'!F4=""),'Manual Experiment Interface'!F4,"")</f>
        <v/>
      </c>
      <c r="G4" s="4" t="str">
        <f>IF(NOT('Manual Experiment Interface'!G4=""),'Manual Experiment Interface'!G4,"")</f>
        <v/>
      </c>
      <c r="H4" s="4" t="str">
        <f>IF(NOT('Manual Experiment Interface'!H4=""),'Manual Experiment Interface'!H4,"")</f>
        <v/>
      </c>
      <c r="I4" s="4" t="str">
        <f>IF(NOT('Manual Experiment Interface'!I4=""),'Manual Experiment Interface'!I4,"")</f>
        <v/>
      </c>
      <c r="J4" s="4" t="str">
        <f>IF(NOT('Manual Experiment Interface'!J4=""),'Manual Experiment Interface'!J4,"")</f>
        <v/>
      </c>
      <c r="K4" s="4" t="str">
        <f>IF(NOT('Manual Experiment Interface'!K4=""),'Manual Experiment Interface'!K4,"")</f>
        <v/>
      </c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/>
      </c>
      <c r="C5" s="4" t="str">
        <f>IF(NOT('Manual Experiment Interface'!C5=""),'Manual Experiment Interface'!C5,"")</f>
        <v/>
      </c>
      <c r="D5" s="4" t="str">
        <f>IF(NOT('Manual Experiment Interface'!D5=""),'Manual Experiment Interface'!D5,"")</f>
        <v/>
      </c>
      <c r="E5" s="4" t="str">
        <f>IF(NOT('Manual Experiment Interface'!E5=""),'Manual Experiment Interface'!E5,"")</f>
        <v/>
      </c>
      <c r="F5" s="4" t="str">
        <f>IF(NOT('Manual Experiment Interface'!F5=""),'Manual Experiment Interface'!F5,"")</f>
        <v/>
      </c>
      <c r="G5" s="4" t="str">
        <f>IF(NOT('Manual Experiment Interface'!G5=""),'Manual Experiment Interface'!G5,"")</f>
        <v/>
      </c>
      <c r="H5" s="4" t="str">
        <f>IF(NOT('Manual Experiment Interface'!H5=""),'Manual Experiment Interface'!H5,"")</f>
        <v/>
      </c>
      <c r="I5" s="4" t="str">
        <f>IF(NOT('Manual Experiment Interface'!I5=""),'Manual Experiment Interface'!I5,"")</f>
        <v/>
      </c>
      <c r="J5" s="4" t="str">
        <f>IF(NOT('Manual Experiment Interface'!J5=""),'Manual Experiment Interface'!J5,"")</f>
        <v/>
      </c>
      <c r="K5" s="4" t="str">
        <f>IF(NOT('Manual Experiment Interface'!K5=""),'Manual Experiment Interface'!K5,"")</f>
        <v/>
      </c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 t="str">
        <f>IF(NOT('Manual Experiment Interface'!K6=""),'Manual Experiment Interface'!K6,"")</f>
        <v/>
      </c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 t="str">
        <f>IF(NOT('Manual Experiment Interface'!K7=""),'Manual Experiment Interface'!K7,"")</f>
        <v/>
      </c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67" workbookViewId="0">
      <selection activeCell="D200" sqref="D200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1.1000000000000001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96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[7]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327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[[2,3,4,5,1,7]]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[[500,500]]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96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0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['DMSO']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213</v>
      </c>
      <c r="C37" s="59" t="s">
        <v>20</v>
      </c>
      <c r="D37" s="58" t="str">
        <f>'User Interface'!E32</f>
        <v>['PbI2','PyrrolidiniumIodide','DMSO']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214</v>
      </c>
      <c r="C38" s="71" t="s">
        <v>20</v>
      </c>
      <c r="D38" s="67">
        <f>'User Interface'!E36</f>
        <v>0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215</v>
      </c>
      <c r="C39" s="59" t="s">
        <v>20</v>
      </c>
      <c r="D39" s="67">
        <f>'User Interface'!E33</f>
        <v>1.55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216</v>
      </c>
      <c r="C40" s="59" t="s">
        <v>20</v>
      </c>
      <c r="D40" s="67">
        <f>'User Interface'!E34</f>
        <v>1.93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221</v>
      </c>
      <c r="C46" s="59" t="s">
        <v>20</v>
      </c>
      <c r="D46" s="58" t="str">
        <f>'User Interface'!E41</f>
        <v>['PyrrolidiniumIodide','DMSO']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223</v>
      </c>
      <c r="C48" s="59" t="s">
        <v>20</v>
      </c>
      <c r="D48" s="58">
        <f>'User Interface'!E42</f>
        <v>2.06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1.33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1.2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>
        <f>'User Interface'!A50</f>
        <v>0</v>
      </c>
      <c r="B55" s="58" t="s">
        <v>229</v>
      </c>
      <c r="C55" s="59" t="s">
        <v>20</v>
      </c>
      <c r="D55" s="58" t="str">
        <f>'User Interface'!E50</f>
        <v>['PbI2','PyrrolidiniumIodide','DMSO']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>
        <f>'User Interface'!A51</f>
        <v>0</v>
      </c>
      <c r="B57" s="97" t="s">
        <v>231</v>
      </c>
      <c r="C57" s="59" t="s">
        <v>20</v>
      </c>
      <c r="D57" s="58">
        <f>'User Interface'!E51</f>
        <v>1.18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>
        <f>'User Interface'!A52</f>
        <v>0</v>
      </c>
      <c r="B58" s="97" t="s">
        <v>232</v>
      </c>
      <c r="C58" s="59" t="s">
        <v>20</v>
      </c>
      <c r="D58" s="58">
        <f>'User Interface'!E52</f>
        <v>0.74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237</v>
      </c>
      <c r="C64" s="59" t="s">
        <v>20</v>
      </c>
      <c r="D64" s="58" t="str">
        <f>'User Interface'!E59</f>
        <v>['PbI2','PyrrolidiniumIodide','DMSO']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1.42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>
        <f>'User Interface'!A60</f>
        <v>0</v>
      </c>
      <c r="B66" s="97" t="s">
        <v>239</v>
      </c>
      <c r="C66" s="59" t="s">
        <v>20</v>
      </c>
      <c r="D66" s="58">
        <f>'User Interface'!E60</f>
        <v>1.42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>
        <f>'User Interface'!A61</f>
        <v>0</v>
      </c>
      <c r="B67" s="97" t="s">
        <v>240</v>
      </c>
      <c r="C67" s="59" t="s">
        <v>20</v>
      </c>
      <c r="D67" s="58">
        <f>'User Interface'!E61</f>
        <v>1.06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 t="str">
        <f>'User Interface'!E62</f>
        <v>['PbI2','PyrrolidiniumIodide','DMSO']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1.06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 t="str">
        <f>'User Interface'!E65</f>
        <v>['PbI2','PyrrolidiniumIodide','DMSO']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1.42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245</v>
      </c>
      <c r="C73" s="59" t="s">
        <v>20</v>
      </c>
      <c r="D73" s="58" t="str">
        <f>'User Interface'!E68</f>
        <v>['PbI2','PyrrolidiniumIodide','DMSO']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247</v>
      </c>
      <c r="C75" s="59" t="s">
        <v>20</v>
      </c>
      <c r="D75" s="58">
        <f>'User Interface'!E69</f>
        <v>1.42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248</v>
      </c>
      <c r="C76" s="59" t="s">
        <v>20</v>
      </c>
      <c r="D76" s="58">
        <f>'User Interface'!E70</f>
        <v>1.06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['FAH']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255</v>
      </c>
      <c r="C84" s="59" t="s">
        <v>20</v>
      </c>
      <c r="D84" s="58">
        <f>'User Interface'!E78</f>
        <v>2.21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8" t="s">
        <v>355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356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362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357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358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359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360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361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8" t="s">
        <v>379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380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381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382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383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384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385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386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273</v>
      </c>
      <c r="C109" s="59" t="s">
        <v>20</v>
      </c>
      <c r="D109" s="67" t="str">
        <f>'Subtract Region'!F13</f>
        <v>['DMSO']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275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276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277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274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278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279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280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281</v>
      </c>
      <c r="C118" s="59" t="s">
        <v>20</v>
      </c>
      <c r="D118" s="67" t="str">
        <f>'Subtract Region'!F22</f>
        <v>['PbI2','MeNH3I','DMSO']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283</v>
      </c>
      <c r="C119" s="71" t="s">
        <v>20</v>
      </c>
      <c r="D119" s="67">
        <f>'Subtract Region'!F23</f>
        <v>1.6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284</v>
      </c>
      <c r="C120" s="59" t="s">
        <v>20</v>
      </c>
      <c r="D120" s="67">
        <f>'Subtract Region'!F24</f>
        <v>1.6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285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282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286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287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288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289</v>
      </c>
      <c r="C127" s="59" t="s">
        <v>20</v>
      </c>
      <c r="D127" s="67" t="str">
        <f>'Subtract Region'!F31</f>
        <v>['MeNH3I','DMSO']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290</v>
      </c>
      <c r="C128" s="71" t="s">
        <v>20</v>
      </c>
      <c r="D128" s="67">
        <f>'Subtract Region'!F32</f>
        <v>5.4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291</v>
      </c>
      <c r="C129" s="59" t="s">
        <v>20</v>
      </c>
      <c r="D129" s="67">
        <f>'Subtract Region'!F33</f>
        <v>0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292</v>
      </c>
      <c r="C130" s="59" t="s">
        <v>20</v>
      </c>
      <c r="D130" s="67">
        <f>'Subtract Region'!F34</f>
        <v>0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328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293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294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295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296</v>
      </c>
      <c r="C136" s="59" t="s">
        <v>20</v>
      </c>
      <c r="D136" s="67">
        <f>'Subtract Region'!F40</f>
        <v>0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298</v>
      </c>
      <c r="C137" s="71" t="s">
        <v>20</v>
      </c>
      <c r="D137" s="67">
        <f>'Subtract Region'!F41</f>
        <v>0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299</v>
      </c>
      <c r="C138" s="59" t="s">
        <v>20</v>
      </c>
      <c r="D138" s="67">
        <f>'Subtract Region'!F42</f>
        <v>0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300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297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301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302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303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304</v>
      </c>
      <c r="C145" s="59" t="s">
        <v>20</v>
      </c>
      <c r="D145" s="67">
        <f>'Subtract Region'!F49</f>
        <v>0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306</v>
      </c>
      <c r="C146" s="71" t="s">
        <v>20</v>
      </c>
      <c r="D146" s="67">
        <f>'Subtract Region'!F50</f>
        <v>0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307</v>
      </c>
      <c r="C147" s="59" t="s">
        <v>20</v>
      </c>
      <c r="D147" s="67">
        <f>'Subtract Region'!F51</f>
        <v>0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308</v>
      </c>
      <c r="C148" s="59" t="s">
        <v>20</v>
      </c>
      <c r="D148" s="67">
        <f>'Subtract Region'!F52</f>
        <v>0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305</v>
      </c>
      <c r="C149" s="59" t="s">
        <v>20</v>
      </c>
      <c r="D149" s="67">
        <f>'Subtract Region'!F53</f>
        <v>0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309</v>
      </c>
      <c r="C150" s="59" t="s">
        <v>20</v>
      </c>
      <c r="D150" s="67">
        <f>'Subtract Region'!F54</f>
        <v>0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310</v>
      </c>
      <c r="C151" s="59" t="s">
        <v>20</v>
      </c>
      <c r="D151" s="67">
        <f>'Subtract Region'!F55</f>
        <v>0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311</v>
      </c>
      <c r="C152" s="59" t="s">
        <v>20</v>
      </c>
      <c r="D152" s="67">
        <f>'Subtract Region'!F56</f>
        <v>0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312</v>
      </c>
      <c r="C154" s="59" t="s">
        <v>20</v>
      </c>
      <c r="D154" s="67">
        <f>'Subtract Region'!F58</f>
        <v>0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313</v>
      </c>
      <c r="C155" s="71" t="s">
        <v>20</v>
      </c>
      <c r="D155" s="67">
        <f>'Subtract Region'!F59</f>
        <v>0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314</v>
      </c>
      <c r="C156" s="59" t="s">
        <v>20</v>
      </c>
      <c r="D156" s="67">
        <f>'Subtract Region'!F60</f>
        <v>0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315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305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316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317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318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319</v>
      </c>
      <c r="C163" s="59" t="s">
        <v>20</v>
      </c>
      <c r="D163" s="67">
        <f>'Subtract Region'!F67</f>
        <v>0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321</v>
      </c>
      <c r="C164" s="71" t="s">
        <v>20</v>
      </c>
      <c r="D164" s="67">
        <f>'Subtract Region'!F68</f>
        <v>0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322</v>
      </c>
      <c r="C165" s="59" t="s">
        <v>20</v>
      </c>
      <c r="D165" s="67">
        <f>'Subtract Region'!F69</f>
        <v>0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323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320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324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325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326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363</v>
      </c>
      <c r="C172" s="59" t="s">
        <v>20</v>
      </c>
      <c r="D172" s="67">
        <f>'Subtract Region'!F76</f>
        <v>0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364</v>
      </c>
      <c r="C173" s="71" t="s">
        <v>20</v>
      </c>
      <c r="D173" s="67">
        <f>'Subtract Region'!F77</f>
        <v>0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365</v>
      </c>
      <c r="C174" s="59" t="s">
        <v>20</v>
      </c>
      <c r="D174" s="67">
        <f>'Subtract Region'!F78</f>
        <v>0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366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367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368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369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370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371</v>
      </c>
      <c r="C181" s="59" t="s">
        <v>20</v>
      </c>
      <c r="D181" s="67">
        <f>'Subtract Region'!F85</f>
        <v>0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372</v>
      </c>
      <c r="C182" s="71" t="s">
        <v>20</v>
      </c>
      <c r="D182" s="67">
        <f>'Subtract Region'!F86</f>
        <v>0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373</v>
      </c>
      <c r="C183" s="59" t="s">
        <v>20</v>
      </c>
      <c r="D183" s="67">
        <f>'Subtract Region'!F87</f>
        <v>0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374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375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376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377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378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80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105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3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390</v>
      </c>
      <c r="C198" s="159" t="s">
        <v>20</v>
      </c>
      <c r="D198" s="160">
        <f>'User Interface'!E112</f>
        <v>0</v>
      </c>
      <c r="E198" s="158" t="s">
        <v>187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391</v>
      </c>
      <c r="C199" s="159" t="s">
        <v>20</v>
      </c>
      <c r="D199" s="160">
        <f>'User Interface'!E113</f>
        <v>0</v>
      </c>
      <c r="E199" s="158" t="s">
        <v>188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392</v>
      </c>
      <c r="C200" s="159" t="s">
        <v>20</v>
      </c>
      <c r="D200" s="160">
        <f>'User Interface'!E114</f>
        <v>0</v>
      </c>
      <c r="E200" s="158" t="s">
        <v>187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393</v>
      </c>
      <c r="C201" s="159" t="s">
        <v>20</v>
      </c>
      <c r="D201" s="160">
        <f>'User Interface'!E115</f>
        <v>0</v>
      </c>
      <c r="E201" s="158" t="s">
        <v>188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262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263</v>
      </c>
      <c r="C203" s="77" t="s">
        <v>20</v>
      </c>
      <c r="D203" s="76">
        <f>'User Interface'!E117</f>
        <v>45</v>
      </c>
      <c r="E203" s="76" t="s">
        <v>187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264</v>
      </c>
      <c r="C204" s="77" t="s">
        <v>20</v>
      </c>
      <c r="D204" s="76">
        <f>'User Interface'!E118</f>
        <v>75</v>
      </c>
      <c r="E204" s="76" t="s">
        <v>187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265</v>
      </c>
      <c r="C205" s="77" t="s">
        <v>20</v>
      </c>
      <c r="D205" s="76">
        <f>'User Interface'!E119</f>
        <v>450</v>
      </c>
      <c r="E205" s="76" t="s">
        <v>187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266</v>
      </c>
      <c r="C206" s="77" t="s">
        <v>20</v>
      </c>
      <c r="D206" s="76">
        <f>'User Interface'!E120</f>
        <v>3600</v>
      </c>
      <c r="E206" s="76" t="s">
        <v>187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2019-12-11T05:35:59Z</dcterms:modified>
</cp:coreProperties>
</file>