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ROJETFINDEC\BOM Project_Laptop\"/>
    </mc:Choice>
  </mc:AlternateContent>
  <xr:revisionPtr revIDLastSave="0" documentId="13_ncr:1_{138B9214-DEC2-46D8-911A-15689DC35A24}" xr6:coauthVersionLast="47" xr6:coauthVersionMax="47" xr10:uidLastSave="{00000000-0000-0000-0000-000000000000}"/>
  <bookViews>
    <workbookView xWindow="38290" yWindow="-110" windowWidth="38620" windowHeight="21100" activeTab="1" xr2:uid="{00000000-000D-0000-FFFF-FFFF00000000}"/>
  </bookViews>
  <sheets>
    <sheet name="Main" sheetId="1" r:id="rId1"/>
    <sheet name="USBC" sheetId="12" r:id="rId2"/>
    <sheet name="USB3.0" sheetId="13" r:id="rId3"/>
    <sheet name="USB2.0" sheetId="14" r:id="rId4"/>
    <sheet name="eDP" sheetId="16" r:id="rId5"/>
    <sheet name="GPIO" sheetId="17" r:id="rId6"/>
    <sheet name="ethernet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E3" i="17"/>
  <c r="F3" i="17"/>
  <c r="C3" i="17"/>
  <c r="B3" i="17"/>
  <c r="G5" i="18"/>
  <c r="J4" i="18"/>
  <c r="J3" i="18"/>
  <c r="J2" i="18"/>
  <c r="J5" i="18" s="1"/>
  <c r="G4" i="17"/>
  <c r="J3" i="17"/>
  <c r="J2" i="17"/>
  <c r="J4" i="17" s="1"/>
  <c r="G5" i="16"/>
  <c r="J4" i="16"/>
  <c r="J3" i="16"/>
  <c r="J2" i="16"/>
  <c r="G9" i="14"/>
  <c r="J4" i="14"/>
  <c r="J3" i="14"/>
  <c r="J5" i="14"/>
  <c r="J2" i="14"/>
  <c r="J8" i="14"/>
  <c r="J7" i="14"/>
  <c r="J6" i="14"/>
  <c r="G17" i="13"/>
  <c r="J2" i="13"/>
  <c r="J17" i="13" s="1"/>
  <c r="J17" i="12"/>
  <c r="G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5" i="16" l="1"/>
  <c r="J9" i="14"/>
</calcChain>
</file>

<file path=xl/sharedStrings.xml><?xml version="1.0" encoding="utf-8"?>
<sst xmlns="http://schemas.openxmlformats.org/spreadsheetml/2006/main" count="360" uniqueCount="160">
  <si>
    <t>Composant original</t>
  </si>
  <si>
    <t>Fournisseur</t>
  </si>
  <si>
    <t>Prix</t>
  </si>
  <si>
    <t>Remplaçant</t>
  </si>
  <si>
    <t>Digikey</t>
  </si>
  <si>
    <t>Qté</t>
  </si>
  <si>
    <t>Total</t>
  </si>
  <si>
    <t>Retailer part number</t>
  </si>
  <si>
    <t>Désgnation</t>
  </si>
  <si>
    <t>J1A, J1B, J1C J1D</t>
  </si>
  <si>
    <t>J14</t>
  </si>
  <si>
    <t>U1</t>
  </si>
  <si>
    <t>U2,U3.U4</t>
  </si>
  <si>
    <t>TPS564257DRLR</t>
  </si>
  <si>
    <t>296-TPS564257DRLRDKR-ND</t>
  </si>
  <si>
    <t>L1,L3</t>
  </si>
  <si>
    <t>MWSA0603S-3R3MT</t>
  </si>
  <si>
    <t>L2</t>
  </si>
  <si>
    <t>DF40HC(3.0)-100DS-0.4V(51)</t>
  </si>
  <si>
    <t>26-DF40HC(3.0)-100DS-0.4V(51)DKR-ND</t>
  </si>
  <si>
    <t>FXL0630-4R7-M</t>
  </si>
  <si>
    <t>J4</t>
  </si>
  <si>
    <t>WM7628CT-ND</t>
  </si>
  <si>
    <t>CC0402KRX5R6BB105</t>
  </si>
  <si>
    <t>311-1439-1-ND</t>
  </si>
  <si>
    <t>Description</t>
  </si>
  <si>
    <t>CAP CER 1UF 10V X5R 0402</t>
  </si>
  <si>
    <t>CONN HEADER SMD R/A 10POS 1.25MM</t>
  </si>
  <si>
    <t>IC REG BUCK ADJ 4A SOT563</t>
  </si>
  <si>
    <t>CONN RCPT 100POS SMD GOLD</t>
  </si>
  <si>
    <t>C1, C2, C22, C49, C50, C47, C48, C53, C54, C55, C56, C57, C62, C75, C77, C79, C83, C84</t>
  </si>
  <si>
    <t>C23, C47, C51, C58, C59, C61, C66, C68, C70, C72, C76</t>
  </si>
  <si>
    <t>MWSA0603S-4R7MT</t>
  </si>
  <si>
    <t>3442-MWSA0603S-4R7MTDKR-ND</t>
  </si>
  <si>
    <t>FIXED IND 4.7UH 6A 33 MOHM SMD</t>
  </si>
  <si>
    <t>MWSA0605S-3R3MT</t>
  </si>
  <si>
    <t>3442-MWSA0605S-3R3MTCT-ND</t>
  </si>
  <si>
    <t>FIXED IND 3.3UH 8.5A 22MOHM SMD</t>
  </si>
  <si>
    <t>RT9193-18GB</t>
  </si>
  <si>
    <t>IC REG LINEAR 1.8V 300MA SOT23-5</t>
  </si>
  <si>
    <t>1028-1016-6-ND</t>
  </si>
  <si>
    <t>Qté besoin</t>
  </si>
  <si>
    <t>J9, J10</t>
  </si>
  <si>
    <t>DigiKey</t>
  </si>
  <si>
    <t>LRC LESD8D5.0CB1T5G</t>
  </si>
  <si>
    <t>SOD-882 ESD and Surge Protection (TVS/ESD) ROHS</t>
  </si>
  <si>
    <t>JLCPCB</t>
  </si>
  <si>
    <t>C2936709</t>
  </si>
  <si>
    <t>U5, U11</t>
  </si>
  <si>
    <t>TVS2200DRVR</t>
  </si>
  <si>
    <t>296-52187-6-ND</t>
  </si>
  <si>
    <t>UNIDIR PRECISION SURGE DIODE</t>
  </si>
  <si>
    <t>WM17992DKR-ND</t>
  </si>
  <si>
    <t>CONN RCP USB3.1 TYPEC 24P SMD RA</t>
  </si>
  <si>
    <t>U7, U13</t>
  </si>
  <si>
    <t>FUSB302MPX</t>
  </si>
  <si>
    <t>FUSB302MPXDKR-ND</t>
  </si>
  <si>
    <t>IC USB TYPE C CTLR PROGR 14MLP</t>
  </si>
  <si>
    <t>U6, U12</t>
  </si>
  <si>
    <t>SY6280AAC</t>
  </si>
  <si>
    <t>Mouser</t>
  </si>
  <si>
    <t>909-SMDICSY6280AAC</t>
  </si>
  <si>
    <t>Power Switch ICs - Power Distribution</t>
  </si>
  <si>
    <t>U8-10, U14-16</t>
  </si>
  <si>
    <t>TPD4E02B04DQAR</t>
  </si>
  <si>
    <t>TVS DIODE 3.6VWM 8.8VC 10USON</t>
  </si>
  <si>
    <t>296-43875-1-ND</t>
  </si>
  <si>
    <t>CAP CER 0.1UF 16V X7R 0402</t>
  </si>
  <si>
    <t>C0402C104K4RALTU</t>
  </si>
  <si>
    <t>399-C0402C104K4RALTUDKR-ND</t>
  </si>
  <si>
    <t>C24, C29, C33, C38</t>
  </si>
  <si>
    <t>C27, C28, C30, C36, C37, C39</t>
  </si>
  <si>
    <t>CL10A106MP8NNNC</t>
  </si>
  <si>
    <t>CAP CER 10UF 10V X5R 0603</t>
  </si>
  <si>
    <t>1276-1871-1-ND</t>
  </si>
  <si>
    <t>C31, C32, C40, C41</t>
  </si>
  <si>
    <t>CAP CER 220PF 50V C0G/NP0 0402</t>
  </si>
  <si>
    <t>GCM1555C1H221JA16D</t>
  </si>
  <si>
    <t>490-4927-6-ND</t>
  </si>
  <si>
    <t>R22, R23, R29, R30</t>
  </si>
  <si>
    <t>R21, R28</t>
  </si>
  <si>
    <t>RES 100K OHM 1% 1/16W 0402</t>
  </si>
  <si>
    <t>ERJ-2RKF1003X</t>
  </si>
  <si>
    <t>P100KLDKR-ND</t>
  </si>
  <si>
    <t>R25, R26, R32, R33</t>
  </si>
  <si>
    <t>RES SMD 2.2K OHM 1% 1/10W 0402</t>
  </si>
  <si>
    <t>ERJ-2RKF2201X</t>
  </si>
  <si>
    <t>P2.20KLDKR-ND</t>
  </si>
  <si>
    <t>R34</t>
  </si>
  <si>
    <t>ERJ-2RKF1002X</t>
  </si>
  <si>
    <t>RES SMD 10K OHM 1% 1/10W 0402</t>
  </si>
  <si>
    <t>P10.0KLDKR-ND</t>
  </si>
  <si>
    <t>R24, R31</t>
  </si>
  <si>
    <t>ERJ-2RKF1004X</t>
  </si>
  <si>
    <t>RES SMD 1M OHM 1% 1/10W 0402</t>
  </si>
  <si>
    <t>P1.00MLDKR-ND</t>
  </si>
  <si>
    <t>RES SMD 6.8K OHM 1% 1/10W 0402</t>
  </si>
  <si>
    <t>ERJ-2RKF6801X</t>
  </si>
  <si>
    <t>P6.80KLDKR-ND</t>
  </si>
  <si>
    <t>CMC1, CMC2</t>
  </si>
  <si>
    <t>CMC 400MA 2LN 90 OHM SMD</t>
  </si>
  <si>
    <t>ACM2012-900-2P-T002</t>
  </si>
  <si>
    <t>445-2207-6-ND</t>
  </si>
  <si>
    <t>J25, J26</t>
  </si>
  <si>
    <t>USB A 3.0, R/A, THRU HOLE, RECEP</t>
  </si>
  <si>
    <t>USB-A3-S-RA</t>
  </si>
  <si>
    <t>C61, C66, C68, C70, C72</t>
  </si>
  <si>
    <t>C60, C65, C67, C69, C71</t>
  </si>
  <si>
    <t>C62</t>
  </si>
  <si>
    <t>CAP CER 1UF 16V X7R 0603</t>
  </si>
  <si>
    <t>CL10B105KO8NNNC</t>
  </si>
  <si>
    <t>1276-1019-6-ND</t>
  </si>
  <si>
    <t>C63, C64</t>
  </si>
  <si>
    <t>GCM1555C1H150JA16D</t>
  </si>
  <si>
    <t>CAP CER 15PF 50V C0G/NP0 0402</t>
  </si>
  <si>
    <t>490-11147-6-ND</t>
  </si>
  <si>
    <t>Y1</t>
  </si>
  <si>
    <t>CRYSTAL 12.0000MHZ 18PF SMD</t>
  </si>
  <si>
    <t>RH100-12.000-18-3030-TR</t>
  </si>
  <si>
    <t>2151-RH100-12.000-18-3030-TRDKR-ND</t>
  </si>
  <si>
    <t>U20</t>
  </si>
  <si>
    <t>QFN-24(4x4) USB HUB Controllers</t>
  </si>
  <si>
    <t>CH334F</t>
  </si>
  <si>
    <t>JLCPB</t>
  </si>
  <si>
    <t>C5187527</t>
  </si>
  <si>
    <t>J19, J20, J21, J22</t>
  </si>
  <si>
    <t>CF31061D0R0-05-NH</t>
  </si>
  <si>
    <t>CONN FFC BOTTOM 6POS 0.5MM R/A</t>
  </si>
  <si>
    <t>2987-CF31061D0R0-05-NHDKR-ND</t>
  </si>
  <si>
    <t>J15</t>
  </si>
  <si>
    <t>CABLINE-VS RECEPTACLE 40P</t>
  </si>
  <si>
    <t>20455-040E-76</t>
  </si>
  <si>
    <t>5378-20455-040E-76DKR-ND</t>
  </si>
  <si>
    <t>C49, C50</t>
  </si>
  <si>
    <t>U18</t>
  </si>
  <si>
    <t>5.5-V, 2-A, 80-M , 10-NA LEAKAGE</t>
  </si>
  <si>
    <t>TPS22917LDBVR</t>
  </si>
  <si>
    <t>296-TPS22917LDBVRDKR-ND</t>
  </si>
  <si>
    <t>GPIO</t>
  </si>
  <si>
    <t>WR-PHD 2.54 MM DUAL SOCKET HEADE</t>
  </si>
  <si>
    <t>R140, R141</t>
  </si>
  <si>
    <t>ETH1</t>
  </si>
  <si>
    <t>CONN JACK 1PORT PCB</t>
  </si>
  <si>
    <t>Pulse Electronics JT4-2504CHL</t>
  </si>
  <si>
    <r>
      <t>Description</t>
    </r>
    <r>
      <rPr>
        <sz val="11"/>
        <color theme="1"/>
        <rFont val="Calibri"/>
        <family val="2"/>
        <scheme val="minor"/>
      </rPr>
      <t xml:space="preserve"> : Connecteur RJ45 à 1 port avec transformateurs intégrés, conçu pour des applications 2.5GBASE-T.</t>
    </r>
  </si>
  <si>
    <r>
      <t>Caractéristiques</t>
    </r>
    <r>
      <rPr>
        <sz val="11"/>
        <color theme="1"/>
        <rFont val="Calibri"/>
        <family val="2"/>
        <scheme val="minor"/>
      </rPr>
      <t xml:space="preserve"> :</t>
    </r>
  </si>
  <si>
    <t>Montage : Angle droit sur PCB, technologie traversante.</t>
  </si>
  <si>
    <t>Blindage : Oui.</t>
  </si>
  <si>
    <t>LEDs : Jaune/Vert.</t>
  </si>
  <si>
    <r>
      <t>Lien produit</t>
    </r>
    <r>
      <rPr>
        <sz val="11"/>
        <color theme="1"/>
        <rFont val="Calibri"/>
        <family val="2"/>
        <scheme val="minor"/>
      </rPr>
      <t xml:space="preserve"> : Mouser Electronics</t>
    </r>
  </si>
  <si>
    <t>LINK-PP LPJM4938GENL</t>
  </si>
  <si>
    <r>
      <t>Description</t>
    </r>
    <r>
      <rPr>
        <sz val="11"/>
        <color theme="1"/>
        <rFont val="Calibri"/>
        <family val="2"/>
        <scheme val="minor"/>
      </rPr>
      <t xml:space="preserve"> : Connecteur RJ45 à 1 port avec transformateurs intégrés, adapté aux applications 2.5GBASE-T.</t>
    </r>
  </si>
  <si>
    <t>Blindage : Oui, avec pattes EMI.</t>
  </si>
  <si>
    <t>LEDs : Vert/Jaune.</t>
  </si>
  <si>
    <r>
      <t>Lien produit</t>
    </r>
    <r>
      <rPr>
        <sz val="11"/>
        <color theme="1"/>
        <rFont val="Calibri"/>
        <family val="2"/>
        <scheme val="minor"/>
      </rPr>
      <t xml:space="preserve"> : LINK-PP</t>
    </r>
  </si>
  <si>
    <t>LINK-PP LPJM05125HENL</t>
  </si>
  <si>
    <r>
      <t>Description</t>
    </r>
    <r>
      <rPr>
        <sz val="11"/>
        <color theme="1"/>
        <rFont val="Calibri"/>
        <family val="2"/>
        <scheme val="minor"/>
      </rPr>
      <t xml:space="preserve"> : Connecteur RJ45 à 1 port avec transformateurs intégrés, compatible PoE+, conçu pour des applications 2.5GBASE-T.</t>
    </r>
  </si>
  <si>
    <t>Compatibilité PoE+ : Oui.</t>
  </si>
  <si>
    <t>ARJM11B1-805-AB-EW2</t>
  </si>
  <si>
    <t>535-14156-ND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</si>
</sst>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0"/>
      <color rgb="FF416102"/>
      <name val="Arial"/>
      <family val="2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9" fillId="0" borderId="0" xfId="0" applyFont="1"/>
    <xf numFmtId="1" fontId="2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shenzhen-sunlord-electronics-co-ltd/MWSA0605S-3R3MT/14120581" TargetMode="External"/><Relationship Id="rId7" Type="http://schemas.openxmlformats.org/officeDocument/2006/relationships/hyperlink" Target="https://www.digikey.ca/en/products/detail/richtek-usa-inc/rt9193-18gb/2470050" TargetMode="External"/><Relationship Id="rId2" Type="http://schemas.openxmlformats.org/officeDocument/2006/relationships/hyperlink" Target="https://www.digikey.ca/en/products/detail/texas-instruments/tps564257drlr/20415407" TargetMode="External"/><Relationship Id="rId1" Type="http://schemas.openxmlformats.org/officeDocument/2006/relationships/hyperlink" Target="https://www.digikey.ca/en/products/detail/hirose-electric-co-ltd/df40hc-3-0-100ds-0-4v-51/4282911" TargetMode="External"/><Relationship Id="rId6" Type="http://schemas.openxmlformats.org/officeDocument/2006/relationships/hyperlink" Target="https://www.digikey.ca/en/products/detail/shenzhen-sunlord-electronics-co-ltd/MWSA0603S-4R7MT/14119916?s=N4IgjCBcoMxaBjKAzAhgGwM4FMA0IB7KAbXAE4AGCkAXXwAcAXKEAZUYCcBLAOwHMQAX3wA2MvBBJIaLHkIkQAFgpkYq2g2aQ2nXgOEgAHNWiSUGHPiKRSygEwUYEOiCYt23fkPxPFEqTKW8jbkFIpOGq5aOp76%2BGB2YOKmARZy1qQwYYZk4i5u2h563iAOhgDsEgUgAKo8XIwA8sgAstiomACuHNgg%2BJ0sAK0AEn0gALaoAB4sigB0lQZlhlXRdQ3NbR3dvf0sAIJjkzPaIke8LGeC10A" TargetMode="External"/><Relationship Id="rId5" Type="http://schemas.openxmlformats.org/officeDocument/2006/relationships/hyperlink" Target="https://www.digikey.ca/en/products/detail/yageo/CC0402KRX5R6BB105/2833604" TargetMode="External"/><Relationship Id="rId4" Type="http://schemas.openxmlformats.org/officeDocument/2006/relationships/hyperlink" Target="https://www.digikey.ca/en/products/detail/molex/0532611071/6991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amsung-electro-mechanics/CL10A106MP8NNNC/3887529" TargetMode="External"/><Relationship Id="rId13" Type="http://schemas.openxmlformats.org/officeDocument/2006/relationships/hyperlink" Target="https://www.digikey.ca/en/products/detail/panasonic-electronic-components/ERJ-2RKF1004X/79728" TargetMode="External"/><Relationship Id="rId3" Type="http://schemas.openxmlformats.org/officeDocument/2006/relationships/hyperlink" Target="https://www.digikey.ca/en/products/detail/molex/2012670005/7652772" TargetMode="External"/><Relationship Id="rId7" Type="http://schemas.openxmlformats.org/officeDocument/2006/relationships/hyperlink" Target="https://www.digikey.ca/en/products/detail/kemet/C0402C104K4RALTU/2196234" TargetMode="External"/><Relationship Id="rId12" Type="http://schemas.openxmlformats.org/officeDocument/2006/relationships/hyperlink" Target="https://www.digikey.ca/en/products/detail/panasonic-electronic-components/ERJ-2RKF1002X/192073" TargetMode="External"/><Relationship Id="rId2" Type="http://schemas.openxmlformats.org/officeDocument/2006/relationships/hyperlink" Target="https://www.digikey.ca/en/products/detail/texas-instruments/tvs2200drvr/8567233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jlcpcb.com/partdetail/Lrc-LESD8D50CB1T5G/C2936709" TargetMode="External"/><Relationship Id="rId6" Type="http://schemas.openxmlformats.org/officeDocument/2006/relationships/hyperlink" Target="https://www.digikey.ca/en/products/detail/texas-instruments/TPD4E02B04DQAR/5880125" TargetMode="External"/><Relationship Id="rId11" Type="http://schemas.openxmlformats.org/officeDocument/2006/relationships/hyperlink" Target="https://www.digikey.ca/en/products/detail/panasonic-electronic-components/ERJ-2RKF2201X/1746150" TargetMode="External"/><Relationship Id="rId5" Type="http://schemas.openxmlformats.org/officeDocument/2006/relationships/hyperlink" Target="https://www.mouser.ca/ProductDetail/Olimex-Ltd/SMD-IC-SY6280AAC?qs=9vOqFld9vZUuwGiRcx8i5w%3D%3D" TargetMode="External"/><Relationship Id="rId15" Type="http://schemas.openxmlformats.org/officeDocument/2006/relationships/hyperlink" Target="https://www.digikey.ca/en/products/detail/tdk-corporation/ACM2012-900-2P-T002/600457" TargetMode="External"/><Relationship Id="rId10" Type="http://schemas.openxmlformats.org/officeDocument/2006/relationships/hyperlink" Target="https://www.digikey.ca/en/products/detail/panasonic-electronic-components/ERJ-2RKF1003X/192081" TargetMode="External"/><Relationship Id="rId4" Type="http://schemas.openxmlformats.org/officeDocument/2006/relationships/hyperlink" Target="https://www.digikey.ca/en/products/detail/onsemi/fusb302mpx/5844455" TargetMode="External"/><Relationship Id="rId9" Type="http://schemas.openxmlformats.org/officeDocument/2006/relationships/hyperlink" Target="https://www.digikey.ca/en/products/detail/murata-electronics/GCM1555C1H221JA16D/1765175" TargetMode="External"/><Relationship Id="rId14" Type="http://schemas.openxmlformats.org/officeDocument/2006/relationships/hyperlink" Target="https://www.digikey.ca/en/products/detail/panasonic-electronic-components/ERJ-2RKF6801X/174627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urata-electronics/GCM1555C1H221JA16D/1765175" TargetMode="External"/><Relationship Id="rId13" Type="http://schemas.openxmlformats.org/officeDocument/2006/relationships/hyperlink" Target="https://www.digikey.ca/en/products/detail/panasonic-electronic-components/ERJ-2RKF6801X/1746270" TargetMode="External"/><Relationship Id="rId3" Type="http://schemas.openxmlformats.org/officeDocument/2006/relationships/hyperlink" Target="https://www.digikey.ca/en/products/detail/onsemi/fusb302mpx/5844455" TargetMode="External"/><Relationship Id="rId7" Type="http://schemas.openxmlformats.org/officeDocument/2006/relationships/hyperlink" Target="https://www.digikey.ca/en/products/detail/samsung-electro-mechanics/CL10A106MP8NNNC/3887529" TargetMode="External"/><Relationship Id="rId12" Type="http://schemas.openxmlformats.org/officeDocument/2006/relationships/hyperlink" Target="https://www.digikey.ca/en/products/detail/panasonic-electronic-components/ERJ-2RKF1004X/79728" TargetMode="External"/><Relationship Id="rId2" Type="http://schemas.openxmlformats.org/officeDocument/2006/relationships/hyperlink" Target="https://www.digikey.ca/en/products/detail/texas-instruments/tvs2200drvr/8567233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jlcpcb.com/partdetail/Lrc-LESD8D50CB1T5G/C2936709" TargetMode="External"/><Relationship Id="rId6" Type="http://schemas.openxmlformats.org/officeDocument/2006/relationships/hyperlink" Target="https://www.digikey.ca/en/products/detail/kemet/C0402C104K4RALTU/2196234" TargetMode="External"/><Relationship Id="rId11" Type="http://schemas.openxmlformats.org/officeDocument/2006/relationships/hyperlink" Target="https://www.digikey.ca/en/products/detail/panasonic-electronic-components/ERJ-2RKF1002X/192073" TargetMode="External"/><Relationship Id="rId5" Type="http://schemas.openxmlformats.org/officeDocument/2006/relationships/hyperlink" Target="https://www.digikey.ca/en/products/detail/texas-instruments/TPD4E02B04DQAR/5880125" TargetMode="External"/><Relationship Id="rId15" Type="http://schemas.openxmlformats.org/officeDocument/2006/relationships/hyperlink" Target="https://www.digikey.ca/en/products/detail/adam-tech/USB-A3-S-RA/9832348" TargetMode="External"/><Relationship Id="rId10" Type="http://schemas.openxmlformats.org/officeDocument/2006/relationships/hyperlink" Target="https://www.digikey.ca/en/products/detail/panasonic-electronic-components/ERJ-2RKF2201X/1746150" TargetMode="External"/><Relationship Id="rId4" Type="http://schemas.openxmlformats.org/officeDocument/2006/relationships/hyperlink" Target="https://www.mouser.ca/ProductDetail/Olimex-Ltd/SMD-IC-SY6280AAC?qs=9vOqFld9vZUuwGiRcx8i5w%3D%3D" TargetMode="External"/><Relationship Id="rId9" Type="http://schemas.openxmlformats.org/officeDocument/2006/relationships/hyperlink" Target="https://www.digikey.ca/en/products/detail/panasonic-electronic-components/ERJ-2RKF1003X/192081" TargetMode="External"/><Relationship Id="rId14" Type="http://schemas.openxmlformats.org/officeDocument/2006/relationships/hyperlink" Target="https://www.digikey.ca/en/products/detail/tdk-corporation/ACM2012-900-2P-T002/60045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a/en/products/detail/samsung-electro-mechanics/CL10B105KO8NNNC/3886677" TargetMode="External"/><Relationship Id="rId7" Type="http://schemas.openxmlformats.org/officeDocument/2006/relationships/hyperlink" Target="https://www.digikey.ca/en/products/detail/cvilux-usa/CF31061D0R0-05-NH/15793139" TargetMode="External"/><Relationship Id="rId2" Type="http://schemas.openxmlformats.org/officeDocument/2006/relationships/hyperlink" Target="https://www.digikey.ca/en/products/detail/samsung-electro-mechanics/CL10A106MP8NNNC/3887529" TargetMode="External"/><Relationship Id="rId1" Type="http://schemas.openxmlformats.org/officeDocument/2006/relationships/hyperlink" Target="https://www.digikey.ca/en/products/detail/kemet/C0402C104K4RALTU/2196234" TargetMode="External"/><Relationship Id="rId6" Type="http://schemas.openxmlformats.org/officeDocument/2006/relationships/hyperlink" Target="https://jlcpcb.com/partdetail/wch_jiangsu_Qin_heng-CH334F/C5187527" TargetMode="External"/><Relationship Id="rId5" Type="http://schemas.openxmlformats.org/officeDocument/2006/relationships/hyperlink" Target="https://www.digikey.ca/en/products/detail/raltron-electronics/RH100-12-000-18-3030-TR/13150904" TargetMode="External"/><Relationship Id="rId4" Type="http://schemas.openxmlformats.org/officeDocument/2006/relationships/hyperlink" Target="https://www.digikey.ca/en/products/detail/murata-electronics/GCM1555C1H150JA16D/490355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texas-instruments/tps22917ldbvr/15904188" TargetMode="External"/><Relationship Id="rId2" Type="http://schemas.openxmlformats.org/officeDocument/2006/relationships/hyperlink" Target="https://www.digikey.ca/en/products/detail/i-pex/20455-040E-76/22108829" TargetMode="External"/><Relationship Id="rId1" Type="http://schemas.openxmlformats.org/officeDocument/2006/relationships/hyperlink" Target="https://www.digikey.ca/en/products/detail/samsung-electro-mechanics/CL10B105KO8NNNC/3886677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digikey.ca/en/products/detail/panasonic-electronic-components/ERJ-2RKF2201X/1746150" TargetMode="External"/><Relationship Id="rId1" Type="http://schemas.openxmlformats.org/officeDocument/2006/relationships/hyperlink" Target="https://www.digikey.ca/en/products/detail/w%C3%BCrth-elektronik/61304021821/1660865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bracon-llc/ARJM11B1-805-AB-EW2/7675225" TargetMode="External"/><Relationship Id="rId2" Type="http://schemas.openxmlformats.org/officeDocument/2006/relationships/hyperlink" Target="https://www.digikey.ca/en/products/detail/texas-instruments/tps22917ldbvr/15904188" TargetMode="External"/><Relationship Id="rId1" Type="http://schemas.openxmlformats.org/officeDocument/2006/relationships/hyperlink" Target="https://www.digikey.ca/en/products/detail/samsung-electro-mechanics/CL10B105KO8NNNC/3886677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F20" sqref="F20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2.269531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0" x14ac:dyDescent="0.35">
      <c r="A1" s="12" t="s">
        <v>8</v>
      </c>
      <c r="B1" s="1" t="s">
        <v>25</v>
      </c>
      <c r="C1" s="1" t="s">
        <v>0</v>
      </c>
      <c r="D1" s="1" t="s">
        <v>3</v>
      </c>
      <c r="E1" s="1" t="s">
        <v>1</v>
      </c>
      <c r="F1" s="1" t="s">
        <v>7</v>
      </c>
      <c r="G1" s="17" t="s">
        <v>41</v>
      </c>
      <c r="H1" s="5" t="s">
        <v>5</v>
      </c>
      <c r="I1" s="7" t="s">
        <v>2</v>
      </c>
      <c r="J1" s="7" t="s">
        <v>6</v>
      </c>
    </row>
    <row r="2" spans="1:10" x14ac:dyDescent="0.35">
      <c r="A2" s="13" t="s">
        <v>9</v>
      </c>
      <c r="B2" s="9" t="s">
        <v>29</v>
      </c>
      <c r="C2" s="4" t="s">
        <v>18</v>
      </c>
      <c r="E2" s="3" t="s">
        <v>4</v>
      </c>
      <c r="F2" s="15" t="s">
        <v>19</v>
      </c>
      <c r="G2" s="6">
        <v>4</v>
      </c>
      <c r="H2" s="6">
        <v>10</v>
      </c>
      <c r="I2" s="8">
        <v>3.2280000000000002</v>
      </c>
      <c r="J2" s="8">
        <f>H2*I2</f>
        <v>32.28</v>
      </c>
    </row>
    <row r="3" spans="1:10" x14ac:dyDescent="0.35">
      <c r="A3" s="13" t="s">
        <v>10</v>
      </c>
      <c r="J3" s="8">
        <f t="shared" ref="J3:J39" si="0">H3*I3</f>
        <v>0</v>
      </c>
    </row>
    <row r="4" spans="1:10" x14ac:dyDescent="0.35">
      <c r="A4" s="13" t="s">
        <v>11</v>
      </c>
      <c r="B4" s="9" t="s">
        <v>39</v>
      </c>
      <c r="C4" s="2" t="s">
        <v>38</v>
      </c>
      <c r="E4" s="3" t="s">
        <v>4</v>
      </c>
      <c r="F4" s="10" t="s">
        <v>40</v>
      </c>
      <c r="G4" s="6">
        <v>1</v>
      </c>
      <c r="H4" s="6">
        <v>10</v>
      </c>
      <c r="I4" s="8">
        <v>0.86199999999999999</v>
      </c>
      <c r="J4" s="8">
        <f t="shared" si="0"/>
        <v>8.6199999999999992</v>
      </c>
    </row>
    <row r="5" spans="1:10" x14ac:dyDescent="0.35">
      <c r="A5" s="13" t="s">
        <v>12</v>
      </c>
      <c r="B5" s="9" t="s">
        <v>28</v>
      </c>
      <c r="C5" s="2" t="s">
        <v>13</v>
      </c>
      <c r="E5" s="3" t="s">
        <v>4</v>
      </c>
      <c r="F5" s="10" t="s">
        <v>14</v>
      </c>
      <c r="G5" s="6">
        <v>3</v>
      </c>
      <c r="H5" s="6">
        <v>10</v>
      </c>
      <c r="I5" s="8">
        <v>0.52600000000000002</v>
      </c>
      <c r="J5" s="8">
        <f t="shared" si="0"/>
        <v>5.26</v>
      </c>
    </row>
    <row r="6" spans="1:10" x14ac:dyDescent="0.35">
      <c r="A6" s="13" t="s">
        <v>15</v>
      </c>
      <c r="B6" s="9" t="s">
        <v>37</v>
      </c>
      <c r="C6" s="2" t="s">
        <v>16</v>
      </c>
      <c r="D6" s="2" t="s">
        <v>35</v>
      </c>
      <c r="E6" s="3" t="s">
        <v>4</v>
      </c>
      <c r="F6" s="16" t="s">
        <v>36</v>
      </c>
      <c r="G6" s="6">
        <v>2</v>
      </c>
      <c r="H6" s="6">
        <v>10</v>
      </c>
      <c r="I6" s="8">
        <v>1.321</v>
      </c>
      <c r="J6" s="8">
        <f t="shared" si="0"/>
        <v>13.209999999999999</v>
      </c>
    </row>
    <row r="7" spans="1:10" x14ac:dyDescent="0.35">
      <c r="A7" s="13" t="s">
        <v>17</v>
      </c>
      <c r="B7" s="9" t="s">
        <v>34</v>
      </c>
      <c r="C7" s="2" t="s">
        <v>20</v>
      </c>
      <c r="D7" s="2" t="s">
        <v>32</v>
      </c>
      <c r="E7" s="3" t="s">
        <v>4</v>
      </c>
      <c r="F7" s="16" t="s">
        <v>33</v>
      </c>
      <c r="G7" s="6">
        <v>1</v>
      </c>
      <c r="H7" s="6">
        <v>10</v>
      </c>
      <c r="I7" s="8">
        <v>1.173</v>
      </c>
      <c r="J7" s="8">
        <f t="shared" si="0"/>
        <v>11.73</v>
      </c>
    </row>
    <row r="8" spans="1:10" x14ac:dyDescent="0.35">
      <c r="A8" s="13" t="s">
        <v>21</v>
      </c>
      <c r="B8" s="9" t="s">
        <v>27</v>
      </c>
      <c r="C8" s="2">
        <v>532611071</v>
      </c>
      <c r="E8" s="3" t="s">
        <v>4</v>
      </c>
      <c r="F8" s="10" t="s">
        <v>22</v>
      </c>
      <c r="G8" s="6">
        <v>1</v>
      </c>
      <c r="H8" s="6">
        <v>10</v>
      </c>
      <c r="I8" s="8">
        <v>1.1439999999999999</v>
      </c>
      <c r="J8" s="8">
        <f t="shared" si="0"/>
        <v>11.44</v>
      </c>
    </row>
    <row r="9" spans="1:10" ht="58.5" customHeight="1" x14ac:dyDescent="0.35">
      <c r="A9" s="11" t="s">
        <v>30</v>
      </c>
      <c r="B9" s="9" t="s">
        <v>26</v>
      </c>
      <c r="C9" s="2" t="s">
        <v>23</v>
      </c>
      <c r="E9" s="3" t="s">
        <v>4</v>
      </c>
      <c r="F9" s="10" t="s">
        <v>24</v>
      </c>
      <c r="G9" s="6">
        <v>18</v>
      </c>
      <c r="H9" s="6">
        <v>100</v>
      </c>
      <c r="I9" s="8">
        <v>5.11E-2</v>
      </c>
      <c r="J9" s="8">
        <f t="shared" si="0"/>
        <v>5.1100000000000003</v>
      </c>
    </row>
    <row r="10" spans="1:10" ht="57" customHeight="1" x14ac:dyDescent="0.35">
      <c r="A10" s="14" t="s">
        <v>31</v>
      </c>
      <c r="J10" s="8">
        <f t="shared" si="0"/>
        <v>0</v>
      </c>
    </row>
    <row r="11" spans="1:10" x14ac:dyDescent="0.35">
      <c r="J11" s="8">
        <f t="shared" si="0"/>
        <v>0</v>
      </c>
    </row>
    <row r="12" spans="1:10" x14ac:dyDescent="0.35">
      <c r="J12" s="8">
        <f t="shared" si="0"/>
        <v>0</v>
      </c>
    </row>
    <row r="13" spans="1:10" x14ac:dyDescent="0.35">
      <c r="J13" s="8">
        <f t="shared" si="0"/>
        <v>0</v>
      </c>
    </row>
    <row r="14" spans="1:10" x14ac:dyDescent="0.35">
      <c r="J14" s="8">
        <f t="shared" si="0"/>
        <v>0</v>
      </c>
    </row>
    <row r="15" spans="1:10" x14ac:dyDescent="0.35">
      <c r="J15" s="8">
        <f t="shared" si="0"/>
        <v>0</v>
      </c>
    </row>
    <row r="16" spans="1:10" x14ac:dyDescent="0.35">
      <c r="J16" s="8">
        <f t="shared" si="0"/>
        <v>0</v>
      </c>
    </row>
    <row r="17" spans="10:10" x14ac:dyDescent="0.35">
      <c r="J17" s="8">
        <f t="shared" si="0"/>
        <v>0</v>
      </c>
    </row>
    <row r="18" spans="10:10" x14ac:dyDescent="0.35">
      <c r="J18" s="8">
        <f t="shared" si="0"/>
        <v>0</v>
      </c>
    </row>
    <row r="19" spans="10:10" x14ac:dyDescent="0.35">
      <c r="J19" s="8">
        <f t="shared" si="0"/>
        <v>0</v>
      </c>
    </row>
    <row r="20" spans="10:10" x14ac:dyDescent="0.35">
      <c r="J20" s="8">
        <f t="shared" si="0"/>
        <v>0</v>
      </c>
    </row>
    <row r="21" spans="10:10" x14ac:dyDescent="0.35">
      <c r="J21" s="8">
        <f t="shared" si="0"/>
        <v>0</v>
      </c>
    </row>
    <row r="22" spans="10:10" x14ac:dyDescent="0.35">
      <c r="J22" s="8">
        <f t="shared" si="0"/>
        <v>0</v>
      </c>
    </row>
    <row r="23" spans="10:10" x14ac:dyDescent="0.35">
      <c r="J23" s="8">
        <f t="shared" si="0"/>
        <v>0</v>
      </c>
    </row>
    <row r="24" spans="10:10" x14ac:dyDescent="0.35">
      <c r="J24" s="8">
        <f t="shared" si="0"/>
        <v>0</v>
      </c>
    </row>
    <row r="25" spans="10:10" x14ac:dyDescent="0.35">
      <c r="J25" s="8">
        <f t="shared" si="0"/>
        <v>0</v>
      </c>
    </row>
    <row r="26" spans="10:10" x14ac:dyDescent="0.35">
      <c r="J26" s="8">
        <f t="shared" si="0"/>
        <v>0</v>
      </c>
    </row>
    <row r="27" spans="10:10" x14ac:dyDescent="0.35">
      <c r="J27" s="8">
        <f t="shared" si="0"/>
        <v>0</v>
      </c>
    </row>
    <row r="28" spans="10:10" x14ac:dyDescent="0.35">
      <c r="J28" s="8">
        <f t="shared" si="0"/>
        <v>0</v>
      </c>
    </row>
    <row r="29" spans="10:10" x14ac:dyDescent="0.35">
      <c r="J29" s="8">
        <f t="shared" si="0"/>
        <v>0</v>
      </c>
    </row>
    <row r="30" spans="10:10" x14ac:dyDescent="0.35">
      <c r="J30" s="8">
        <f t="shared" si="0"/>
        <v>0</v>
      </c>
    </row>
    <row r="31" spans="10:10" x14ac:dyDescent="0.35">
      <c r="J31" s="8">
        <f t="shared" si="0"/>
        <v>0</v>
      </c>
    </row>
    <row r="32" spans="10:10" x14ac:dyDescent="0.35">
      <c r="J32" s="8">
        <f t="shared" si="0"/>
        <v>0</v>
      </c>
    </row>
    <row r="33" spans="10:10" x14ac:dyDescent="0.35">
      <c r="J33" s="8">
        <f t="shared" si="0"/>
        <v>0</v>
      </c>
    </row>
    <row r="34" spans="10:10" x14ac:dyDescent="0.35">
      <c r="J34" s="8">
        <f t="shared" si="0"/>
        <v>0</v>
      </c>
    </row>
    <row r="35" spans="10:10" x14ac:dyDescent="0.35">
      <c r="J35" s="8">
        <f t="shared" si="0"/>
        <v>0</v>
      </c>
    </row>
    <row r="36" spans="10:10" x14ac:dyDescent="0.35">
      <c r="J36" s="8">
        <f t="shared" si="0"/>
        <v>0</v>
      </c>
    </row>
    <row r="37" spans="10:10" x14ac:dyDescent="0.35">
      <c r="J37" s="8">
        <f t="shared" si="0"/>
        <v>0</v>
      </c>
    </row>
    <row r="38" spans="10:10" x14ac:dyDescent="0.35">
      <c r="J38" s="8">
        <f t="shared" si="0"/>
        <v>0</v>
      </c>
    </row>
    <row r="39" spans="10:10" x14ac:dyDescent="0.35">
      <c r="J39" s="8">
        <f t="shared" si="0"/>
        <v>0</v>
      </c>
    </row>
  </sheetData>
  <hyperlinks>
    <hyperlink ref="F2" r:id="rId1" xr:uid="{9E2FE1DA-2DE2-4F18-9045-2D0CC7748138}"/>
    <hyperlink ref="F5" r:id="rId2" xr:uid="{6801230B-B9AA-4027-ADD4-F1261172D689}"/>
    <hyperlink ref="F6" r:id="rId3" xr:uid="{9AF013A2-F819-4E74-AC19-4EDEBACE17FE}"/>
    <hyperlink ref="F8" r:id="rId4" display="WM7628DKR-ND" xr:uid="{5AE5A088-3621-4177-8F58-EBE466DE0F3B}"/>
    <hyperlink ref="F9" r:id="rId5" xr:uid="{53AE3D25-5EE2-4D1C-A1C1-807CF4166035}"/>
    <hyperlink ref="F7" r:id="rId6" xr:uid="{27E411C5-AC77-489D-831F-D000D2C1DE7D}"/>
    <hyperlink ref="F4" r:id="rId7" xr:uid="{FDFF8A52-4894-4FFE-B30B-CD065EC8B058}"/>
  </hyperlinks>
  <pageMargins left="0.7" right="0.7" top="0.75" bottom="0.75" header="0.3" footer="0.3"/>
  <pageSetup orientation="landscape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0897-4444-4412-BB44-8751910934DD}">
  <dimension ref="A1:M17"/>
  <sheetViews>
    <sheetView tabSelected="1" workbookViewId="0">
      <selection activeCell="F16" sqref="F16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3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3" x14ac:dyDescent="0.35">
      <c r="A2" s="25" t="s">
        <v>42</v>
      </c>
      <c r="B2" s="26" t="s">
        <v>53</v>
      </c>
      <c r="C2" s="27">
        <v>2012670005</v>
      </c>
      <c r="D2" s="27"/>
      <c r="E2" s="27" t="s">
        <v>43</v>
      </c>
      <c r="F2" s="28" t="s">
        <v>52</v>
      </c>
      <c r="G2" s="19">
        <v>2</v>
      </c>
      <c r="H2" s="19">
        <v>10</v>
      </c>
      <c r="I2" s="29">
        <v>3.16</v>
      </c>
      <c r="J2" s="30">
        <f t="shared" ref="J2:J16" si="0">H2*I2</f>
        <v>31.6</v>
      </c>
      <c r="M2" s="18"/>
    </row>
    <row r="3" spans="1:13" x14ac:dyDescent="0.35">
      <c r="A3" s="31" t="s">
        <v>48</v>
      </c>
      <c r="B3" s="32" t="s">
        <v>45</v>
      </c>
      <c r="C3" s="33" t="s">
        <v>44</v>
      </c>
      <c r="D3" s="33"/>
      <c r="E3" s="33" t="s">
        <v>46</v>
      </c>
      <c r="F3" s="34" t="s">
        <v>47</v>
      </c>
      <c r="G3" s="35">
        <v>2</v>
      </c>
      <c r="H3" s="35">
        <v>10</v>
      </c>
      <c r="I3" s="36">
        <v>1.38E-2</v>
      </c>
      <c r="J3" s="37">
        <f t="shared" si="0"/>
        <v>0.13800000000000001</v>
      </c>
      <c r="M3" s="18"/>
    </row>
    <row r="4" spans="1:13" x14ac:dyDescent="0.35">
      <c r="A4" s="38" t="s">
        <v>48</v>
      </c>
      <c r="B4" s="39" t="s">
        <v>51</v>
      </c>
      <c r="C4" s="40" t="s">
        <v>49</v>
      </c>
      <c r="D4" s="40"/>
      <c r="E4" s="40" t="s">
        <v>43</v>
      </c>
      <c r="F4" s="41" t="s">
        <v>50</v>
      </c>
      <c r="G4" s="42">
        <v>2</v>
      </c>
      <c r="H4" s="42">
        <v>10</v>
      </c>
      <c r="I4" s="43">
        <v>0.60399999999999998</v>
      </c>
      <c r="J4" s="44">
        <f t="shared" si="0"/>
        <v>6.04</v>
      </c>
    </row>
    <row r="5" spans="1:13" x14ac:dyDescent="0.35">
      <c r="A5" s="38" t="s">
        <v>54</v>
      </c>
      <c r="B5" s="39" t="s">
        <v>57</v>
      </c>
      <c r="C5" s="40" t="s">
        <v>55</v>
      </c>
      <c r="D5" s="40"/>
      <c r="E5" s="40" t="s">
        <v>43</v>
      </c>
      <c r="F5" s="41" t="s">
        <v>56</v>
      </c>
      <c r="G5" s="42">
        <v>2</v>
      </c>
      <c r="H5" s="42">
        <v>10</v>
      </c>
      <c r="I5" s="43">
        <v>1.9730000000000001</v>
      </c>
      <c r="J5" s="44">
        <f t="shared" si="0"/>
        <v>19.73</v>
      </c>
    </row>
    <row r="6" spans="1:13" x14ac:dyDescent="0.35">
      <c r="A6" s="38" t="s">
        <v>58</v>
      </c>
      <c r="B6" s="39" t="s">
        <v>62</v>
      </c>
      <c r="C6" s="40" t="s">
        <v>59</v>
      </c>
      <c r="D6" s="40"/>
      <c r="E6" s="40" t="s">
        <v>60</v>
      </c>
      <c r="F6" s="41" t="s">
        <v>61</v>
      </c>
      <c r="G6" s="42">
        <v>2</v>
      </c>
      <c r="H6" s="42">
        <v>10</v>
      </c>
      <c r="I6" s="43">
        <v>0.36599999999999999</v>
      </c>
      <c r="J6" s="44">
        <f t="shared" si="0"/>
        <v>3.66</v>
      </c>
    </row>
    <row r="7" spans="1:13" x14ac:dyDescent="0.35">
      <c r="A7" s="38" t="s">
        <v>63</v>
      </c>
      <c r="B7" s="39" t="s">
        <v>65</v>
      </c>
      <c r="C7" s="40" t="s">
        <v>64</v>
      </c>
      <c r="D7" s="40"/>
      <c r="E7" s="40" t="s">
        <v>43</v>
      </c>
      <c r="F7" s="41" t="s">
        <v>66</v>
      </c>
      <c r="G7" s="42">
        <v>6</v>
      </c>
      <c r="H7" s="42">
        <v>20</v>
      </c>
      <c r="I7" s="43">
        <v>0.67200000000000004</v>
      </c>
      <c r="J7" s="44">
        <f t="shared" si="0"/>
        <v>13.440000000000001</v>
      </c>
    </row>
    <row r="8" spans="1:13" x14ac:dyDescent="0.35">
      <c r="A8" s="38" t="s">
        <v>70</v>
      </c>
      <c r="B8" s="39" t="s">
        <v>67</v>
      </c>
      <c r="C8" s="40" t="s">
        <v>68</v>
      </c>
      <c r="D8" s="40"/>
      <c r="E8" s="40" t="s">
        <v>43</v>
      </c>
      <c r="F8" s="45" t="s">
        <v>69</v>
      </c>
      <c r="G8" s="42">
        <v>4</v>
      </c>
      <c r="H8" s="42">
        <v>100</v>
      </c>
      <c r="I8" s="43">
        <v>0.30320000000000003</v>
      </c>
      <c r="J8" s="44">
        <f t="shared" si="0"/>
        <v>30.320000000000004</v>
      </c>
    </row>
    <row r="9" spans="1:13" ht="37" x14ac:dyDescent="0.35">
      <c r="A9" s="38" t="s">
        <v>71</v>
      </c>
      <c r="B9" s="39" t="s">
        <v>73</v>
      </c>
      <c r="C9" s="40" t="s">
        <v>72</v>
      </c>
      <c r="D9" s="40"/>
      <c r="E9" s="40" t="s">
        <v>43</v>
      </c>
      <c r="F9" s="46" t="s">
        <v>74</v>
      </c>
      <c r="G9" s="42">
        <v>6</v>
      </c>
      <c r="H9" s="42">
        <v>100</v>
      </c>
      <c r="I9" s="43">
        <v>4.7399999999999998E-2</v>
      </c>
      <c r="J9" s="44">
        <f t="shared" si="0"/>
        <v>4.74</v>
      </c>
    </row>
    <row r="10" spans="1:13" x14ac:dyDescent="0.35">
      <c r="A10" s="38" t="s">
        <v>75</v>
      </c>
      <c r="B10" s="39" t="s">
        <v>76</v>
      </c>
      <c r="C10" s="40" t="s">
        <v>77</v>
      </c>
      <c r="D10" s="40"/>
      <c r="E10" s="40" t="s">
        <v>43</v>
      </c>
      <c r="F10" s="41" t="s">
        <v>78</v>
      </c>
      <c r="G10" s="42">
        <v>4</v>
      </c>
      <c r="H10" s="42">
        <v>100</v>
      </c>
      <c r="I10" s="43">
        <v>2.8400000000000002E-2</v>
      </c>
      <c r="J10" s="44">
        <f t="shared" si="0"/>
        <v>2.8400000000000003</v>
      </c>
    </row>
    <row r="11" spans="1:13" x14ac:dyDescent="0.35">
      <c r="A11" s="38" t="s">
        <v>79</v>
      </c>
      <c r="B11" s="39" t="s">
        <v>96</v>
      </c>
      <c r="C11" s="40" t="s">
        <v>97</v>
      </c>
      <c r="D11" s="40"/>
      <c r="E11" s="40" t="s">
        <v>43</v>
      </c>
      <c r="F11" s="41" t="s">
        <v>98</v>
      </c>
      <c r="G11" s="42">
        <v>4</v>
      </c>
      <c r="H11" s="42">
        <v>100</v>
      </c>
      <c r="I11" s="43">
        <v>2.2200000000000001E-2</v>
      </c>
      <c r="J11" s="44">
        <f t="shared" si="0"/>
        <v>2.2200000000000002</v>
      </c>
    </row>
    <row r="12" spans="1:13" x14ac:dyDescent="0.35">
      <c r="A12" s="38" t="s">
        <v>80</v>
      </c>
      <c r="B12" s="39" t="s">
        <v>81</v>
      </c>
      <c r="C12" s="40" t="s">
        <v>82</v>
      </c>
      <c r="D12" s="40"/>
      <c r="E12" s="40" t="s">
        <v>43</v>
      </c>
      <c r="F12" s="41" t="s">
        <v>83</v>
      </c>
      <c r="G12" s="42">
        <v>2</v>
      </c>
      <c r="H12" s="42">
        <v>100</v>
      </c>
      <c r="I12" s="43">
        <v>2.1999999999999999E-2</v>
      </c>
      <c r="J12" s="44">
        <f t="shared" si="0"/>
        <v>2.1999999999999997</v>
      </c>
    </row>
    <row r="13" spans="1:13" x14ac:dyDescent="0.35">
      <c r="A13" s="38" t="s">
        <v>84</v>
      </c>
      <c r="B13" s="39" t="s">
        <v>85</v>
      </c>
      <c r="C13" s="40" t="s">
        <v>86</v>
      </c>
      <c r="D13" s="40"/>
      <c r="E13" s="40" t="s">
        <v>43</v>
      </c>
      <c r="F13" s="41" t="s">
        <v>87</v>
      </c>
      <c r="G13" s="42">
        <v>4</v>
      </c>
      <c r="H13" s="42">
        <v>100</v>
      </c>
      <c r="I13" s="43">
        <v>2.1999999999999999E-2</v>
      </c>
      <c r="J13" s="44">
        <f t="shared" si="0"/>
        <v>2.1999999999999997</v>
      </c>
    </row>
    <row r="14" spans="1:13" x14ac:dyDescent="0.35">
      <c r="A14" s="38" t="s">
        <v>88</v>
      </c>
      <c r="B14" s="39" t="s">
        <v>90</v>
      </c>
      <c r="C14" s="40" t="s">
        <v>89</v>
      </c>
      <c r="D14" s="40"/>
      <c r="E14" s="40" t="s">
        <v>43</v>
      </c>
      <c r="F14" s="41" t="s">
        <v>91</v>
      </c>
      <c r="G14" s="42">
        <v>1</v>
      </c>
      <c r="H14" s="42">
        <v>100</v>
      </c>
      <c r="I14" s="43">
        <v>2.1999999999999999E-2</v>
      </c>
      <c r="J14" s="44">
        <f t="shared" si="0"/>
        <v>2.1999999999999997</v>
      </c>
    </row>
    <row r="15" spans="1:13" x14ac:dyDescent="0.35">
      <c r="A15" s="38" t="s">
        <v>92</v>
      </c>
      <c r="B15" s="39" t="s">
        <v>94</v>
      </c>
      <c r="C15" s="40" t="s">
        <v>93</v>
      </c>
      <c r="D15" s="40"/>
      <c r="E15" s="40" t="s">
        <v>43</v>
      </c>
      <c r="F15" s="41" t="s">
        <v>95</v>
      </c>
      <c r="G15" s="42">
        <v>2</v>
      </c>
      <c r="H15" s="42">
        <v>100</v>
      </c>
      <c r="I15" s="43">
        <v>2.1999999999999999E-2</v>
      </c>
      <c r="J15" s="44">
        <f t="shared" si="0"/>
        <v>2.1999999999999997</v>
      </c>
    </row>
    <row r="16" spans="1:13" ht="21.5" thickBot="1" x14ac:dyDescent="0.4">
      <c r="A16" s="47" t="s">
        <v>99</v>
      </c>
      <c r="B16" s="48" t="s">
        <v>100</v>
      </c>
      <c r="C16" s="49" t="s">
        <v>101</v>
      </c>
      <c r="D16" s="49"/>
      <c r="E16" s="49" t="s">
        <v>43</v>
      </c>
      <c r="F16" s="50" t="s">
        <v>102</v>
      </c>
      <c r="G16" s="51">
        <v>2</v>
      </c>
      <c r="H16" s="51">
        <v>50</v>
      </c>
      <c r="I16" s="52">
        <v>0.3992</v>
      </c>
      <c r="J16" s="53">
        <f t="shared" si="0"/>
        <v>19.96</v>
      </c>
    </row>
    <row r="17" spans="6:10" ht="21.5" thickBot="1" x14ac:dyDescent="0.4">
      <c r="F17" s="54" t="s">
        <v>6</v>
      </c>
      <c r="G17" s="22">
        <f>SUM(G2,G4:G16)</f>
        <v>43</v>
      </c>
      <c r="H17" s="59" t="s">
        <v>6</v>
      </c>
      <c r="I17" s="60"/>
      <c r="J17" s="55">
        <f>SUM(J2,J4:J16)</f>
        <v>143.35000000000002</v>
      </c>
    </row>
  </sheetData>
  <mergeCells count="1">
    <mergeCell ref="H17:I17"/>
  </mergeCells>
  <hyperlinks>
    <hyperlink ref="F3" r:id="rId1" xr:uid="{DA620F0F-F172-4BB7-BC98-ADEC0C8AF685}"/>
    <hyperlink ref="F4" r:id="rId2" xr:uid="{90691978-EDF7-4C86-BA76-6170BE7DCC8E}"/>
    <hyperlink ref="F2" r:id="rId3" xr:uid="{3D110C67-D153-4CD8-A9A2-27AD30D05C08}"/>
    <hyperlink ref="F5" r:id="rId4" xr:uid="{40864924-F322-4210-A4A5-FA025C7C5AE3}"/>
    <hyperlink ref="F6" r:id="rId5" xr:uid="{6764A57C-97E4-4BDA-BF5C-47E2D0C3C6F0}"/>
    <hyperlink ref="F7" r:id="rId6" xr:uid="{36A439C0-1CDD-40C0-B46D-405A9E1CA5B1}"/>
    <hyperlink ref="F8" r:id="rId7" xr:uid="{8DF39D3F-07C5-4E2C-9479-ECC1947E60B1}"/>
    <hyperlink ref="F9" r:id="rId8" xr:uid="{5BAADA0C-49C4-4AEB-A365-5336D918E06B}"/>
    <hyperlink ref="F10" r:id="rId9" xr:uid="{413A92AD-6C42-4C29-BED5-F1B89DF6F910}"/>
    <hyperlink ref="F12" r:id="rId10" xr:uid="{C6C23534-F227-4B98-AF44-35D4CDC2B4D2}"/>
    <hyperlink ref="F13" r:id="rId11" xr:uid="{78771709-492B-4B07-A7F9-8E97378FF679}"/>
    <hyperlink ref="F14" r:id="rId12" xr:uid="{7DD153FA-70B0-484C-A2B2-C839EC7E95F5}"/>
    <hyperlink ref="F15" r:id="rId13" xr:uid="{8AFB9F1C-68FF-4FFE-8D61-C2AFA2189DB4}"/>
    <hyperlink ref="F11" r:id="rId14" xr:uid="{18D14370-015E-4B23-8D49-12CC2ECA95F3}"/>
    <hyperlink ref="F16" r:id="rId15" xr:uid="{2F5EFA9C-FC78-4620-9F36-C1605F013981}"/>
  </hyperlinks>
  <pageMargins left="0.7" right="0.7" top="0.75" bottom="0.75" header="0.3" footer="0.3"/>
  <pageSetup orientation="landscape" horizontalDpi="300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7B04-9752-4A6C-8738-DCDB6842DD30}">
  <dimension ref="A1:M17"/>
  <sheetViews>
    <sheetView workbookViewId="0">
      <selection activeCell="F6" sqref="F6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3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3" x14ac:dyDescent="0.35">
      <c r="A2" s="25" t="s">
        <v>103</v>
      </c>
      <c r="B2" s="26" t="s">
        <v>104</v>
      </c>
      <c r="C2" s="27" t="s">
        <v>105</v>
      </c>
      <c r="D2" s="27"/>
      <c r="E2" s="27" t="s">
        <v>43</v>
      </c>
      <c r="F2" s="56" t="s">
        <v>105</v>
      </c>
      <c r="G2" s="19">
        <v>2</v>
      </c>
      <c r="H2" s="19">
        <v>40</v>
      </c>
      <c r="I2" s="29">
        <v>0.69450000000000001</v>
      </c>
      <c r="J2" s="30">
        <f t="shared" ref="J2" si="0">H2*I2</f>
        <v>27.78</v>
      </c>
      <c r="M2" s="18"/>
    </row>
    <row r="3" spans="1:13" x14ac:dyDescent="0.35">
      <c r="A3" s="31" t="s">
        <v>48</v>
      </c>
      <c r="B3" s="32" t="s">
        <v>45</v>
      </c>
      <c r="C3" s="33" t="s">
        <v>44</v>
      </c>
      <c r="D3" s="33"/>
      <c r="E3" s="33" t="s">
        <v>46</v>
      </c>
      <c r="F3" s="34" t="s">
        <v>47</v>
      </c>
      <c r="G3" s="35">
        <v>2</v>
      </c>
      <c r="H3" s="35"/>
      <c r="I3" s="36"/>
      <c r="J3" s="37"/>
      <c r="M3" s="18"/>
    </row>
    <row r="4" spans="1:13" x14ac:dyDescent="0.35">
      <c r="A4" s="38" t="s">
        <v>48</v>
      </c>
      <c r="B4" s="39" t="s">
        <v>51</v>
      </c>
      <c r="C4" s="40" t="s">
        <v>49</v>
      </c>
      <c r="D4" s="40"/>
      <c r="E4" s="40" t="s">
        <v>43</v>
      </c>
      <c r="F4" s="41" t="s">
        <v>50</v>
      </c>
      <c r="G4" s="42">
        <v>2</v>
      </c>
      <c r="H4" s="42"/>
      <c r="I4" s="43"/>
      <c r="J4" s="44"/>
    </row>
    <row r="5" spans="1:13" x14ac:dyDescent="0.35">
      <c r="A5" s="38" t="s">
        <v>54</v>
      </c>
      <c r="B5" s="39" t="s">
        <v>57</v>
      </c>
      <c r="C5" s="40" t="s">
        <v>55</v>
      </c>
      <c r="D5" s="40"/>
      <c r="E5" s="40" t="s">
        <v>43</v>
      </c>
      <c r="F5" s="41" t="s">
        <v>56</v>
      </c>
      <c r="G5" s="42">
        <v>2</v>
      </c>
      <c r="H5" s="42"/>
      <c r="I5" s="43"/>
      <c r="J5" s="44"/>
    </row>
    <row r="6" spans="1:13" x14ac:dyDescent="0.35">
      <c r="A6" s="38" t="s">
        <v>58</v>
      </c>
      <c r="B6" s="39" t="s">
        <v>62</v>
      </c>
      <c r="C6" s="40" t="s">
        <v>59</v>
      </c>
      <c r="D6" s="40"/>
      <c r="E6" s="40" t="s">
        <v>60</v>
      </c>
      <c r="F6" s="41" t="s">
        <v>61</v>
      </c>
      <c r="G6" s="42">
        <v>2</v>
      </c>
      <c r="H6" s="42"/>
      <c r="I6" s="43"/>
      <c r="J6" s="44"/>
    </row>
    <row r="7" spans="1:13" x14ac:dyDescent="0.35">
      <c r="A7" s="38" t="s">
        <v>63</v>
      </c>
      <c r="B7" s="39" t="s">
        <v>65</v>
      </c>
      <c r="C7" s="40" t="s">
        <v>64</v>
      </c>
      <c r="D7" s="40"/>
      <c r="E7" s="40" t="s">
        <v>43</v>
      </c>
      <c r="F7" s="41" t="s">
        <v>66</v>
      </c>
      <c r="G7" s="42">
        <v>6</v>
      </c>
      <c r="H7" s="42"/>
      <c r="I7" s="43"/>
      <c r="J7" s="44"/>
    </row>
    <row r="8" spans="1:13" x14ac:dyDescent="0.35">
      <c r="A8" s="38" t="s">
        <v>70</v>
      </c>
      <c r="B8" s="39" t="s">
        <v>67</v>
      </c>
      <c r="C8" s="40" t="s">
        <v>68</v>
      </c>
      <c r="D8" s="40"/>
      <c r="E8" s="40" t="s">
        <v>43</v>
      </c>
      <c r="F8" s="45" t="s">
        <v>69</v>
      </c>
      <c r="G8" s="42">
        <v>4</v>
      </c>
      <c r="H8" s="42"/>
      <c r="I8" s="43"/>
      <c r="J8" s="44"/>
    </row>
    <row r="9" spans="1:13" ht="37" x14ac:dyDescent="0.35">
      <c r="A9" s="38" t="s">
        <v>71</v>
      </c>
      <c r="B9" s="39" t="s">
        <v>73</v>
      </c>
      <c r="C9" s="40" t="s">
        <v>72</v>
      </c>
      <c r="D9" s="40"/>
      <c r="E9" s="40" t="s">
        <v>43</v>
      </c>
      <c r="F9" s="46" t="s">
        <v>74</v>
      </c>
      <c r="G9" s="42">
        <v>6</v>
      </c>
      <c r="H9" s="42"/>
      <c r="I9" s="43"/>
      <c r="J9" s="44"/>
    </row>
    <row r="10" spans="1:13" x14ac:dyDescent="0.35">
      <c r="A10" s="38" t="s">
        <v>75</v>
      </c>
      <c r="B10" s="39" t="s">
        <v>76</v>
      </c>
      <c r="C10" s="40" t="s">
        <v>77</v>
      </c>
      <c r="D10" s="40"/>
      <c r="E10" s="40" t="s">
        <v>43</v>
      </c>
      <c r="F10" s="41" t="s">
        <v>78</v>
      </c>
      <c r="G10" s="42">
        <v>4</v>
      </c>
      <c r="H10" s="42"/>
      <c r="I10" s="43"/>
      <c r="J10" s="44"/>
    </row>
    <row r="11" spans="1:13" x14ac:dyDescent="0.35">
      <c r="A11" s="38" t="s">
        <v>79</v>
      </c>
      <c r="B11" s="39" t="s">
        <v>96</v>
      </c>
      <c r="C11" s="40" t="s">
        <v>97</v>
      </c>
      <c r="D11" s="40"/>
      <c r="E11" s="40" t="s">
        <v>43</v>
      </c>
      <c r="F11" s="41" t="s">
        <v>98</v>
      </c>
      <c r="G11" s="42">
        <v>4</v>
      </c>
      <c r="H11" s="42"/>
      <c r="I11" s="43"/>
      <c r="J11" s="44"/>
    </row>
    <row r="12" spans="1:13" x14ac:dyDescent="0.35">
      <c r="A12" s="38" t="s">
        <v>80</v>
      </c>
      <c r="B12" s="39" t="s">
        <v>81</v>
      </c>
      <c r="C12" s="40" t="s">
        <v>82</v>
      </c>
      <c r="D12" s="40"/>
      <c r="E12" s="40" t="s">
        <v>43</v>
      </c>
      <c r="F12" s="41" t="s">
        <v>83</v>
      </c>
      <c r="G12" s="42">
        <v>2</v>
      </c>
      <c r="H12" s="42"/>
      <c r="I12" s="43"/>
      <c r="J12" s="44"/>
    </row>
    <row r="13" spans="1:13" x14ac:dyDescent="0.35">
      <c r="A13" s="38" t="s">
        <v>84</v>
      </c>
      <c r="B13" s="39" t="s">
        <v>85</v>
      </c>
      <c r="C13" s="40" t="s">
        <v>86</v>
      </c>
      <c r="D13" s="40"/>
      <c r="E13" s="40" t="s">
        <v>43</v>
      </c>
      <c r="F13" s="41" t="s">
        <v>87</v>
      </c>
      <c r="G13" s="42">
        <v>4</v>
      </c>
      <c r="H13" s="42"/>
      <c r="I13" s="43"/>
      <c r="J13" s="44"/>
    </row>
    <row r="14" spans="1:13" x14ac:dyDescent="0.35">
      <c r="A14" s="38" t="s">
        <v>88</v>
      </c>
      <c r="B14" s="39" t="s">
        <v>90</v>
      </c>
      <c r="C14" s="40" t="s">
        <v>89</v>
      </c>
      <c r="D14" s="40"/>
      <c r="E14" s="40" t="s">
        <v>43</v>
      </c>
      <c r="F14" s="41" t="s">
        <v>91</v>
      </c>
      <c r="G14" s="42">
        <v>1</v>
      </c>
      <c r="H14" s="42"/>
      <c r="I14" s="43"/>
      <c r="J14" s="44"/>
    </row>
    <row r="15" spans="1:13" x14ac:dyDescent="0.35">
      <c r="A15" s="38" t="s">
        <v>92</v>
      </c>
      <c r="B15" s="39" t="s">
        <v>94</v>
      </c>
      <c r="C15" s="40" t="s">
        <v>93</v>
      </c>
      <c r="D15" s="40"/>
      <c r="E15" s="40" t="s">
        <v>43</v>
      </c>
      <c r="F15" s="41" t="s">
        <v>95</v>
      </c>
      <c r="G15" s="42">
        <v>2</v>
      </c>
      <c r="H15" s="42"/>
      <c r="I15" s="43"/>
      <c r="J15" s="44"/>
    </row>
    <row r="16" spans="1:13" ht="21.5" thickBot="1" x14ac:dyDescent="0.4">
      <c r="A16" s="47" t="s">
        <v>99</v>
      </c>
      <c r="B16" s="48" t="s">
        <v>100</v>
      </c>
      <c r="C16" s="49" t="s">
        <v>101</v>
      </c>
      <c r="D16" s="49"/>
      <c r="E16" s="49" t="s">
        <v>43</v>
      </c>
      <c r="F16" s="50" t="s">
        <v>102</v>
      </c>
      <c r="G16" s="51">
        <v>2</v>
      </c>
      <c r="H16" s="51"/>
      <c r="I16" s="52"/>
      <c r="J16" s="53"/>
    </row>
    <row r="17" spans="6:10" ht="21.5" thickBot="1" x14ac:dyDescent="0.4">
      <c r="F17" s="54" t="s">
        <v>6</v>
      </c>
      <c r="G17" s="22">
        <f>SUM(G2,G4:G16)</f>
        <v>43</v>
      </c>
      <c r="H17" s="59" t="s">
        <v>6</v>
      </c>
      <c r="I17" s="60"/>
      <c r="J17" s="55">
        <f>SUM(J2,J4:J16)</f>
        <v>27.78</v>
      </c>
    </row>
  </sheetData>
  <mergeCells count="1">
    <mergeCell ref="H17:I17"/>
  </mergeCells>
  <hyperlinks>
    <hyperlink ref="F3" r:id="rId1" xr:uid="{7BF33ADF-291B-423B-94BD-E4AD60DE0B2B}"/>
    <hyperlink ref="F4" r:id="rId2" xr:uid="{E49F8479-E414-46D6-BAE7-2DD466C992FB}"/>
    <hyperlink ref="F5" r:id="rId3" xr:uid="{CD73C189-7C21-4D85-B172-332A481E9EE9}"/>
    <hyperlink ref="F6" r:id="rId4" xr:uid="{DBB4C8C6-70B6-4A55-921C-AD90A4545266}"/>
    <hyperlink ref="F7" r:id="rId5" xr:uid="{DEC384E6-E8B8-4AE3-B942-71FDF9D98BC5}"/>
    <hyperlink ref="F8" r:id="rId6" xr:uid="{607971E3-FD67-4F6D-9342-47AD778DF0F5}"/>
    <hyperlink ref="F9" r:id="rId7" xr:uid="{D55E2A13-67A3-42D2-91D4-5DFA92AA2DE1}"/>
    <hyperlink ref="F10" r:id="rId8" xr:uid="{5002356D-061B-4310-804B-C82584CF11AC}"/>
    <hyperlink ref="F12" r:id="rId9" xr:uid="{8452BD8B-2EAE-4F8E-BB77-FA94D3FF844C}"/>
    <hyperlink ref="F13" r:id="rId10" xr:uid="{C29156A9-274D-45A2-823C-CCF751B4D1F8}"/>
    <hyperlink ref="F14" r:id="rId11" xr:uid="{174594AB-21A5-4CB5-8B13-D53C7AFD608B}"/>
    <hyperlink ref="F15" r:id="rId12" xr:uid="{3F8D5AD2-67FF-4122-8841-7A09D91F8BE8}"/>
    <hyperlink ref="F11" r:id="rId13" xr:uid="{492A59E2-9C65-4F05-A30B-DD4A88AB9CC0}"/>
    <hyperlink ref="F16" r:id="rId14" xr:uid="{FFD28BC2-58AF-4DC3-A8F3-8A1CF245A6B1}"/>
    <hyperlink ref="F2" r:id="rId15" xr:uid="{0010F380-E4F0-4DA8-AC8E-8775B2C2E511}"/>
  </hyperlinks>
  <pageMargins left="0.7" right="0.7" top="0.75" bottom="0.75" header="0.3" footer="0.3"/>
  <pageSetup orientation="landscape" horizontalDpi="300" verticalDpi="300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A1FF-BB13-47E3-BAD0-5D4949844E82}">
  <dimension ref="A1:J9"/>
  <sheetViews>
    <sheetView workbookViewId="0">
      <selection activeCell="B25" sqref="B25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0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0" x14ac:dyDescent="0.35">
      <c r="A2" s="38" t="s">
        <v>116</v>
      </c>
      <c r="B2" s="39" t="s">
        <v>117</v>
      </c>
      <c r="C2" s="39" t="s">
        <v>118</v>
      </c>
      <c r="D2" s="39"/>
      <c r="E2" s="39" t="s">
        <v>43</v>
      </c>
      <c r="F2" s="57" t="s">
        <v>119</v>
      </c>
      <c r="G2" s="39">
        <v>1</v>
      </c>
      <c r="H2" s="39">
        <v>10</v>
      </c>
      <c r="I2" s="39">
        <v>0.253</v>
      </c>
      <c r="J2" s="44">
        <f>H2*I2</f>
        <v>2.5300000000000002</v>
      </c>
    </row>
    <row r="3" spans="1:10" x14ac:dyDescent="0.35">
      <c r="A3" s="38" t="s">
        <v>120</v>
      </c>
      <c r="B3" s="39" t="s">
        <v>121</v>
      </c>
      <c r="C3" s="58" t="s">
        <v>122</v>
      </c>
      <c r="D3" s="39"/>
      <c r="E3" s="39" t="s">
        <v>123</v>
      </c>
      <c r="F3" s="41" t="s">
        <v>124</v>
      </c>
      <c r="G3" s="39">
        <v>1</v>
      </c>
      <c r="H3" s="39">
        <v>30</v>
      </c>
      <c r="I3" s="39">
        <v>0.57350000000000001</v>
      </c>
      <c r="J3" s="44">
        <f>H3*I3</f>
        <v>17.205000000000002</v>
      </c>
    </row>
    <row r="4" spans="1:10" x14ac:dyDescent="0.35">
      <c r="A4" s="38" t="s">
        <v>125</v>
      </c>
      <c r="B4" s="39" t="s">
        <v>127</v>
      </c>
      <c r="C4" s="58" t="s">
        <v>126</v>
      </c>
      <c r="D4" s="39"/>
      <c r="E4" s="39" t="s">
        <v>43</v>
      </c>
      <c r="F4" s="45" t="s">
        <v>128</v>
      </c>
      <c r="G4" s="39">
        <v>4</v>
      </c>
      <c r="H4" s="39">
        <v>50</v>
      </c>
      <c r="I4" s="39">
        <v>0.2</v>
      </c>
      <c r="J4" s="44">
        <f>H4*I4</f>
        <v>10</v>
      </c>
    </row>
    <row r="5" spans="1:10" ht="37" x14ac:dyDescent="0.35">
      <c r="A5" s="38" t="s">
        <v>106</v>
      </c>
      <c r="B5" s="39" t="s">
        <v>67</v>
      </c>
      <c r="C5" s="40" t="s">
        <v>68</v>
      </c>
      <c r="D5" s="40"/>
      <c r="E5" s="40" t="s">
        <v>43</v>
      </c>
      <c r="F5" s="45" t="s">
        <v>69</v>
      </c>
      <c r="G5" s="42">
        <v>5</v>
      </c>
      <c r="H5" s="42"/>
      <c r="I5" s="43"/>
      <c r="J5" s="44">
        <f>H5*I5</f>
        <v>0</v>
      </c>
    </row>
    <row r="6" spans="1:10" ht="37" x14ac:dyDescent="0.35">
      <c r="A6" s="38" t="s">
        <v>107</v>
      </c>
      <c r="B6" s="39" t="s">
        <v>73</v>
      </c>
      <c r="C6" s="40" t="s">
        <v>72</v>
      </c>
      <c r="D6" s="40"/>
      <c r="E6" s="40" t="s">
        <v>43</v>
      </c>
      <c r="F6" s="46" t="s">
        <v>74</v>
      </c>
      <c r="G6" s="42">
        <v>5</v>
      </c>
      <c r="H6" s="42"/>
      <c r="I6" s="43"/>
      <c r="J6" s="44">
        <f>H6*I6</f>
        <v>0</v>
      </c>
    </row>
    <row r="7" spans="1:10" x14ac:dyDescent="0.35">
      <c r="A7" s="38" t="s">
        <v>108</v>
      </c>
      <c r="B7" s="39" t="s">
        <v>109</v>
      </c>
      <c r="C7" s="40" t="s">
        <v>110</v>
      </c>
      <c r="D7" s="40"/>
      <c r="E7" s="40" t="s">
        <v>43</v>
      </c>
      <c r="F7" s="41" t="s">
        <v>111</v>
      </c>
      <c r="G7" s="42">
        <v>1</v>
      </c>
      <c r="H7" s="42">
        <v>100</v>
      </c>
      <c r="I7" s="43">
        <v>2.1899999999999999E-2</v>
      </c>
      <c r="J7" s="44">
        <f t="shared" ref="J7:J8" si="0">H7*I7</f>
        <v>2.19</v>
      </c>
    </row>
    <row r="8" spans="1:10" ht="21.5" thickBot="1" x14ac:dyDescent="0.4">
      <c r="A8" s="38" t="s">
        <v>112</v>
      </c>
      <c r="B8" s="39" t="s">
        <v>114</v>
      </c>
      <c r="C8" s="40" t="s">
        <v>113</v>
      </c>
      <c r="D8" s="40"/>
      <c r="E8" s="40" t="s">
        <v>43</v>
      </c>
      <c r="F8" s="41" t="s">
        <v>115</v>
      </c>
      <c r="G8" s="42">
        <v>2</v>
      </c>
      <c r="H8" s="42">
        <v>100</v>
      </c>
      <c r="I8" s="43">
        <v>3.15E-2</v>
      </c>
      <c r="J8" s="44">
        <f t="shared" si="0"/>
        <v>3.15</v>
      </c>
    </row>
    <row r="9" spans="1:10" ht="21.5" thickBot="1" x14ac:dyDescent="0.4">
      <c r="F9" s="54" t="s">
        <v>6</v>
      </c>
      <c r="G9" s="22">
        <f>SUM(G2:G8)</f>
        <v>19</v>
      </c>
      <c r="H9" s="59" t="s">
        <v>6</v>
      </c>
      <c r="I9" s="60"/>
      <c r="J9" s="55">
        <f>SUM(J2:J8)</f>
        <v>35.075000000000003</v>
      </c>
    </row>
  </sheetData>
  <mergeCells count="1">
    <mergeCell ref="H9:I9"/>
  </mergeCells>
  <hyperlinks>
    <hyperlink ref="F5" r:id="rId1" xr:uid="{C693B36D-6EE9-4866-B18C-FE27DE89FC0B}"/>
    <hyperlink ref="F6" r:id="rId2" xr:uid="{830F39E6-B2E7-4336-875B-F720C7D481CE}"/>
    <hyperlink ref="F7" r:id="rId3" xr:uid="{93ACEB87-69D4-4E84-81F9-4E7C26A9BA0D}"/>
    <hyperlink ref="F8" r:id="rId4" xr:uid="{E93FE194-EBEE-43E8-B1CA-7C1FED18A772}"/>
    <hyperlink ref="F2" r:id="rId5" xr:uid="{B0282D6A-CFF5-421A-9B38-ACEF7BF1CD81}"/>
    <hyperlink ref="F3" r:id="rId6" xr:uid="{71BA24CC-496C-46FA-8F65-4EEC55A2A1CA}"/>
    <hyperlink ref="F4" r:id="rId7" xr:uid="{2B2AEB74-AFDA-4851-9253-173B72693D5E}"/>
  </hyperlinks>
  <pageMargins left="0.7" right="0.7" top="0.75" bottom="0.75" header="0.3" footer="0.3"/>
  <pageSetup orientation="landscape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CC82-0CD6-450F-80BC-23D270C8C461}">
  <dimension ref="A1:J5"/>
  <sheetViews>
    <sheetView workbookViewId="0">
      <selection activeCell="C2" sqref="C2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0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0" x14ac:dyDescent="0.35">
      <c r="A2" s="38" t="s">
        <v>129</v>
      </c>
      <c r="B2" s="39" t="s">
        <v>130</v>
      </c>
      <c r="C2" s="58" t="s">
        <v>131</v>
      </c>
      <c r="D2" s="39"/>
      <c r="E2" s="40" t="s">
        <v>43</v>
      </c>
      <c r="F2" s="45" t="s">
        <v>132</v>
      </c>
      <c r="G2" s="39">
        <v>1</v>
      </c>
      <c r="H2" s="39">
        <v>10</v>
      </c>
      <c r="I2" s="39">
        <v>2.73</v>
      </c>
      <c r="J2" s="44">
        <f>H2*I2</f>
        <v>27.3</v>
      </c>
    </row>
    <row r="3" spans="1:10" x14ac:dyDescent="0.35">
      <c r="A3" s="38" t="s">
        <v>133</v>
      </c>
      <c r="B3" s="39" t="s">
        <v>109</v>
      </c>
      <c r="C3" s="40" t="s">
        <v>110</v>
      </c>
      <c r="D3" s="40"/>
      <c r="E3" s="40" t="s">
        <v>43</v>
      </c>
      <c r="F3" s="41" t="s">
        <v>111</v>
      </c>
      <c r="G3" s="42">
        <v>2</v>
      </c>
      <c r="H3" s="42"/>
      <c r="I3" s="43"/>
      <c r="J3" s="44">
        <f t="shared" ref="J3:J4" si="0">H3*I3</f>
        <v>0</v>
      </c>
    </row>
    <row r="4" spans="1:10" ht="21.5" thickBot="1" x14ac:dyDescent="0.4">
      <c r="A4" s="38" t="s">
        <v>134</v>
      </c>
      <c r="B4" s="39" t="s">
        <v>135</v>
      </c>
      <c r="C4" s="40" t="s">
        <v>136</v>
      </c>
      <c r="D4" s="40"/>
      <c r="E4" s="40" t="s">
        <v>43</v>
      </c>
      <c r="F4" s="41" t="s">
        <v>137</v>
      </c>
      <c r="G4" s="42">
        <v>1</v>
      </c>
      <c r="H4" s="42">
        <v>25</v>
      </c>
      <c r="I4" s="43">
        <v>0.40899999999999997</v>
      </c>
      <c r="J4" s="44">
        <f t="shared" si="0"/>
        <v>10.225</v>
      </c>
    </row>
    <row r="5" spans="1:10" ht="21.5" thickBot="1" x14ac:dyDescent="0.4">
      <c r="F5" s="54" t="s">
        <v>6</v>
      </c>
      <c r="G5" s="22">
        <f>SUM(G2:G4)</f>
        <v>4</v>
      </c>
      <c r="H5" s="59" t="s">
        <v>6</v>
      </c>
      <c r="I5" s="60"/>
      <c r="J5" s="55">
        <f>SUM(J2:J4)</f>
        <v>37.524999999999999</v>
      </c>
    </row>
  </sheetData>
  <mergeCells count="1">
    <mergeCell ref="H5:I5"/>
  </mergeCells>
  <hyperlinks>
    <hyperlink ref="F3" r:id="rId1" xr:uid="{A234AB11-BDDD-40D3-B4D4-979E9452F894}"/>
    <hyperlink ref="F2" r:id="rId2" xr:uid="{48F29CE4-AAC8-4076-9954-3562758D060C}"/>
    <hyperlink ref="F4" r:id="rId3" xr:uid="{59CB983F-5851-4CED-906D-3C0125E27787}"/>
  </hyperlinks>
  <pageMargins left="0.7" right="0.7" top="0.75" bottom="0.75" header="0.3" footer="0.3"/>
  <pageSetup orientation="landscape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6481-8CEF-4295-80CB-D3638BF09285}">
  <dimension ref="A1:J4"/>
  <sheetViews>
    <sheetView workbookViewId="0">
      <selection activeCell="F2" sqref="F2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0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0" x14ac:dyDescent="0.35">
      <c r="A2" s="38" t="s">
        <v>138</v>
      </c>
      <c r="B2" s="39" t="s">
        <v>139</v>
      </c>
      <c r="C2" s="58">
        <v>61304021821</v>
      </c>
      <c r="D2" s="39"/>
      <c r="E2" s="40" t="s">
        <v>43</v>
      </c>
      <c r="F2" s="41">
        <v>61304021821</v>
      </c>
      <c r="G2" s="39">
        <v>1</v>
      </c>
      <c r="H2" s="39">
        <v>10</v>
      </c>
      <c r="I2" s="39">
        <v>2.4009999999999998</v>
      </c>
      <c r="J2" s="44">
        <f>H2*I2</f>
        <v>24.009999999999998</v>
      </c>
    </row>
    <row r="3" spans="1:10" ht="21.5" thickBot="1" x14ac:dyDescent="0.4">
      <c r="A3" s="38" t="s">
        <v>140</v>
      </c>
      <c r="B3" s="39" t="str">
        <f>USBC!B13</f>
        <v>RES SMD 2.2K OHM 1% 1/10W 0402</v>
      </c>
      <c r="C3" s="39" t="str">
        <f>USBC!C13</f>
        <v>ERJ-2RKF2201X</v>
      </c>
      <c r="D3" s="39">
        <f>USBC!D13</f>
        <v>0</v>
      </c>
      <c r="E3" s="39" t="str">
        <f>USBC!E13</f>
        <v>DigiKey</v>
      </c>
      <c r="F3" s="41" t="str">
        <f>USBC!F13</f>
        <v>P2.20KLDKR-ND</v>
      </c>
      <c r="G3" s="42">
        <v>2</v>
      </c>
      <c r="H3" s="42"/>
      <c r="I3" s="43"/>
      <c r="J3" s="44">
        <f t="shared" ref="J3" si="0">H3*I3</f>
        <v>0</v>
      </c>
    </row>
    <row r="4" spans="1:10" ht="21.5" thickBot="1" x14ac:dyDescent="0.4">
      <c r="F4" s="54" t="s">
        <v>6</v>
      </c>
      <c r="G4" s="22">
        <f>SUM(G2:G3)</f>
        <v>3</v>
      </c>
      <c r="H4" s="59" t="s">
        <v>6</v>
      </c>
      <c r="I4" s="60"/>
      <c r="J4" s="55">
        <f>SUM(J2:J3)</f>
        <v>24.009999999999998</v>
      </c>
    </row>
  </sheetData>
  <mergeCells count="1">
    <mergeCell ref="H4:I4"/>
  </mergeCells>
  <hyperlinks>
    <hyperlink ref="F2" r:id="rId1" display="https://www.digikey.ca/en/products/detail/w%C3%BCrth-elektronik/61304021821/16608657" xr:uid="{5C5C00B9-3D22-403C-B38C-118C20D70496}"/>
    <hyperlink ref="F3" r:id="rId2" display="https://www.digikey.ca/en/products/detail/panasonic-electronic-components/ERJ-2RKF2201X/1746150" xr:uid="{F04D61BD-8930-4E87-99B6-77411CCBCC12}"/>
  </hyperlinks>
  <pageMargins left="0.7" right="0.7" top="0.75" bottom="0.75" header="0.3" footer="0.3"/>
  <pageSetup orientation="landscape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7F05-73C1-4281-B90A-8ABBC1A1CFC4}">
  <dimension ref="A1:J34"/>
  <sheetViews>
    <sheetView workbookViewId="0">
      <selection activeCell="F2" sqref="F2"/>
    </sheetView>
  </sheetViews>
  <sheetFormatPr baseColWidth="10" defaultColWidth="8.7265625" defaultRowHeight="21" x14ac:dyDescent="0.35"/>
  <cols>
    <col min="1" max="1" width="22" style="13" customWidth="1"/>
    <col min="2" max="2" width="48.6328125" style="9" customWidth="1"/>
    <col min="3" max="3" width="34.7265625" style="2" customWidth="1"/>
    <col min="4" max="4" width="25.81640625" style="2" customWidth="1"/>
    <col min="5" max="5" width="18.08984375" style="3" customWidth="1"/>
    <col min="6" max="6" width="40.26953125" style="3" customWidth="1"/>
    <col min="7" max="7" width="25" style="6" customWidth="1"/>
    <col min="8" max="8" width="8.90625" style="6" customWidth="1"/>
    <col min="9" max="9" width="12.1796875" style="8" customWidth="1"/>
    <col min="10" max="10" width="17.453125" style="8" customWidth="1"/>
  </cols>
  <sheetData>
    <row r="1" spans="1:10" ht="21.5" thickBot="1" x14ac:dyDescent="0.4">
      <c r="A1" s="20" t="s">
        <v>8</v>
      </c>
      <c r="B1" s="21" t="s">
        <v>25</v>
      </c>
      <c r="C1" s="21" t="s">
        <v>0</v>
      </c>
      <c r="D1" s="21" t="s">
        <v>3</v>
      </c>
      <c r="E1" s="21" t="s">
        <v>1</v>
      </c>
      <c r="F1" s="21" t="s">
        <v>7</v>
      </c>
      <c r="G1" s="22" t="s">
        <v>41</v>
      </c>
      <c r="H1" s="23" t="s">
        <v>5</v>
      </c>
      <c r="I1" s="24" t="s">
        <v>2</v>
      </c>
      <c r="J1" s="24" t="s">
        <v>6</v>
      </c>
    </row>
    <row r="2" spans="1:10" x14ac:dyDescent="0.35">
      <c r="A2" s="38" t="s">
        <v>141</v>
      </c>
      <c r="B2" s="39" t="s">
        <v>142</v>
      </c>
      <c r="C2" s="58" t="s">
        <v>158</v>
      </c>
      <c r="D2" s="39"/>
      <c r="E2" s="40" t="s">
        <v>43</v>
      </c>
      <c r="F2" s="41" t="s">
        <v>159</v>
      </c>
      <c r="G2" s="39">
        <v>1</v>
      </c>
      <c r="H2" s="39">
        <v>10</v>
      </c>
      <c r="I2" s="39">
        <v>7.24</v>
      </c>
      <c r="J2" s="44">
        <f>H2*I2</f>
        <v>72.400000000000006</v>
      </c>
    </row>
    <row r="3" spans="1:10" x14ac:dyDescent="0.35">
      <c r="A3" s="38" t="s">
        <v>133</v>
      </c>
      <c r="B3" s="39" t="s">
        <v>109</v>
      </c>
      <c r="C3" s="40" t="s">
        <v>110</v>
      </c>
      <c r="D3" s="40"/>
      <c r="E3" s="40" t="s">
        <v>43</v>
      </c>
      <c r="F3" s="41" t="s">
        <v>111</v>
      </c>
      <c r="G3" s="42">
        <v>2</v>
      </c>
      <c r="H3" s="42"/>
      <c r="I3" s="43"/>
      <c r="J3" s="44">
        <f t="shared" ref="J3:J4" si="0">H3*I3</f>
        <v>0</v>
      </c>
    </row>
    <row r="4" spans="1:10" ht="21.5" thickBot="1" x14ac:dyDescent="0.4">
      <c r="A4" s="38" t="s">
        <v>134</v>
      </c>
      <c r="B4" s="39" t="s">
        <v>135</v>
      </c>
      <c r="C4" s="40" t="s">
        <v>136</v>
      </c>
      <c r="D4" s="40"/>
      <c r="E4" s="40" t="s">
        <v>43</v>
      </c>
      <c r="F4" s="41" t="s">
        <v>137</v>
      </c>
      <c r="G4" s="42">
        <v>1</v>
      </c>
      <c r="H4" s="42">
        <v>25</v>
      </c>
      <c r="I4" s="43">
        <v>0.40899999999999997</v>
      </c>
      <c r="J4" s="44">
        <f t="shared" si="0"/>
        <v>10.225</v>
      </c>
    </row>
    <row r="5" spans="1:10" ht="21.5" thickBot="1" x14ac:dyDescent="0.4">
      <c r="F5" s="54" t="s">
        <v>6</v>
      </c>
      <c r="G5" s="22">
        <f>SUM(G2:G4)</f>
        <v>4</v>
      </c>
      <c r="H5" s="59" t="s">
        <v>6</v>
      </c>
      <c r="I5" s="60"/>
      <c r="J5" s="55">
        <f>SUM(J2:J4)</f>
        <v>82.625</v>
      </c>
    </row>
    <row r="8" spans="1:10" x14ac:dyDescent="0.35">
      <c r="B8" s="61" t="s">
        <v>143</v>
      </c>
    </row>
    <row r="9" spans="1:10" x14ac:dyDescent="0.35">
      <c r="B9" s="62"/>
    </row>
    <row r="10" spans="1:10" x14ac:dyDescent="0.35">
      <c r="B10" s="63" t="s">
        <v>144</v>
      </c>
    </row>
    <row r="11" spans="1:10" x14ac:dyDescent="0.35">
      <c r="B11" s="63" t="s">
        <v>145</v>
      </c>
    </row>
    <row r="12" spans="1:10" x14ac:dyDescent="0.35">
      <c r="B12" s="64" t="s">
        <v>146</v>
      </c>
    </row>
    <row r="13" spans="1:10" x14ac:dyDescent="0.35">
      <c r="B13" s="64" t="s">
        <v>147</v>
      </c>
    </row>
    <row r="14" spans="1:10" x14ac:dyDescent="0.35">
      <c r="B14" s="64" t="s">
        <v>148</v>
      </c>
    </row>
    <row r="15" spans="1:10" x14ac:dyDescent="0.35">
      <c r="B15" s="63" t="s">
        <v>149</v>
      </c>
    </row>
    <row r="16" spans="1:10" x14ac:dyDescent="0.35">
      <c r="B16"/>
    </row>
    <row r="17" spans="2:2" x14ac:dyDescent="0.35">
      <c r="B17" s="61" t="s">
        <v>150</v>
      </c>
    </row>
    <row r="18" spans="2:2" x14ac:dyDescent="0.35">
      <c r="B18" s="62"/>
    </row>
    <row r="19" spans="2:2" x14ac:dyDescent="0.35">
      <c r="B19" s="63" t="s">
        <v>151</v>
      </c>
    </row>
    <row r="20" spans="2:2" x14ac:dyDescent="0.35">
      <c r="B20" s="63" t="s">
        <v>145</v>
      </c>
    </row>
    <row r="21" spans="2:2" x14ac:dyDescent="0.35">
      <c r="B21" s="64" t="s">
        <v>146</v>
      </c>
    </row>
    <row r="22" spans="2:2" x14ac:dyDescent="0.35">
      <c r="B22" s="64" t="s">
        <v>152</v>
      </c>
    </row>
    <row r="23" spans="2:2" x14ac:dyDescent="0.35">
      <c r="B23" s="64" t="s">
        <v>153</v>
      </c>
    </row>
    <row r="24" spans="2:2" x14ac:dyDescent="0.35">
      <c r="B24" s="63" t="s">
        <v>154</v>
      </c>
    </row>
    <row r="25" spans="2:2" x14ac:dyDescent="0.35">
      <c r="B25"/>
    </row>
    <row r="26" spans="2:2" x14ac:dyDescent="0.35">
      <c r="B26" s="61" t="s">
        <v>155</v>
      </c>
    </row>
    <row r="27" spans="2:2" x14ac:dyDescent="0.35">
      <c r="B27" s="62"/>
    </row>
    <row r="28" spans="2:2" x14ac:dyDescent="0.35">
      <c r="B28" s="63" t="s">
        <v>156</v>
      </c>
    </row>
    <row r="29" spans="2:2" x14ac:dyDescent="0.35">
      <c r="B29" s="63" t="s">
        <v>145</v>
      </c>
    </row>
    <row r="30" spans="2:2" x14ac:dyDescent="0.35">
      <c r="B30" s="64" t="s">
        <v>146</v>
      </c>
    </row>
    <row r="31" spans="2:2" x14ac:dyDescent="0.35">
      <c r="B31" s="64" t="s">
        <v>147</v>
      </c>
    </row>
    <row r="32" spans="2:2" x14ac:dyDescent="0.35">
      <c r="B32" s="64" t="s">
        <v>153</v>
      </c>
    </row>
    <row r="33" spans="2:2" x14ac:dyDescent="0.35">
      <c r="B33" s="64" t="s">
        <v>157</v>
      </c>
    </row>
    <row r="34" spans="2:2" x14ac:dyDescent="0.35">
      <c r="B34" s="63" t="s">
        <v>154</v>
      </c>
    </row>
  </sheetData>
  <mergeCells count="1">
    <mergeCell ref="H5:I5"/>
  </mergeCells>
  <hyperlinks>
    <hyperlink ref="F3" r:id="rId1" xr:uid="{1197BD0D-F8BF-4352-9B62-BC0984AA8239}"/>
    <hyperlink ref="F4" r:id="rId2" xr:uid="{5ADDDFF2-50A2-4D16-85EC-03D04C6F58B6}"/>
    <hyperlink ref="F2" r:id="rId3" xr:uid="{71FFE51C-DEB0-42D5-A287-8257CCB10E5F}"/>
  </hyperlinks>
  <pageMargins left="0.7" right="0.7" top="0.75" bottom="0.75" header="0.3" footer="0.3"/>
  <pageSetup orientation="landscape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USBC</vt:lpstr>
      <vt:lpstr>USB3.0</vt:lpstr>
      <vt:lpstr>USB2.0</vt:lpstr>
      <vt:lpstr>eDP</vt:lpstr>
      <vt:lpstr>GPIO</vt:lpstr>
      <vt:lpstr>ethernet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Jonathan Malbrouck</dc:creator>
  <cp:lastModifiedBy>Harold Jonathan Malbrouck</cp:lastModifiedBy>
  <dcterms:created xsi:type="dcterms:W3CDTF">2015-06-05T18:17:20Z</dcterms:created>
  <dcterms:modified xsi:type="dcterms:W3CDTF">2025-03-17T01:55:26Z</dcterms:modified>
</cp:coreProperties>
</file>