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sewi_ucl_ac_uk/Documents/Job Prep/Test/Geobotica/Data/"/>
    </mc:Choice>
  </mc:AlternateContent>
  <xr:revisionPtr revIDLastSave="64" documentId="8_{C24B057C-6C0B-4A49-984B-356812C94607}" xr6:coauthVersionLast="47" xr6:coauthVersionMax="47" xr10:uidLastSave="{54ABFA86-8DFA-49A9-A715-D5F34E1AAD3B}"/>
  <bookViews>
    <workbookView xWindow="-110" yWindow="-110" windowWidth="25820" windowHeight="15500" xr2:uid="{22F40AA2-3489-4A87-8098-A3B28A1C850E}"/>
  </bookViews>
  <sheets>
    <sheet name="CP" sheetId="1" r:id="rId1"/>
  </sheets>
  <calcPr calcId="0"/>
</workbook>
</file>

<file path=xl/calcChain.xml><?xml version="1.0" encoding="utf-8"?>
<calcChain xmlns="http://schemas.openxmlformats.org/spreadsheetml/2006/main">
  <c r="C19" i="1" l="1"/>
  <c r="C18" i="1"/>
  <c r="C17" i="1"/>
  <c r="B19" i="1"/>
  <c r="B18" i="1"/>
  <c r="B17" i="1"/>
  <c r="O12" i="1"/>
  <c r="P12" i="1"/>
  <c r="N1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N4" i="1"/>
  <c r="N5" i="1"/>
  <c r="N6" i="1"/>
  <c r="N7" i="1"/>
  <c r="N8" i="1"/>
  <c r="N9" i="1"/>
  <c r="N10" i="1"/>
  <c r="N11" i="1"/>
  <c r="N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L3" i="1"/>
  <c r="M3" i="1"/>
  <c r="K3" i="1"/>
</calcChain>
</file>

<file path=xl/sharedStrings.xml><?xml version="1.0" encoding="utf-8"?>
<sst xmlns="http://schemas.openxmlformats.org/spreadsheetml/2006/main" count="27" uniqueCount="22">
  <si>
    <t>elev</t>
  </si>
  <si>
    <t>x</t>
  </si>
  <si>
    <t>y</t>
  </si>
  <si>
    <t>lat (m)</t>
  </si>
  <si>
    <t>long (m)</t>
  </si>
  <si>
    <t>elev (m)</t>
  </si>
  <si>
    <t>x (m)</t>
  </si>
  <si>
    <t>y (m)</t>
  </si>
  <si>
    <t>No</t>
  </si>
  <si>
    <t>Known Value (EPSG: 26985)</t>
  </si>
  <si>
    <t>Known Value (WGS 1984)</t>
  </si>
  <si>
    <t>dx (m)</t>
  </si>
  <si>
    <t>dy (m)</t>
  </si>
  <si>
    <t>delev (m)</t>
  </si>
  <si>
    <t>Average (m)</t>
  </si>
  <si>
    <t>dx^2 (m)</t>
  </si>
  <si>
    <t>dy^2 (m)</t>
  </si>
  <si>
    <t>RMSE (m)</t>
  </si>
  <si>
    <t>Summary Result</t>
  </si>
  <si>
    <t>delev^2 (m)</t>
  </si>
  <si>
    <t>Residuals</t>
  </si>
  <si>
    <t>Estimated Value Picked from 
Point Cloud (EPSG:26985)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</si>
</sst>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10" xfId="0" applyBorder="1" applyAlignment="1">
      <alignment vertical="center"/>
    </xf>
    <xf numFmtId="0" fontId="0" fillId="0" borderId="10" xfId="0" applyBorder="1"/>
    <xf numFmtId="0" fontId="0" fillId="33" borderId="10" xfId="0" applyFill="1" applyBorder="1"/>
    <xf numFmtId="0" fontId="16" fillId="33" borderId="10" xfId="0" applyFont="1" applyFill="1" applyBorder="1"/>
    <xf numFmtId="0" fontId="16" fillId="34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34" borderId="10" xfId="0" applyFont="1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35" borderId="10" xfId="0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vertical="center"/>
    </xf>
    <xf numFmtId="0" fontId="16" fillId="36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vertical="center"/>
    </xf>
    <xf numFmtId="172" fontId="16" fillId="33" borderId="10" xfId="0" applyNumberFormat="1" applyFont="1" applyFill="1" applyBorder="1"/>
    <xf numFmtId="172" fontId="0" fillId="34" borderId="10" xfId="0" applyNumberFormat="1" applyFill="1" applyBorder="1" applyAlignment="1">
      <alignment vertical="center"/>
    </xf>
    <xf numFmtId="172" fontId="0" fillId="35" borderId="10" xfId="0" applyNumberFormat="1" applyFill="1" applyBorder="1" applyAlignment="1">
      <alignment vertical="center"/>
    </xf>
    <xf numFmtId="172" fontId="0" fillId="36" borderId="10" xfId="0" applyNumberFormat="1" applyFill="1" applyBorder="1"/>
    <xf numFmtId="172" fontId="0" fillId="0" borderId="10" xfId="0" applyNumberFormat="1" applyBorder="1"/>
    <xf numFmtId="172" fontId="0" fillId="34" borderId="10" xfId="0" applyNumberFormat="1" applyFill="1" applyBorder="1"/>
    <xf numFmtId="172" fontId="0" fillId="35" borderId="10" xfId="0" applyNumberFormat="1" applyFill="1" applyBorder="1"/>
    <xf numFmtId="172" fontId="0" fillId="0" borderId="10" xfId="0" applyNumberFormat="1" applyFont="1" applyBorder="1"/>
    <xf numFmtId="0" fontId="16" fillId="36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A276-63A4-43F1-93A7-BC5C0F0078A6}">
  <dimension ref="A1:P19"/>
  <sheetViews>
    <sheetView tabSelected="1" workbookViewId="0">
      <selection activeCell="J21" sqref="J21"/>
    </sheetView>
  </sheetViews>
  <sheetFormatPr defaultRowHeight="14.5" x14ac:dyDescent="0.35"/>
  <cols>
    <col min="2" max="2" width="9.453125" bestFit="1" customWidth="1"/>
    <col min="3" max="3" width="12.6328125" bestFit="1" customWidth="1"/>
    <col min="4" max="4" width="8.81640625" bestFit="1" customWidth="1"/>
    <col min="5" max="6" width="11.36328125" bestFit="1" customWidth="1"/>
    <col min="7" max="7" width="8.81640625" bestFit="1" customWidth="1"/>
    <col min="8" max="9" width="11.36328125" bestFit="1" customWidth="1"/>
    <col min="10" max="10" width="11.90625" bestFit="1" customWidth="1"/>
    <col min="11" max="15" width="8.81640625" bestFit="1" customWidth="1"/>
    <col min="16" max="16" width="10.6328125" bestFit="1" customWidth="1"/>
  </cols>
  <sheetData>
    <row r="1" spans="1:16" ht="26" customHeight="1" x14ac:dyDescent="0.35">
      <c r="A1" s="6" t="s">
        <v>8</v>
      </c>
      <c r="B1" s="5" t="s">
        <v>10</v>
      </c>
      <c r="C1" s="5"/>
      <c r="D1" s="5"/>
      <c r="E1" s="10" t="s">
        <v>9</v>
      </c>
      <c r="F1" s="10"/>
      <c r="G1" s="10"/>
      <c r="H1" s="22" t="s">
        <v>21</v>
      </c>
      <c r="I1" s="12"/>
      <c r="J1" s="12"/>
      <c r="K1" s="7" t="s">
        <v>20</v>
      </c>
      <c r="L1" s="7"/>
      <c r="M1" s="7"/>
      <c r="N1" s="7"/>
      <c r="O1" s="7"/>
      <c r="P1" s="7"/>
    </row>
    <row r="2" spans="1:16" x14ac:dyDescent="0.35">
      <c r="A2" s="6"/>
      <c r="B2" s="8" t="s">
        <v>3</v>
      </c>
      <c r="C2" s="8" t="s">
        <v>4</v>
      </c>
      <c r="D2" s="8" t="s">
        <v>5</v>
      </c>
      <c r="E2" s="11" t="s">
        <v>6</v>
      </c>
      <c r="F2" s="11" t="s">
        <v>7</v>
      </c>
      <c r="G2" s="11" t="s">
        <v>5</v>
      </c>
      <c r="H2" s="13" t="s">
        <v>6</v>
      </c>
      <c r="I2" s="13" t="s">
        <v>7</v>
      </c>
      <c r="J2" s="13" t="s">
        <v>5</v>
      </c>
      <c r="K2" s="9" t="s">
        <v>11</v>
      </c>
      <c r="L2" s="9" t="s">
        <v>12</v>
      </c>
      <c r="M2" s="9" t="s">
        <v>13</v>
      </c>
      <c r="N2" s="9" t="s">
        <v>15</v>
      </c>
      <c r="O2" s="9" t="s">
        <v>16</v>
      </c>
      <c r="P2" s="9" t="s">
        <v>19</v>
      </c>
    </row>
    <row r="3" spans="1:16" x14ac:dyDescent="0.35">
      <c r="A3" s="1">
        <v>1</v>
      </c>
      <c r="B3" s="15">
        <v>39.310805799999997</v>
      </c>
      <c r="C3" s="15">
        <v>-76.621400100000002</v>
      </c>
      <c r="D3" s="15">
        <v>34.272016800000003</v>
      </c>
      <c r="E3" s="16">
        <v>432651.98854593397</v>
      </c>
      <c r="F3" s="16">
        <v>182577.81610658599</v>
      </c>
      <c r="G3" s="16">
        <v>34.272016800000003</v>
      </c>
      <c r="H3" s="17">
        <v>432652.01245099999</v>
      </c>
      <c r="I3" s="17">
        <v>182577.843994</v>
      </c>
      <c r="J3" s="17">
        <v>34.111389160199998</v>
      </c>
      <c r="K3" s="18">
        <f>E3-H3</f>
        <v>-2.3905066016595811E-2</v>
      </c>
      <c r="L3" s="18">
        <f>F3-I3</f>
        <v>-2.7887414005817845E-2</v>
      </c>
      <c r="M3" s="18">
        <f>G3-J3</f>
        <v>0.16062763980000483</v>
      </c>
      <c r="N3" s="18">
        <f>K3^2</f>
        <v>5.7145218125780387E-4</v>
      </c>
      <c r="O3" s="18">
        <f t="shared" ref="O3:P11" si="0">L3^2</f>
        <v>7.7770785993188534E-4</v>
      </c>
      <c r="P3" s="18">
        <f t="shared" si="0"/>
        <v>2.5801238667720095E-2</v>
      </c>
    </row>
    <row r="4" spans="1:16" x14ac:dyDescent="0.35">
      <c r="A4" s="1">
        <v>2</v>
      </c>
      <c r="B4" s="15">
        <v>39.310794799999996</v>
      </c>
      <c r="C4" s="15">
        <v>-76.621414000000001</v>
      </c>
      <c r="D4" s="15">
        <v>28.228442399999999</v>
      </c>
      <c r="E4" s="16">
        <v>432650.79482502799</v>
      </c>
      <c r="F4" s="16">
        <v>182576.589935956</v>
      </c>
      <c r="G4" s="16">
        <v>28.228442399999999</v>
      </c>
      <c r="H4" s="17">
        <v>432650.79070999997</v>
      </c>
      <c r="I4" s="17">
        <v>182576.586243</v>
      </c>
      <c r="J4" s="17">
        <v>28.218811035200002</v>
      </c>
      <c r="K4" s="18">
        <f>E4-H4</f>
        <v>4.1150280158035457E-3</v>
      </c>
      <c r="L4" s="18">
        <f>F4-I4</f>
        <v>3.6929560010321438E-3</v>
      </c>
      <c r="M4" s="18">
        <f>G4-J4</f>
        <v>9.6313647999970442E-3</v>
      </c>
      <c r="N4" s="18">
        <f t="shared" ref="N4:N11" si="1">K4^2</f>
        <v>1.6933455570848066E-5</v>
      </c>
      <c r="O4" s="18">
        <f t="shared" si="0"/>
        <v>1.3637924025559324E-5</v>
      </c>
      <c r="P4" s="18">
        <f t="shared" si="0"/>
        <v>9.27631879106221E-5</v>
      </c>
    </row>
    <row r="5" spans="1:16" x14ac:dyDescent="0.35">
      <c r="A5" s="1">
        <v>3</v>
      </c>
      <c r="B5" s="15">
        <v>39.310922300000001</v>
      </c>
      <c r="C5" s="15">
        <v>-76.621393999999995</v>
      </c>
      <c r="D5" s="15">
        <v>28.647847200000001</v>
      </c>
      <c r="E5" s="16">
        <v>432652.46099102602</v>
      </c>
      <c r="F5" s="16">
        <v>182590.751896111</v>
      </c>
      <c r="G5" s="16">
        <v>28.647847200000001</v>
      </c>
      <c r="H5" s="17">
        <v>432652.49926800001</v>
      </c>
      <c r="I5" s="17">
        <v>182590.74151600001</v>
      </c>
      <c r="J5" s="17">
        <v>28.691528320300002</v>
      </c>
      <c r="K5" s="18">
        <f>E5-H5</f>
        <v>-3.8276973995380104E-2</v>
      </c>
      <c r="L5" s="18">
        <f>F5-I5</f>
        <v>1.0380110994447023E-2</v>
      </c>
      <c r="M5" s="18">
        <f>G5-J5</f>
        <v>-4.3681120300000487E-2</v>
      </c>
      <c r="N5" s="18">
        <f t="shared" si="1"/>
        <v>1.4651267382430047E-3</v>
      </c>
      <c r="O5" s="18">
        <f t="shared" si="0"/>
        <v>1.0774670425703995E-4</v>
      </c>
      <c r="P5" s="18">
        <f t="shared" si="0"/>
        <v>1.9080402706631147E-3</v>
      </c>
    </row>
    <row r="6" spans="1:16" x14ac:dyDescent="0.35">
      <c r="A6" s="1">
        <v>4</v>
      </c>
      <c r="B6" s="15">
        <v>39.311000499999999</v>
      </c>
      <c r="C6" s="15">
        <v>-76.621362199999993</v>
      </c>
      <c r="D6" s="15">
        <v>28.6368744</v>
      </c>
      <c r="E6" s="16">
        <v>432655.16752258397</v>
      </c>
      <c r="F6" s="16">
        <v>182599.444885951</v>
      </c>
      <c r="G6" s="16">
        <v>28.6368744</v>
      </c>
      <c r="H6" s="17">
        <v>432655.21258499997</v>
      </c>
      <c r="I6" s="17">
        <v>182599.464966</v>
      </c>
      <c r="J6" s="17">
        <v>28.656799316400001</v>
      </c>
      <c r="K6" s="18">
        <f>E6-H6</f>
        <v>-4.5062416000291705E-2</v>
      </c>
      <c r="L6" s="18">
        <f>F6-I6</f>
        <v>-2.008004899835214E-2</v>
      </c>
      <c r="M6" s="18">
        <f>G6-J6</f>
        <v>-1.9924916400000825E-2</v>
      </c>
      <c r="N6" s="18">
        <f t="shared" si="1"/>
        <v>2.0306213357833458E-3</v>
      </c>
      <c r="O6" s="18">
        <f t="shared" si="0"/>
        <v>4.0320836777622279E-4</v>
      </c>
      <c r="P6" s="18">
        <f t="shared" si="0"/>
        <v>3.9700229354702185E-4</v>
      </c>
    </row>
    <row r="7" spans="1:16" x14ac:dyDescent="0.35">
      <c r="A7" s="1">
        <v>5</v>
      </c>
      <c r="B7" s="15">
        <v>39.311078899999998</v>
      </c>
      <c r="C7" s="15">
        <v>-76.621331400000003</v>
      </c>
      <c r="D7" s="15">
        <v>28.6249872</v>
      </c>
      <c r="E7" s="16">
        <v>432657.78771276202</v>
      </c>
      <c r="F7" s="16">
        <v>182608.15972280499</v>
      </c>
      <c r="G7" s="16">
        <v>28.6249872</v>
      </c>
      <c r="H7" s="17">
        <v>432657.93151899998</v>
      </c>
      <c r="I7" s="17">
        <v>182608.194946</v>
      </c>
      <c r="J7" s="17">
        <v>28.359863281300001</v>
      </c>
      <c r="K7" s="18">
        <f>E7-H7</f>
        <v>-0.14380623796023428</v>
      </c>
      <c r="L7" s="18">
        <f>F7-I7</f>
        <v>-3.5223195009166375E-2</v>
      </c>
      <c r="M7" s="18">
        <f>G7-J7</f>
        <v>0.26512391869999874</v>
      </c>
      <c r="N7" s="18">
        <f t="shared" si="1"/>
        <v>2.068023407627553E-2</v>
      </c>
      <c r="O7" s="18">
        <f t="shared" si="0"/>
        <v>1.240673466653763E-3</v>
      </c>
      <c r="P7" s="18">
        <f t="shared" si="0"/>
        <v>7.0290692266843535E-2</v>
      </c>
    </row>
    <row r="8" spans="1:16" x14ac:dyDescent="0.35">
      <c r="A8" s="1">
        <v>6</v>
      </c>
      <c r="B8" s="15">
        <v>39.310839899999998</v>
      </c>
      <c r="C8" s="15">
        <v>-76.621541100000002</v>
      </c>
      <c r="D8" s="15">
        <v>28.7630616</v>
      </c>
      <c r="E8" s="16">
        <v>432639.81250991602</v>
      </c>
      <c r="F8" s="16">
        <v>182581.55140012599</v>
      </c>
      <c r="G8" s="16">
        <v>28.7630616</v>
      </c>
      <c r="H8" s="17">
        <v>432639.81323199999</v>
      </c>
      <c r="I8" s="17">
        <v>182581.50830099999</v>
      </c>
      <c r="J8" s="17">
        <v>28.766662597700002</v>
      </c>
      <c r="K8" s="18">
        <f>E8-H8</f>
        <v>-7.2208396159112453E-4</v>
      </c>
      <c r="L8" s="18">
        <f>F8-I8</f>
        <v>4.3099125992739573E-2</v>
      </c>
      <c r="M8" s="18">
        <f>G8-J8</f>
        <v>-3.6009977000013293E-3</v>
      </c>
      <c r="N8" s="18">
        <f t="shared" si="1"/>
        <v>5.2140524758713261E-7</v>
      </c>
      <c r="O8" s="18">
        <f t="shared" si="0"/>
        <v>1.85753466133804E-3</v>
      </c>
      <c r="P8" s="18">
        <f t="shared" si="0"/>
        <v>1.2967184435414864E-5</v>
      </c>
    </row>
    <row r="9" spans="1:16" x14ac:dyDescent="0.35">
      <c r="A9" s="1">
        <v>7</v>
      </c>
      <c r="B9" s="15">
        <v>39.310918700000002</v>
      </c>
      <c r="C9" s="15">
        <v>-76.621509599999996</v>
      </c>
      <c r="D9" s="15">
        <v>28.740201599999999</v>
      </c>
      <c r="E9" s="16">
        <v>432642.49290946702</v>
      </c>
      <c r="F9" s="16">
        <v>182590.310888985</v>
      </c>
      <c r="G9" s="16">
        <v>28.740201599999999</v>
      </c>
      <c r="H9" s="17">
        <v>432642.51348899998</v>
      </c>
      <c r="I9" s="17">
        <v>182590.33856199999</v>
      </c>
      <c r="J9" s="17">
        <v>28.746582031300001</v>
      </c>
      <c r="K9" s="18">
        <f>E9-H9</f>
        <v>-2.0579532952979207E-2</v>
      </c>
      <c r="L9" s="18">
        <f>F9-I9</f>
        <v>-2.7673014992615208E-2</v>
      </c>
      <c r="M9" s="18">
        <f>G9-J9</f>
        <v>-6.3804313000019874E-3</v>
      </c>
      <c r="N9" s="18">
        <f t="shared" si="1"/>
        <v>4.2351717656275708E-4</v>
      </c>
      <c r="O9" s="18">
        <f t="shared" si="0"/>
        <v>7.6579575878150605E-4</v>
      </c>
      <c r="P9" s="18">
        <f t="shared" si="0"/>
        <v>4.0709903574045053E-5</v>
      </c>
    </row>
    <row r="10" spans="1:16" x14ac:dyDescent="0.35">
      <c r="A10" s="1">
        <v>8</v>
      </c>
      <c r="B10" s="15">
        <v>39.310997399999998</v>
      </c>
      <c r="C10" s="15">
        <v>-76.621477900000002</v>
      </c>
      <c r="D10" s="15">
        <v>28.600908</v>
      </c>
      <c r="E10" s="16">
        <v>432645.190597673</v>
      </c>
      <c r="F10" s="16">
        <v>182599.05934867499</v>
      </c>
      <c r="G10" s="16">
        <v>28.600908</v>
      </c>
      <c r="H10" s="17">
        <v>432645.27002</v>
      </c>
      <c r="I10" s="17">
        <v>182599.07568400001</v>
      </c>
      <c r="J10" s="17">
        <v>28.545410156300001</v>
      </c>
      <c r="K10" s="18">
        <f>E10-H10</f>
        <v>-7.9422326991334558E-2</v>
      </c>
      <c r="L10" s="18">
        <f>F10-I10</f>
        <v>-1.6335325024556369E-2</v>
      </c>
      <c r="M10" s="18">
        <f>G10-J10</f>
        <v>5.5497843699999549E-2</v>
      </c>
      <c r="N10" s="18">
        <f t="shared" si="1"/>
        <v>6.3079060247184697E-3</v>
      </c>
      <c r="O10" s="18">
        <f t="shared" si="0"/>
        <v>2.6684284365789755E-4</v>
      </c>
      <c r="P10" s="18">
        <f t="shared" si="0"/>
        <v>3.0800106553495795E-3</v>
      </c>
    </row>
    <row r="11" spans="1:16" x14ac:dyDescent="0.35">
      <c r="A11" s="1">
        <v>9</v>
      </c>
      <c r="B11" s="15">
        <v>39.310838099999998</v>
      </c>
      <c r="C11" s="15">
        <v>-76.621758600000007</v>
      </c>
      <c r="D11" s="15">
        <v>33.511540799999999</v>
      </c>
      <c r="E11" s="16">
        <v>432621.05537346902</v>
      </c>
      <c r="F11" s="16">
        <v>182581.27382371199</v>
      </c>
      <c r="G11" s="16">
        <v>33.511540799999999</v>
      </c>
      <c r="H11" s="17">
        <v>432620.96575899998</v>
      </c>
      <c r="I11" s="17">
        <v>182581.30181899999</v>
      </c>
      <c r="J11" s="17">
        <v>33.6171875</v>
      </c>
      <c r="K11" s="18">
        <f>E11-H11</f>
        <v>8.9614469034131616E-2</v>
      </c>
      <c r="L11" s="18">
        <f>F11-I11</f>
        <v>-2.7995287993689999E-2</v>
      </c>
      <c r="M11" s="18">
        <f>G11-J11</f>
        <v>-0.1056467000000012</v>
      </c>
      <c r="N11" s="18">
        <f t="shared" si="1"/>
        <v>8.0307530602693345E-3</v>
      </c>
      <c r="O11" s="18">
        <f t="shared" si="0"/>
        <v>7.8373614984964337E-4</v>
      </c>
      <c r="P11" s="18">
        <f t="shared" si="0"/>
        <v>1.1161225220890254E-2</v>
      </c>
    </row>
    <row r="12" spans="1:16" x14ac:dyDescent="0.35">
      <c r="A12" s="2"/>
      <c r="B12" s="19"/>
      <c r="C12" s="19"/>
      <c r="D12" s="19"/>
      <c r="E12" s="20"/>
      <c r="F12" s="20"/>
      <c r="G12" s="20"/>
      <c r="H12" s="17"/>
      <c r="I12" s="17"/>
      <c r="J12" s="17"/>
      <c r="K12" s="18"/>
      <c r="L12" s="18"/>
      <c r="M12" s="21" t="s">
        <v>17</v>
      </c>
      <c r="N12" s="21">
        <f>SQRT(SUM(N3:N11)/COUNTA(N3:N11))</f>
        <v>6.6271382674180201E-2</v>
      </c>
      <c r="O12" s="21">
        <f t="shared" ref="O12:P12" si="2">SQRT(SUM(O3:O11)/COUNTA(O3:O11))</f>
        <v>2.6282405894166701E-2</v>
      </c>
      <c r="P12" s="21">
        <f t="shared" si="2"/>
        <v>0.11194475306593261</v>
      </c>
    </row>
    <row r="14" spans="1:16" x14ac:dyDescent="0.35">
      <c r="A14" s="4" t="s">
        <v>18</v>
      </c>
      <c r="B14" s="4"/>
      <c r="C14" s="3"/>
    </row>
    <row r="15" spans="1:16" x14ac:dyDescent="0.35">
      <c r="A15" s="4"/>
      <c r="B15" s="4"/>
      <c r="C15" s="3"/>
    </row>
    <row r="16" spans="1:16" x14ac:dyDescent="0.35">
      <c r="A16" s="4"/>
      <c r="B16" s="4" t="s">
        <v>17</v>
      </c>
      <c r="C16" s="4" t="s">
        <v>14</v>
      </c>
    </row>
    <row r="17" spans="1:3" x14ac:dyDescent="0.35">
      <c r="A17" s="4" t="s">
        <v>1</v>
      </c>
      <c r="B17" s="14">
        <f>N12</f>
        <v>6.6271382674180201E-2</v>
      </c>
      <c r="C17" s="14">
        <f>AVERAGE(K3:K11)</f>
        <v>-2.8671682314274624E-2</v>
      </c>
    </row>
    <row r="18" spans="1:3" x14ac:dyDescent="0.35">
      <c r="A18" s="4" t="s">
        <v>2</v>
      </c>
      <c r="B18" s="14">
        <f>O12</f>
        <v>2.6282405894166701E-2</v>
      </c>
      <c r="C18" s="14">
        <f>AVERAGE(L3:L11)</f>
        <v>-1.0891343670664355E-2</v>
      </c>
    </row>
    <row r="19" spans="1:3" x14ac:dyDescent="0.35">
      <c r="A19" s="4" t="s">
        <v>0</v>
      </c>
      <c r="B19" s="14">
        <f>P12</f>
        <v>0.11194475306593261</v>
      </c>
      <c r="C19" s="14">
        <f>AVERAGE(M3:M11)</f>
        <v>3.4627400144443814E-2</v>
      </c>
    </row>
  </sheetData>
  <mergeCells count="5">
    <mergeCell ref="B1:D1"/>
    <mergeCell ref="E1:G1"/>
    <mergeCell ref="A1:A2"/>
    <mergeCell ref="H1:J1"/>
    <mergeCell ref="K1:P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Wicaksono, Darmawan</cp:lastModifiedBy>
  <dcterms:created xsi:type="dcterms:W3CDTF">2024-10-30T09:39:17Z</dcterms:created>
  <dcterms:modified xsi:type="dcterms:W3CDTF">2024-10-30T10:19:29Z</dcterms:modified>
</cp:coreProperties>
</file>