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6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tudium\5. Semester (klein)\data\"/>
    </mc:Choice>
  </mc:AlternateContent>
  <xr:revisionPtr revIDLastSave="0" documentId="13_ncr:1_{0C845717-E164-4236-A6F6-D9E2D5AED05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en" sheetId="4" r:id="rId1"/>
    <sheet name="re Data" sheetId="11" r:id="rId2"/>
    <sheet name="gleit" sheetId="10" r:id="rId3"/>
    <sheet name="Dia_R_c" sheetId="6" r:id="rId4"/>
    <sheet name="Dia_kla_re" sheetId="7" r:id="rId5"/>
    <sheet name="Konzentration" sheetId="9" r:id="rId6"/>
    <sheet name="Henry O2" sheetId="2" r:id="rId7"/>
    <sheet name="Versuch 1" sheetId="1" r:id="rId8"/>
    <sheet name="Messwerte" sheetId="8" r:id="rId9"/>
  </sheets>
  <externalReferences>
    <externalReference r:id="rId10"/>
  </externalReferenc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B8" i="4" l="1"/>
  <c r="B9" i="11" l="1"/>
  <c r="C8" i="11"/>
  <c r="B8" i="11"/>
  <c r="V20" i="4"/>
  <c r="K18" i="4"/>
  <c r="K25" i="4"/>
  <c r="D3" i="11"/>
  <c r="D2" i="11"/>
  <c r="C3" i="11"/>
  <c r="C2" i="11"/>
  <c r="B7" i="11"/>
  <c r="AH8" i="4"/>
  <c r="AH6" i="4"/>
  <c r="W6" i="4"/>
  <c r="W8" i="4"/>
  <c r="AG8" i="4"/>
  <c r="V8" i="4"/>
  <c r="AG10" i="4"/>
  <c r="AG6" i="4"/>
  <c r="AC7" i="4"/>
  <c r="B11" i="11" l="1"/>
  <c r="B12" i="11"/>
  <c r="C7" i="11"/>
  <c r="C9" i="11"/>
  <c r="R3" i="10"/>
  <c r="R2" i="10"/>
  <c r="L3" i="10"/>
  <c r="L2" i="10"/>
  <c r="F2" i="10"/>
  <c r="F3" i="10"/>
  <c r="R6" i="10"/>
  <c r="R7" i="10"/>
  <c r="R8" i="10"/>
  <c r="R9" i="10"/>
  <c r="R10" i="10"/>
  <c r="R11" i="10"/>
  <c r="R12" i="10"/>
  <c r="R13" i="10"/>
  <c r="R14" i="10"/>
  <c r="R15" i="10"/>
  <c r="R16" i="10"/>
  <c r="R17" i="10"/>
  <c r="R18" i="10"/>
  <c r="R19" i="10"/>
  <c r="R20" i="10"/>
  <c r="R21" i="10"/>
  <c r="R22" i="10"/>
  <c r="R23" i="10"/>
  <c r="R24" i="10"/>
  <c r="R25" i="10"/>
  <c r="R26" i="10"/>
  <c r="R27" i="10"/>
  <c r="R28" i="10"/>
  <c r="R29" i="10"/>
  <c r="R30" i="10"/>
  <c r="R31" i="10"/>
  <c r="R32" i="10"/>
  <c r="R33" i="10"/>
  <c r="R34" i="10"/>
  <c r="R35" i="10"/>
  <c r="R36" i="10"/>
  <c r="R37" i="10"/>
  <c r="R38" i="10"/>
  <c r="R39" i="10"/>
  <c r="R40" i="10"/>
  <c r="R41" i="10"/>
  <c r="R42" i="10"/>
  <c r="R43" i="10"/>
  <c r="R44" i="10"/>
  <c r="R45" i="10"/>
  <c r="R46" i="10"/>
  <c r="R47" i="10"/>
  <c r="R48" i="10"/>
  <c r="R49" i="10"/>
  <c r="R50" i="10"/>
  <c r="R51" i="10"/>
  <c r="R52" i="10"/>
  <c r="R53" i="10"/>
  <c r="R54" i="10"/>
  <c r="R55" i="10"/>
  <c r="R56" i="10"/>
  <c r="R57" i="10"/>
  <c r="R58" i="10"/>
  <c r="R59" i="10"/>
  <c r="R60" i="10"/>
  <c r="R61" i="10"/>
  <c r="R62" i="10"/>
  <c r="R63" i="10"/>
  <c r="R64" i="10"/>
  <c r="R65" i="10"/>
  <c r="R66" i="10"/>
  <c r="R67" i="10"/>
  <c r="R68" i="10"/>
  <c r="R69" i="10"/>
  <c r="R70" i="10"/>
  <c r="R71" i="10"/>
  <c r="R72" i="10"/>
  <c r="R73" i="10"/>
  <c r="R74" i="10"/>
  <c r="R75" i="10"/>
  <c r="R76" i="10"/>
  <c r="R77" i="10"/>
  <c r="R78" i="10"/>
  <c r="R79" i="10"/>
  <c r="R80" i="10"/>
  <c r="R81" i="10"/>
  <c r="R82" i="10"/>
  <c r="R83" i="10"/>
  <c r="R84" i="10"/>
  <c r="R85" i="10"/>
  <c r="R86" i="10"/>
  <c r="R87" i="10"/>
  <c r="R88" i="10"/>
  <c r="R89" i="10"/>
  <c r="R90" i="10"/>
  <c r="R91" i="10"/>
  <c r="R92" i="10"/>
  <c r="R93" i="10"/>
  <c r="R94" i="10"/>
  <c r="R95" i="10"/>
  <c r="R96" i="10"/>
  <c r="R97" i="10"/>
  <c r="R98" i="10"/>
  <c r="R99" i="10"/>
  <c r="R100" i="10"/>
  <c r="R101" i="10"/>
  <c r="R102" i="10"/>
  <c r="R103" i="10"/>
  <c r="R104" i="10"/>
  <c r="R105" i="10"/>
  <c r="R106" i="10"/>
  <c r="R107" i="10"/>
  <c r="R108" i="10"/>
  <c r="R109" i="10"/>
  <c r="R110" i="10"/>
  <c r="R111" i="10"/>
  <c r="R112" i="10"/>
  <c r="R113" i="10"/>
  <c r="R114" i="10"/>
  <c r="R115" i="10"/>
  <c r="R116" i="10"/>
  <c r="R117" i="10"/>
  <c r="R118" i="10"/>
  <c r="R119" i="10"/>
  <c r="R120" i="10"/>
  <c r="R121" i="10"/>
  <c r="R122" i="10"/>
  <c r="R123" i="10"/>
  <c r="R124" i="10"/>
  <c r="R125" i="10"/>
  <c r="R126" i="10"/>
  <c r="R127" i="10"/>
  <c r="R128" i="10"/>
  <c r="R129" i="10"/>
  <c r="R130" i="10"/>
  <c r="R131" i="10"/>
  <c r="R132" i="10"/>
  <c r="R133" i="10"/>
  <c r="R134" i="10"/>
  <c r="R135" i="10"/>
  <c r="R136" i="10"/>
  <c r="R137" i="10"/>
  <c r="R138" i="10"/>
  <c r="R139" i="10"/>
  <c r="R140" i="10"/>
  <c r="R141" i="10"/>
  <c r="R142" i="10"/>
  <c r="R143" i="10"/>
  <c r="R144" i="10"/>
  <c r="R145" i="10"/>
  <c r="R146" i="10"/>
  <c r="R147" i="10"/>
  <c r="R148" i="10"/>
  <c r="R149" i="10"/>
  <c r="R150" i="10"/>
  <c r="R151" i="10"/>
  <c r="R152" i="10"/>
  <c r="R153" i="10"/>
  <c r="R154" i="10"/>
  <c r="R155" i="10"/>
  <c r="R156" i="10"/>
  <c r="R157" i="10"/>
  <c r="R158" i="10"/>
  <c r="R159" i="10"/>
  <c r="R160" i="10"/>
  <c r="R161" i="10"/>
  <c r="R162" i="10"/>
  <c r="R163" i="10"/>
  <c r="R164" i="10"/>
  <c r="R165" i="10"/>
  <c r="R166" i="10"/>
  <c r="R167" i="10"/>
  <c r="R168" i="10"/>
  <c r="R169" i="10"/>
  <c r="R170" i="10"/>
  <c r="R171" i="10"/>
  <c r="R172" i="10"/>
  <c r="R173" i="10"/>
  <c r="R174" i="10"/>
  <c r="R175" i="10"/>
  <c r="R176" i="10"/>
  <c r="R177" i="10"/>
  <c r="R178" i="10"/>
  <c r="R179" i="10"/>
  <c r="R180" i="10"/>
  <c r="R181" i="10"/>
  <c r="R182" i="10"/>
  <c r="R183" i="10"/>
  <c r="R184" i="10"/>
  <c r="R185" i="10"/>
  <c r="R186" i="10"/>
  <c r="R187" i="10"/>
  <c r="R188" i="10"/>
  <c r="R189" i="10"/>
  <c r="R190" i="10"/>
  <c r="R191" i="10"/>
  <c r="R192" i="10"/>
  <c r="R193" i="10"/>
  <c r="R194" i="10"/>
  <c r="R195" i="10"/>
  <c r="R196" i="10"/>
  <c r="R197" i="10"/>
  <c r="R198" i="10"/>
  <c r="R199" i="10"/>
  <c r="R200" i="10"/>
  <c r="R201" i="10"/>
  <c r="R202" i="10"/>
  <c r="R203" i="10"/>
  <c r="R204" i="10"/>
  <c r="R205" i="10"/>
  <c r="R206" i="10"/>
  <c r="R207" i="10"/>
  <c r="R208" i="10"/>
  <c r="R209" i="10"/>
  <c r="R210" i="10"/>
  <c r="R211" i="10"/>
  <c r="R212" i="10"/>
  <c r="R213" i="10"/>
  <c r="R214" i="10"/>
  <c r="R215" i="10"/>
  <c r="R216" i="10"/>
  <c r="R217" i="10"/>
  <c r="R218" i="10"/>
  <c r="R219" i="10"/>
  <c r="R220" i="10"/>
  <c r="R221" i="10"/>
  <c r="R222" i="10"/>
  <c r="R223" i="10"/>
  <c r="R224" i="10"/>
  <c r="R225" i="10"/>
  <c r="R226" i="10"/>
  <c r="R227" i="10"/>
  <c r="R228" i="10"/>
  <c r="R229" i="10"/>
  <c r="R230" i="10"/>
  <c r="R231" i="10"/>
  <c r="R232" i="10"/>
  <c r="R233" i="10"/>
  <c r="R234" i="10"/>
  <c r="R235" i="10"/>
  <c r="R236" i="10"/>
  <c r="R237" i="10"/>
  <c r="R238" i="10"/>
  <c r="R239" i="10"/>
  <c r="R240" i="10"/>
  <c r="R241" i="10"/>
  <c r="R242" i="10"/>
  <c r="R243" i="10"/>
  <c r="R244" i="10"/>
  <c r="R245" i="10"/>
  <c r="R246" i="10"/>
  <c r="R247" i="10"/>
  <c r="R248" i="10"/>
  <c r="R249" i="10"/>
  <c r="R250" i="10"/>
  <c r="R251" i="10"/>
  <c r="R252" i="10"/>
  <c r="R253" i="10"/>
  <c r="R254" i="10"/>
  <c r="R255" i="10"/>
  <c r="R256" i="10"/>
  <c r="R257" i="10"/>
  <c r="R258" i="10"/>
  <c r="R259" i="10"/>
  <c r="R260" i="10"/>
  <c r="Q260" i="10"/>
  <c r="Q6" i="10"/>
  <c r="Q7" i="10"/>
  <c r="Q8" i="10"/>
  <c r="Q9" i="10"/>
  <c r="Q10" i="10"/>
  <c r="Q11" i="10"/>
  <c r="Q12" i="10"/>
  <c r="Q13" i="10"/>
  <c r="Q14" i="10"/>
  <c r="Q15" i="10"/>
  <c r="Q16" i="10"/>
  <c r="Q17" i="10"/>
  <c r="Q18" i="10"/>
  <c r="Q19" i="10"/>
  <c r="Q20" i="10"/>
  <c r="Q21" i="10"/>
  <c r="Q22" i="10"/>
  <c r="Q23" i="10"/>
  <c r="Q24" i="10"/>
  <c r="Q25" i="10"/>
  <c r="Q26" i="10"/>
  <c r="Q27" i="10"/>
  <c r="Q28" i="10"/>
  <c r="Q29" i="10"/>
  <c r="Q30" i="10"/>
  <c r="Q31" i="10"/>
  <c r="Q32" i="10"/>
  <c r="Q33" i="10"/>
  <c r="Q34" i="10"/>
  <c r="Q35" i="10"/>
  <c r="Q36" i="10"/>
  <c r="Q37" i="10"/>
  <c r="Q38" i="10"/>
  <c r="Q39" i="10"/>
  <c r="Q40" i="10"/>
  <c r="Q41" i="10"/>
  <c r="Q42" i="10"/>
  <c r="Q43" i="10"/>
  <c r="Q44" i="10"/>
  <c r="Q45" i="10"/>
  <c r="Q46" i="10"/>
  <c r="Q47" i="10"/>
  <c r="Q48" i="10"/>
  <c r="Q49" i="10"/>
  <c r="Q50" i="10"/>
  <c r="Q51" i="10"/>
  <c r="Q52" i="10"/>
  <c r="Q53" i="10"/>
  <c r="Q54" i="10"/>
  <c r="Q55" i="10"/>
  <c r="Q56" i="10"/>
  <c r="Q57" i="10"/>
  <c r="Q58" i="10"/>
  <c r="Q59" i="10"/>
  <c r="Q60" i="10"/>
  <c r="Q61" i="10"/>
  <c r="Q62" i="10"/>
  <c r="Q63" i="10"/>
  <c r="Q64" i="10"/>
  <c r="Q65" i="10"/>
  <c r="Q66" i="10"/>
  <c r="Q67" i="10"/>
  <c r="Q68" i="10"/>
  <c r="Q69" i="10"/>
  <c r="Q70" i="10"/>
  <c r="Q71" i="10"/>
  <c r="Q72" i="10"/>
  <c r="Q73" i="10"/>
  <c r="Q74" i="10"/>
  <c r="Q75" i="10"/>
  <c r="Q76" i="10"/>
  <c r="Q77" i="10"/>
  <c r="Q78" i="10"/>
  <c r="Q79" i="10"/>
  <c r="Q80" i="10"/>
  <c r="Q81" i="10"/>
  <c r="Q82" i="10"/>
  <c r="Q83" i="10"/>
  <c r="Q84" i="10"/>
  <c r="Q85" i="10"/>
  <c r="Q86" i="10"/>
  <c r="Q87" i="10"/>
  <c r="Q88" i="10"/>
  <c r="Q89" i="10"/>
  <c r="Q90" i="10"/>
  <c r="Q91" i="10"/>
  <c r="Q92" i="10"/>
  <c r="Q93" i="10"/>
  <c r="Q94" i="10"/>
  <c r="Q95" i="10"/>
  <c r="Q96" i="10"/>
  <c r="Q97" i="10"/>
  <c r="Q98" i="10"/>
  <c r="Q99" i="10"/>
  <c r="Q100" i="10"/>
  <c r="Q101" i="10"/>
  <c r="Q102" i="10"/>
  <c r="Q103" i="10"/>
  <c r="Q104" i="10"/>
  <c r="Q105" i="10"/>
  <c r="Q106" i="10"/>
  <c r="Q107" i="10"/>
  <c r="Q108" i="10"/>
  <c r="Q109" i="10"/>
  <c r="Q110" i="10"/>
  <c r="Q111" i="10"/>
  <c r="Q112" i="10"/>
  <c r="Q113" i="10"/>
  <c r="Q114" i="10"/>
  <c r="Q115" i="10"/>
  <c r="Q116" i="10"/>
  <c r="Q117" i="10"/>
  <c r="Q118" i="10"/>
  <c r="Q119" i="10"/>
  <c r="Q120" i="10"/>
  <c r="Q121" i="10"/>
  <c r="Q122" i="10"/>
  <c r="Q123" i="10"/>
  <c r="Q124" i="10"/>
  <c r="Q125" i="10"/>
  <c r="Q126" i="10"/>
  <c r="Q127" i="10"/>
  <c r="Q128" i="10"/>
  <c r="Q129" i="10"/>
  <c r="Q130" i="10"/>
  <c r="Q131" i="10"/>
  <c r="Q132" i="10"/>
  <c r="Q133" i="10"/>
  <c r="Q134" i="10"/>
  <c r="Q135" i="10"/>
  <c r="Q136" i="10"/>
  <c r="Q137" i="10"/>
  <c r="Q138" i="10"/>
  <c r="Q139" i="10"/>
  <c r="Q140" i="10"/>
  <c r="Q141" i="10"/>
  <c r="Q142" i="10"/>
  <c r="Q143" i="10"/>
  <c r="Q144" i="10"/>
  <c r="Q145" i="10"/>
  <c r="Q146" i="10"/>
  <c r="Q147" i="10"/>
  <c r="Q148" i="10"/>
  <c r="Q149" i="10"/>
  <c r="Q150" i="10"/>
  <c r="Q151" i="10"/>
  <c r="Q152" i="10"/>
  <c r="Q153" i="10"/>
  <c r="Q154" i="10"/>
  <c r="Q155" i="10"/>
  <c r="Q156" i="10"/>
  <c r="Q157" i="10"/>
  <c r="Q158" i="10"/>
  <c r="Q159" i="10"/>
  <c r="Q160" i="10"/>
  <c r="Q161" i="10"/>
  <c r="Q162" i="10"/>
  <c r="Q163" i="10"/>
  <c r="Q164" i="10"/>
  <c r="Q165" i="10"/>
  <c r="Q166" i="10"/>
  <c r="Q167" i="10"/>
  <c r="Q168" i="10"/>
  <c r="Q169" i="10"/>
  <c r="Q170" i="10"/>
  <c r="Q171" i="10"/>
  <c r="Q172" i="10"/>
  <c r="Q173" i="10"/>
  <c r="Q174" i="10"/>
  <c r="Q175" i="10"/>
  <c r="Q176" i="10"/>
  <c r="Q177" i="10"/>
  <c r="Q178" i="10"/>
  <c r="Q179" i="10"/>
  <c r="Q180" i="10"/>
  <c r="Q181" i="10"/>
  <c r="Q182" i="10"/>
  <c r="Q183" i="10"/>
  <c r="Q184" i="10"/>
  <c r="Q185" i="10"/>
  <c r="Q186" i="10"/>
  <c r="Q187" i="10"/>
  <c r="Q188" i="10"/>
  <c r="Q189" i="10"/>
  <c r="Q190" i="10"/>
  <c r="Q191" i="10"/>
  <c r="Q192" i="10"/>
  <c r="Q193" i="10"/>
  <c r="Q194" i="10"/>
  <c r="Q195" i="10"/>
  <c r="Q196" i="10"/>
  <c r="Q197" i="10"/>
  <c r="Q198" i="10"/>
  <c r="Q199" i="10"/>
  <c r="Q200" i="10"/>
  <c r="Q201" i="10"/>
  <c r="Q202" i="10"/>
  <c r="Q203" i="10"/>
  <c r="Q204" i="10"/>
  <c r="Q205" i="10"/>
  <c r="Q206" i="10"/>
  <c r="Q207" i="10"/>
  <c r="Q208" i="10"/>
  <c r="Q209" i="10"/>
  <c r="Q210" i="10"/>
  <c r="Q211" i="10"/>
  <c r="Q212" i="10"/>
  <c r="Q213" i="10"/>
  <c r="Q214" i="10"/>
  <c r="Q215" i="10"/>
  <c r="Q216" i="10"/>
  <c r="Q217" i="10"/>
  <c r="Q218" i="10"/>
  <c r="Q219" i="10"/>
  <c r="Q220" i="10"/>
  <c r="Q221" i="10"/>
  <c r="Q222" i="10"/>
  <c r="Q223" i="10"/>
  <c r="Q224" i="10"/>
  <c r="Q225" i="10"/>
  <c r="Q226" i="10"/>
  <c r="Q227" i="10"/>
  <c r="Q228" i="10"/>
  <c r="Q229" i="10"/>
  <c r="Q230" i="10"/>
  <c r="Q231" i="10"/>
  <c r="Q232" i="10"/>
  <c r="Q233" i="10"/>
  <c r="Q234" i="10"/>
  <c r="Q235" i="10"/>
  <c r="Q236" i="10"/>
  <c r="Q237" i="10"/>
  <c r="Q238" i="10"/>
  <c r="Q239" i="10"/>
  <c r="Q240" i="10"/>
  <c r="Q241" i="10"/>
  <c r="Q242" i="10"/>
  <c r="Q243" i="10"/>
  <c r="Q244" i="10"/>
  <c r="Q245" i="10"/>
  <c r="Q246" i="10"/>
  <c r="Q247" i="10"/>
  <c r="Q248" i="10"/>
  <c r="Q249" i="10"/>
  <c r="Q250" i="10"/>
  <c r="Q251" i="10"/>
  <c r="Q252" i="10"/>
  <c r="Q253" i="10"/>
  <c r="Q254" i="10"/>
  <c r="Q255" i="10"/>
  <c r="Q256" i="10"/>
  <c r="Q257" i="10"/>
  <c r="Q258" i="10"/>
  <c r="Q259" i="10"/>
  <c r="R5" i="10"/>
  <c r="Q5" i="10"/>
  <c r="F55" i="10"/>
  <c r="F56" i="10"/>
  <c r="F57" i="10"/>
  <c r="F58" i="10"/>
  <c r="F59" i="10"/>
  <c r="F60" i="10"/>
  <c r="F61" i="10"/>
  <c r="F62" i="10"/>
  <c r="F63" i="10"/>
  <c r="F64" i="10"/>
  <c r="F65" i="10"/>
  <c r="F66" i="10"/>
  <c r="F67" i="10"/>
  <c r="F68" i="10"/>
  <c r="F69" i="10"/>
  <c r="F70" i="10"/>
  <c r="F71" i="10"/>
  <c r="F72" i="10"/>
  <c r="F73" i="10"/>
  <c r="F74" i="10"/>
  <c r="F75" i="10"/>
  <c r="F76" i="10"/>
  <c r="F77" i="10"/>
  <c r="F78" i="10"/>
  <c r="F79" i="10"/>
  <c r="F80" i="10"/>
  <c r="F81" i="10"/>
  <c r="F82" i="10"/>
  <c r="F83" i="10"/>
  <c r="F84" i="10"/>
  <c r="F85" i="10"/>
  <c r="F86" i="10"/>
  <c r="F87" i="10"/>
  <c r="F88" i="10"/>
  <c r="F89" i="10"/>
  <c r="F90" i="10"/>
  <c r="F91" i="10"/>
  <c r="F92" i="10"/>
  <c r="F93" i="10"/>
  <c r="F94" i="10"/>
  <c r="F95" i="10"/>
  <c r="F96" i="10"/>
  <c r="F97" i="10"/>
  <c r="F98" i="10"/>
  <c r="F99" i="10"/>
  <c r="F100" i="10"/>
  <c r="F101" i="10"/>
  <c r="F102" i="10"/>
  <c r="F103" i="10"/>
  <c r="F104" i="10"/>
  <c r="F105" i="10"/>
  <c r="F106" i="10"/>
  <c r="F107" i="10"/>
  <c r="F108" i="10"/>
  <c r="F109" i="10"/>
  <c r="F110" i="10"/>
  <c r="F111" i="10"/>
  <c r="F112" i="10"/>
  <c r="F113" i="10"/>
  <c r="F114" i="10"/>
  <c r="F115" i="10"/>
  <c r="F116" i="10"/>
  <c r="F117" i="10"/>
  <c r="F118" i="10"/>
  <c r="F119" i="10"/>
  <c r="F120" i="10"/>
  <c r="F121" i="10"/>
  <c r="F122" i="10"/>
  <c r="F123" i="10"/>
  <c r="F124" i="10"/>
  <c r="F125" i="10"/>
  <c r="F126" i="10"/>
  <c r="F127" i="10"/>
  <c r="F128" i="10"/>
  <c r="F129" i="10"/>
  <c r="F130" i="10"/>
  <c r="F131" i="10"/>
  <c r="F132" i="10"/>
  <c r="F133" i="10"/>
  <c r="F134" i="10"/>
  <c r="F135" i="10"/>
  <c r="F136" i="10"/>
  <c r="F137" i="10"/>
  <c r="F138" i="10"/>
  <c r="F139" i="10"/>
  <c r="F140" i="10"/>
  <c r="F141" i="10"/>
  <c r="F142" i="10"/>
  <c r="F143" i="10"/>
  <c r="F144" i="10"/>
  <c r="F145" i="10"/>
  <c r="F146" i="10"/>
  <c r="F147" i="10"/>
  <c r="F148" i="10"/>
  <c r="F149" i="10"/>
  <c r="F150" i="10"/>
  <c r="F151" i="10"/>
  <c r="F152" i="10"/>
  <c r="F153" i="10"/>
  <c r="F154" i="10"/>
  <c r="F155" i="10"/>
  <c r="F156" i="10"/>
  <c r="F157" i="10"/>
  <c r="F158" i="10"/>
  <c r="F159" i="10"/>
  <c r="F160" i="10"/>
  <c r="F161" i="10"/>
  <c r="F162" i="10"/>
  <c r="F163" i="10"/>
  <c r="F164" i="10"/>
  <c r="F165" i="10"/>
  <c r="F166" i="10"/>
  <c r="F167" i="10"/>
  <c r="F168" i="10"/>
  <c r="F169" i="10"/>
  <c r="F170" i="10"/>
  <c r="F171" i="10"/>
  <c r="F172" i="10"/>
  <c r="F173" i="10"/>
  <c r="F174" i="10"/>
  <c r="F175" i="10"/>
  <c r="F176" i="10"/>
  <c r="F177" i="10"/>
  <c r="F178" i="10"/>
  <c r="F179" i="10"/>
  <c r="F180" i="10"/>
  <c r="F181" i="10"/>
  <c r="F182" i="10"/>
  <c r="F183" i="10"/>
  <c r="F184" i="10"/>
  <c r="F185" i="10"/>
  <c r="F186" i="10"/>
  <c r="F187" i="10"/>
  <c r="F188" i="10"/>
  <c r="F189" i="10"/>
  <c r="F190" i="10"/>
  <c r="F191" i="10"/>
  <c r="F192" i="10"/>
  <c r="F193" i="10"/>
  <c r="F194" i="10"/>
  <c r="F195" i="10"/>
  <c r="F196" i="10"/>
  <c r="F197" i="10"/>
  <c r="F198" i="10"/>
  <c r="F199" i="10"/>
  <c r="F200" i="10"/>
  <c r="F201" i="10"/>
  <c r="F202" i="10"/>
  <c r="F203" i="10"/>
  <c r="F204" i="10"/>
  <c r="F205" i="10"/>
  <c r="F206" i="10"/>
  <c r="F207" i="10"/>
  <c r="F208" i="10"/>
  <c r="F209" i="10"/>
  <c r="F210" i="10"/>
  <c r="F211" i="10"/>
  <c r="F212" i="10"/>
  <c r="F213" i="10"/>
  <c r="F214" i="10"/>
  <c r="F215" i="10"/>
  <c r="F216" i="10"/>
  <c r="F217" i="10"/>
  <c r="F218" i="10"/>
  <c r="F219" i="10"/>
  <c r="F220" i="10"/>
  <c r="F221" i="10"/>
  <c r="F222" i="10"/>
  <c r="F223" i="10"/>
  <c r="F224" i="10"/>
  <c r="F225" i="10"/>
  <c r="F226" i="10"/>
  <c r="F227" i="10"/>
  <c r="F228" i="10"/>
  <c r="F21" i="10"/>
  <c r="F22" i="10"/>
  <c r="F23" i="10"/>
  <c r="F24" i="10"/>
  <c r="F25" i="10"/>
  <c r="F26" i="10"/>
  <c r="F27" i="10"/>
  <c r="F28" i="10"/>
  <c r="F29" i="10"/>
  <c r="F30" i="10"/>
  <c r="F31" i="10"/>
  <c r="F32" i="10"/>
  <c r="F33" i="10"/>
  <c r="F34" i="10"/>
  <c r="F35" i="10"/>
  <c r="F36" i="10"/>
  <c r="F37" i="10"/>
  <c r="F38" i="10"/>
  <c r="F39" i="10"/>
  <c r="F40" i="10"/>
  <c r="F41" i="10"/>
  <c r="F42" i="10"/>
  <c r="F43" i="10"/>
  <c r="F44" i="10"/>
  <c r="F45" i="10"/>
  <c r="F46" i="10"/>
  <c r="F47" i="10"/>
  <c r="F48" i="10"/>
  <c r="F49" i="10"/>
  <c r="F50" i="10"/>
  <c r="F51" i="10"/>
  <c r="F52" i="10"/>
  <c r="F53" i="10"/>
  <c r="F54" i="10"/>
  <c r="E55" i="10"/>
  <c r="E56" i="10"/>
  <c r="E57" i="10"/>
  <c r="E58" i="10"/>
  <c r="E59" i="10"/>
  <c r="E60" i="10"/>
  <c r="E61" i="10"/>
  <c r="E62" i="10"/>
  <c r="E63" i="10"/>
  <c r="E64" i="10"/>
  <c r="E65" i="10"/>
  <c r="E66" i="10"/>
  <c r="E67" i="10"/>
  <c r="E68" i="10"/>
  <c r="E69" i="10"/>
  <c r="E70" i="10"/>
  <c r="E71" i="10"/>
  <c r="E72" i="10"/>
  <c r="E73" i="10"/>
  <c r="E74" i="10"/>
  <c r="E75" i="10"/>
  <c r="E76" i="10"/>
  <c r="E77" i="10"/>
  <c r="E78" i="10"/>
  <c r="E79" i="10"/>
  <c r="E80" i="10"/>
  <c r="E81" i="10"/>
  <c r="E82" i="10"/>
  <c r="E83" i="10"/>
  <c r="E84" i="10"/>
  <c r="E85" i="10"/>
  <c r="E86" i="10"/>
  <c r="E87" i="10"/>
  <c r="E88" i="10"/>
  <c r="E89" i="10"/>
  <c r="E90" i="10"/>
  <c r="E91" i="10"/>
  <c r="E92" i="10"/>
  <c r="E93" i="10"/>
  <c r="E94" i="10"/>
  <c r="E95" i="10"/>
  <c r="E96" i="10"/>
  <c r="E97" i="10"/>
  <c r="E98" i="10"/>
  <c r="E99" i="10"/>
  <c r="E100" i="10"/>
  <c r="E101" i="10"/>
  <c r="E102" i="10"/>
  <c r="E103" i="10"/>
  <c r="E104" i="10"/>
  <c r="E105" i="10"/>
  <c r="E106" i="10"/>
  <c r="E107" i="10"/>
  <c r="E108" i="10"/>
  <c r="E109" i="10"/>
  <c r="E110" i="10"/>
  <c r="E111" i="10"/>
  <c r="E112" i="10"/>
  <c r="E113" i="10"/>
  <c r="E114" i="10"/>
  <c r="E115" i="10"/>
  <c r="E116" i="10"/>
  <c r="E117" i="10"/>
  <c r="E118" i="10"/>
  <c r="E119" i="10"/>
  <c r="E120" i="10"/>
  <c r="E121" i="10"/>
  <c r="E122" i="10"/>
  <c r="E123" i="10"/>
  <c r="E124" i="10"/>
  <c r="E125" i="10"/>
  <c r="E126" i="10"/>
  <c r="E127" i="10"/>
  <c r="E128" i="10"/>
  <c r="E129" i="10"/>
  <c r="E130" i="10"/>
  <c r="E131" i="10"/>
  <c r="E132" i="10"/>
  <c r="E133" i="10"/>
  <c r="E134" i="10"/>
  <c r="E135" i="10"/>
  <c r="E136" i="10"/>
  <c r="E137" i="10"/>
  <c r="E138" i="10"/>
  <c r="E139" i="10"/>
  <c r="E140" i="10"/>
  <c r="E141" i="10"/>
  <c r="E142" i="10"/>
  <c r="E143" i="10"/>
  <c r="E144" i="10"/>
  <c r="E145" i="10"/>
  <c r="E146" i="10"/>
  <c r="E147" i="10"/>
  <c r="E148" i="10"/>
  <c r="E149" i="10"/>
  <c r="E150" i="10"/>
  <c r="E151" i="10"/>
  <c r="E152" i="10"/>
  <c r="E153" i="10"/>
  <c r="E154" i="10"/>
  <c r="E155" i="10"/>
  <c r="E156" i="10"/>
  <c r="E157" i="10"/>
  <c r="E158" i="10"/>
  <c r="E159" i="10"/>
  <c r="E160" i="10"/>
  <c r="E161" i="10"/>
  <c r="E162" i="10"/>
  <c r="E163" i="10"/>
  <c r="E164" i="10"/>
  <c r="E165" i="10"/>
  <c r="E166" i="10"/>
  <c r="E167" i="10"/>
  <c r="E168" i="10"/>
  <c r="E169" i="10"/>
  <c r="E170" i="10"/>
  <c r="E171" i="10"/>
  <c r="E172" i="10"/>
  <c r="E173" i="10"/>
  <c r="E174" i="10"/>
  <c r="E175" i="10"/>
  <c r="E176" i="10"/>
  <c r="E177" i="10"/>
  <c r="E178" i="10"/>
  <c r="E179" i="10"/>
  <c r="E180" i="10"/>
  <c r="E181" i="10"/>
  <c r="E182" i="10"/>
  <c r="E183" i="10"/>
  <c r="E184" i="10"/>
  <c r="E185" i="10"/>
  <c r="E186" i="10"/>
  <c r="E187" i="10"/>
  <c r="E188" i="10"/>
  <c r="E189" i="10"/>
  <c r="E190" i="10"/>
  <c r="E191" i="10"/>
  <c r="E192" i="10"/>
  <c r="E193" i="10"/>
  <c r="E194" i="10"/>
  <c r="E195" i="10"/>
  <c r="E196" i="10"/>
  <c r="E197" i="10"/>
  <c r="E198" i="10"/>
  <c r="E199" i="10"/>
  <c r="E200" i="10"/>
  <c r="E201" i="10"/>
  <c r="E202" i="10"/>
  <c r="E203" i="10"/>
  <c r="E204" i="10"/>
  <c r="E205" i="10"/>
  <c r="E206" i="10"/>
  <c r="E207" i="10"/>
  <c r="E208" i="10"/>
  <c r="E209" i="10"/>
  <c r="E210" i="10"/>
  <c r="E211" i="10"/>
  <c r="E212" i="10"/>
  <c r="E213" i="10"/>
  <c r="E214" i="10"/>
  <c r="E215" i="10"/>
  <c r="E216" i="10"/>
  <c r="E217" i="10"/>
  <c r="E218" i="10"/>
  <c r="E219" i="10"/>
  <c r="E220" i="10"/>
  <c r="E221" i="10"/>
  <c r="E222" i="10"/>
  <c r="E223" i="10"/>
  <c r="E224" i="10"/>
  <c r="E225" i="10"/>
  <c r="E226" i="10"/>
  <c r="E227" i="10"/>
  <c r="E228" i="10"/>
  <c r="L6" i="10"/>
  <c r="L7" i="10"/>
  <c r="L8" i="10"/>
  <c r="L9" i="10"/>
  <c r="L10" i="10"/>
  <c r="L11" i="10"/>
  <c r="L12" i="10"/>
  <c r="L13" i="10"/>
  <c r="L14" i="10"/>
  <c r="L15" i="10"/>
  <c r="L16" i="10"/>
  <c r="L17" i="10"/>
  <c r="L18" i="10"/>
  <c r="L19" i="10"/>
  <c r="L20" i="10"/>
  <c r="L21" i="10"/>
  <c r="L22" i="10"/>
  <c r="L23" i="10"/>
  <c r="L24" i="10"/>
  <c r="L25" i="10"/>
  <c r="L26" i="10"/>
  <c r="L27" i="10"/>
  <c r="L28" i="10"/>
  <c r="L29" i="10"/>
  <c r="L30" i="10"/>
  <c r="L31" i="10"/>
  <c r="L32" i="10"/>
  <c r="L33" i="10"/>
  <c r="L34" i="10"/>
  <c r="L35" i="10"/>
  <c r="L36" i="10"/>
  <c r="L37" i="10"/>
  <c r="L38" i="10"/>
  <c r="L39" i="10"/>
  <c r="L40" i="10"/>
  <c r="L41" i="10"/>
  <c r="L42" i="10"/>
  <c r="L43" i="10"/>
  <c r="L44" i="10"/>
  <c r="L45" i="10"/>
  <c r="L46" i="10"/>
  <c r="L47" i="10"/>
  <c r="L48" i="10"/>
  <c r="L49" i="10"/>
  <c r="L50" i="10"/>
  <c r="L51" i="10"/>
  <c r="L52" i="10"/>
  <c r="L53" i="10"/>
  <c r="L54" i="10"/>
  <c r="L55" i="10"/>
  <c r="L56" i="10"/>
  <c r="L57" i="10"/>
  <c r="L58" i="10"/>
  <c r="L59" i="10"/>
  <c r="L60" i="10"/>
  <c r="L61" i="10"/>
  <c r="L62" i="10"/>
  <c r="L63" i="10"/>
  <c r="L64" i="10"/>
  <c r="L65" i="10"/>
  <c r="L66" i="10"/>
  <c r="L67" i="10"/>
  <c r="L68" i="10"/>
  <c r="L69" i="10"/>
  <c r="L70" i="10"/>
  <c r="L71" i="10"/>
  <c r="L72" i="10"/>
  <c r="L73" i="10"/>
  <c r="L74" i="10"/>
  <c r="L75" i="10"/>
  <c r="L76" i="10"/>
  <c r="L77" i="10"/>
  <c r="L78" i="10"/>
  <c r="L79" i="10"/>
  <c r="L80" i="10"/>
  <c r="L81" i="10"/>
  <c r="L82" i="10"/>
  <c r="L83" i="10"/>
  <c r="L84" i="10"/>
  <c r="L85" i="10"/>
  <c r="L86" i="10"/>
  <c r="L87" i="10"/>
  <c r="L88" i="10"/>
  <c r="L89" i="10"/>
  <c r="L90" i="10"/>
  <c r="L91" i="10"/>
  <c r="L92" i="10"/>
  <c r="L93" i="10"/>
  <c r="L94" i="10"/>
  <c r="L95" i="10"/>
  <c r="L96" i="10"/>
  <c r="L97" i="10"/>
  <c r="L98" i="10"/>
  <c r="L99" i="10"/>
  <c r="L100" i="10"/>
  <c r="L101" i="10"/>
  <c r="L102" i="10"/>
  <c r="L103" i="10"/>
  <c r="L104" i="10"/>
  <c r="L105" i="10"/>
  <c r="L106" i="10"/>
  <c r="L107" i="10"/>
  <c r="L108" i="10"/>
  <c r="L109" i="10"/>
  <c r="L110" i="10"/>
  <c r="L111" i="10"/>
  <c r="L112" i="10"/>
  <c r="L113" i="10"/>
  <c r="L114" i="10"/>
  <c r="L115" i="10"/>
  <c r="L116" i="10"/>
  <c r="L117" i="10"/>
  <c r="L118" i="10"/>
  <c r="L119" i="10"/>
  <c r="L120" i="10"/>
  <c r="L121" i="10"/>
  <c r="L122" i="10"/>
  <c r="L123" i="10"/>
  <c r="L124" i="10"/>
  <c r="L125" i="10"/>
  <c r="L126" i="10"/>
  <c r="L127" i="10"/>
  <c r="L128" i="10"/>
  <c r="L129" i="10"/>
  <c r="L130" i="10"/>
  <c r="L131" i="10"/>
  <c r="L132" i="10"/>
  <c r="L133" i="10"/>
  <c r="L134" i="10"/>
  <c r="L135" i="10"/>
  <c r="L136" i="10"/>
  <c r="L137" i="10"/>
  <c r="L138" i="10"/>
  <c r="L139" i="10"/>
  <c r="L140" i="10"/>
  <c r="L141" i="10"/>
  <c r="L142" i="10"/>
  <c r="L143" i="10"/>
  <c r="L144" i="10"/>
  <c r="L145" i="10"/>
  <c r="L146" i="10"/>
  <c r="L147" i="10"/>
  <c r="L148" i="10"/>
  <c r="L149" i="10"/>
  <c r="L150" i="10"/>
  <c r="L151" i="10"/>
  <c r="L152" i="10"/>
  <c r="L153" i="10"/>
  <c r="L154" i="10"/>
  <c r="L155" i="10"/>
  <c r="L156" i="10"/>
  <c r="L157" i="10"/>
  <c r="L158" i="10"/>
  <c r="L159" i="10"/>
  <c r="L160" i="10"/>
  <c r="L161" i="10"/>
  <c r="L162" i="10"/>
  <c r="L163" i="10"/>
  <c r="L164" i="10"/>
  <c r="L165" i="10"/>
  <c r="L166" i="10"/>
  <c r="L167" i="10"/>
  <c r="L168" i="10"/>
  <c r="L169" i="10"/>
  <c r="L170" i="10"/>
  <c r="L171" i="10"/>
  <c r="L172" i="10"/>
  <c r="L173" i="10"/>
  <c r="L174" i="10"/>
  <c r="L175" i="10"/>
  <c r="L176" i="10"/>
  <c r="L177" i="10"/>
  <c r="L178" i="10"/>
  <c r="L179" i="10"/>
  <c r="L180" i="10"/>
  <c r="L181" i="10"/>
  <c r="L182" i="10"/>
  <c r="L183" i="10"/>
  <c r="L184" i="10"/>
  <c r="L185" i="10"/>
  <c r="L186" i="10"/>
  <c r="L187" i="10"/>
  <c r="L188" i="10"/>
  <c r="L189" i="10"/>
  <c r="L190" i="10"/>
  <c r="L191" i="10"/>
  <c r="L192" i="10"/>
  <c r="L193" i="10"/>
  <c r="L194" i="10"/>
  <c r="L195" i="10"/>
  <c r="L196" i="10"/>
  <c r="L197" i="10"/>
  <c r="L198" i="10"/>
  <c r="L199" i="10"/>
  <c r="L200" i="10"/>
  <c r="L201" i="10"/>
  <c r="L202" i="10"/>
  <c r="L203" i="10"/>
  <c r="L204" i="10"/>
  <c r="L205" i="10"/>
  <c r="L206" i="10"/>
  <c r="L207" i="10"/>
  <c r="L208" i="10"/>
  <c r="L209" i="10"/>
  <c r="L210" i="10"/>
  <c r="L211" i="10"/>
  <c r="L212" i="10"/>
  <c r="L213" i="10"/>
  <c r="L214" i="10"/>
  <c r="L215" i="10"/>
  <c r="L216" i="10"/>
  <c r="L217" i="10"/>
  <c r="L218" i="10"/>
  <c r="L219" i="10"/>
  <c r="L220" i="10"/>
  <c r="L221" i="10"/>
  <c r="L222" i="10"/>
  <c r="L223" i="10"/>
  <c r="L224" i="10"/>
  <c r="L225" i="10"/>
  <c r="L226" i="10"/>
  <c r="L227" i="10"/>
  <c r="L228" i="10"/>
  <c r="L229" i="10"/>
  <c r="L230" i="10"/>
  <c r="L231" i="10"/>
  <c r="L232" i="10"/>
  <c r="L233" i="10"/>
  <c r="L234" i="10"/>
  <c r="L235" i="10"/>
  <c r="L236" i="10"/>
  <c r="L237" i="10"/>
  <c r="L238" i="10"/>
  <c r="L239" i="10"/>
  <c r="L240" i="10"/>
  <c r="L241" i="10"/>
  <c r="L242" i="10"/>
  <c r="L243" i="10"/>
  <c r="L244" i="10"/>
  <c r="L245" i="10"/>
  <c r="L246" i="10"/>
  <c r="K246" i="10"/>
  <c r="K6" i="10"/>
  <c r="K7" i="10"/>
  <c r="K8" i="10"/>
  <c r="K9" i="10"/>
  <c r="K10" i="10"/>
  <c r="K11" i="10"/>
  <c r="K12" i="10"/>
  <c r="K13" i="10"/>
  <c r="K14" i="10"/>
  <c r="K15" i="10"/>
  <c r="K16" i="10"/>
  <c r="K17" i="10"/>
  <c r="K18" i="10"/>
  <c r="K19" i="10"/>
  <c r="K20" i="10"/>
  <c r="K21" i="10"/>
  <c r="K22" i="10"/>
  <c r="K23" i="10"/>
  <c r="K24" i="10"/>
  <c r="K25" i="10"/>
  <c r="K26" i="10"/>
  <c r="K27" i="10"/>
  <c r="K28" i="10"/>
  <c r="K29" i="10"/>
  <c r="K30" i="10"/>
  <c r="K31" i="10"/>
  <c r="K32" i="10"/>
  <c r="K33" i="10"/>
  <c r="K34" i="10"/>
  <c r="K35" i="10"/>
  <c r="K36" i="10"/>
  <c r="K37" i="10"/>
  <c r="K38" i="10"/>
  <c r="K39" i="10"/>
  <c r="K40" i="10"/>
  <c r="K41" i="10"/>
  <c r="K42" i="10"/>
  <c r="K43" i="10"/>
  <c r="K44" i="10"/>
  <c r="K45" i="10"/>
  <c r="K46" i="10"/>
  <c r="K47" i="10"/>
  <c r="K48" i="10"/>
  <c r="K49" i="10"/>
  <c r="K50" i="10"/>
  <c r="K51" i="10"/>
  <c r="K52" i="10"/>
  <c r="K53" i="10"/>
  <c r="K54" i="10"/>
  <c r="K55" i="10"/>
  <c r="K56" i="10"/>
  <c r="K57" i="10"/>
  <c r="K58" i="10"/>
  <c r="K59" i="10"/>
  <c r="K60" i="10"/>
  <c r="K61" i="10"/>
  <c r="K62" i="10"/>
  <c r="K63" i="10"/>
  <c r="K64" i="10"/>
  <c r="K65" i="10"/>
  <c r="K66" i="10"/>
  <c r="K67" i="10"/>
  <c r="K68" i="10"/>
  <c r="K69" i="10"/>
  <c r="K70" i="10"/>
  <c r="K71" i="10"/>
  <c r="K72" i="10"/>
  <c r="K73" i="10"/>
  <c r="K74" i="10"/>
  <c r="K75" i="10"/>
  <c r="K76" i="10"/>
  <c r="K77" i="10"/>
  <c r="K78" i="10"/>
  <c r="K79" i="10"/>
  <c r="K80" i="10"/>
  <c r="K81" i="10"/>
  <c r="K82" i="10"/>
  <c r="K83" i="10"/>
  <c r="K84" i="10"/>
  <c r="K85" i="10"/>
  <c r="K86" i="10"/>
  <c r="K87" i="10"/>
  <c r="K88" i="10"/>
  <c r="K89" i="10"/>
  <c r="K90" i="10"/>
  <c r="K91" i="10"/>
  <c r="K92" i="10"/>
  <c r="K93" i="10"/>
  <c r="K94" i="10"/>
  <c r="K95" i="10"/>
  <c r="K96" i="10"/>
  <c r="K97" i="10"/>
  <c r="K98" i="10"/>
  <c r="K99" i="10"/>
  <c r="K100" i="10"/>
  <c r="K101" i="10"/>
  <c r="K102" i="10"/>
  <c r="K103" i="10"/>
  <c r="K104" i="10"/>
  <c r="K105" i="10"/>
  <c r="K106" i="10"/>
  <c r="K107" i="10"/>
  <c r="K108" i="10"/>
  <c r="K109" i="10"/>
  <c r="K110" i="10"/>
  <c r="K111" i="10"/>
  <c r="K112" i="10"/>
  <c r="K113" i="10"/>
  <c r="K114" i="10"/>
  <c r="K115" i="10"/>
  <c r="K116" i="10"/>
  <c r="K117" i="10"/>
  <c r="K118" i="10"/>
  <c r="K119" i="10"/>
  <c r="K120" i="10"/>
  <c r="K121" i="10"/>
  <c r="K122" i="10"/>
  <c r="K123" i="10"/>
  <c r="K124" i="10"/>
  <c r="K125" i="10"/>
  <c r="K126" i="10"/>
  <c r="K127" i="10"/>
  <c r="K128" i="10"/>
  <c r="K129" i="10"/>
  <c r="K130" i="10"/>
  <c r="K131" i="10"/>
  <c r="K132" i="10"/>
  <c r="K133" i="10"/>
  <c r="K134" i="10"/>
  <c r="K135" i="10"/>
  <c r="K136" i="10"/>
  <c r="K137" i="10"/>
  <c r="K138" i="10"/>
  <c r="K139" i="10"/>
  <c r="K140" i="10"/>
  <c r="K141" i="10"/>
  <c r="K142" i="10"/>
  <c r="K143" i="10"/>
  <c r="K144" i="10"/>
  <c r="K145" i="10"/>
  <c r="K146" i="10"/>
  <c r="K147" i="10"/>
  <c r="K148" i="10"/>
  <c r="K149" i="10"/>
  <c r="K150" i="10"/>
  <c r="K151" i="10"/>
  <c r="K152" i="10"/>
  <c r="K153" i="10"/>
  <c r="K154" i="10"/>
  <c r="K155" i="10"/>
  <c r="K156" i="10"/>
  <c r="K157" i="10"/>
  <c r="K158" i="10"/>
  <c r="K159" i="10"/>
  <c r="K160" i="10"/>
  <c r="K161" i="10"/>
  <c r="K162" i="10"/>
  <c r="K163" i="10"/>
  <c r="K164" i="10"/>
  <c r="K165" i="10"/>
  <c r="K166" i="10"/>
  <c r="K167" i="10"/>
  <c r="K168" i="10"/>
  <c r="K169" i="10"/>
  <c r="K170" i="10"/>
  <c r="K171" i="10"/>
  <c r="K172" i="10"/>
  <c r="K173" i="10"/>
  <c r="K174" i="10"/>
  <c r="K175" i="10"/>
  <c r="K176" i="10"/>
  <c r="K177" i="10"/>
  <c r="K178" i="10"/>
  <c r="K179" i="10"/>
  <c r="K180" i="10"/>
  <c r="K181" i="10"/>
  <c r="K182" i="10"/>
  <c r="K183" i="10"/>
  <c r="K184" i="10"/>
  <c r="K185" i="10"/>
  <c r="K186" i="10"/>
  <c r="K187" i="10"/>
  <c r="K188" i="10"/>
  <c r="K189" i="10"/>
  <c r="K190" i="10"/>
  <c r="K191" i="10"/>
  <c r="K192" i="10"/>
  <c r="K193" i="10"/>
  <c r="K194" i="10"/>
  <c r="K195" i="10"/>
  <c r="K196" i="10"/>
  <c r="K197" i="10"/>
  <c r="K198" i="10"/>
  <c r="K199" i="10"/>
  <c r="K200" i="10"/>
  <c r="K201" i="10"/>
  <c r="K202" i="10"/>
  <c r="K203" i="10"/>
  <c r="K204" i="10"/>
  <c r="K205" i="10"/>
  <c r="K206" i="10"/>
  <c r="K207" i="10"/>
  <c r="K208" i="10"/>
  <c r="K209" i="10"/>
  <c r="K210" i="10"/>
  <c r="K211" i="10"/>
  <c r="K212" i="10"/>
  <c r="K213" i="10"/>
  <c r="K214" i="10"/>
  <c r="K215" i="10"/>
  <c r="K216" i="10"/>
  <c r="K217" i="10"/>
  <c r="K218" i="10"/>
  <c r="K219" i="10"/>
  <c r="K220" i="10"/>
  <c r="K221" i="10"/>
  <c r="K222" i="10"/>
  <c r="K223" i="10"/>
  <c r="K224" i="10"/>
  <c r="K225" i="10"/>
  <c r="K226" i="10"/>
  <c r="K227" i="10"/>
  <c r="K228" i="10"/>
  <c r="K229" i="10"/>
  <c r="K230" i="10"/>
  <c r="K231" i="10"/>
  <c r="K232" i="10"/>
  <c r="K233" i="10"/>
  <c r="K234" i="10"/>
  <c r="K235" i="10"/>
  <c r="K236" i="10"/>
  <c r="K237" i="10"/>
  <c r="K238" i="10"/>
  <c r="K239" i="10"/>
  <c r="K240" i="10"/>
  <c r="K241" i="10"/>
  <c r="K242" i="10"/>
  <c r="K243" i="10"/>
  <c r="K244" i="10"/>
  <c r="K245" i="10"/>
  <c r="L5" i="10"/>
  <c r="K5" i="10"/>
  <c r="F6" i="10"/>
  <c r="F7" i="10"/>
  <c r="F8" i="10"/>
  <c r="F9" i="10"/>
  <c r="F10" i="10"/>
  <c r="F11" i="10"/>
  <c r="F12" i="10"/>
  <c r="F13" i="10"/>
  <c r="F14" i="10"/>
  <c r="F15" i="10"/>
  <c r="F16" i="10"/>
  <c r="F17" i="10"/>
  <c r="F18" i="10"/>
  <c r="F19" i="10"/>
  <c r="F20" i="10"/>
  <c r="E6" i="10"/>
  <c r="E7" i="10"/>
  <c r="E8" i="10"/>
  <c r="E9" i="10"/>
  <c r="E10" i="10"/>
  <c r="E11" i="10"/>
  <c r="E12" i="10"/>
  <c r="E13" i="10"/>
  <c r="E14" i="10"/>
  <c r="E15" i="10"/>
  <c r="E16" i="10"/>
  <c r="E17" i="10"/>
  <c r="E18" i="10"/>
  <c r="E19" i="10"/>
  <c r="E20" i="10"/>
  <c r="E21" i="10"/>
  <c r="E22" i="10"/>
  <c r="E23" i="10"/>
  <c r="E24" i="10"/>
  <c r="E25" i="10"/>
  <c r="E26" i="10"/>
  <c r="E27" i="10"/>
  <c r="E28" i="10"/>
  <c r="E29" i="10"/>
  <c r="E30" i="10"/>
  <c r="E31" i="10"/>
  <c r="E32" i="10"/>
  <c r="E33" i="10"/>
  <c r="E34" i="10"/>
  <c r="E35" i="10"/>
  <c r="E36" i="10"/>
  <c r="E37" i="10"/>
  <c r="E38" i="10"/>
  <c r="E39" i="10"/>
  <c r="E40" i="10"/>
  <c r="E41" i="10"/>
  <c r="E42" i="10"/>
  <c r="E43" i="10"/>
  <c r="E44" i="10"/>
  <c r="E45" i="10"/>
  <c r="E46" i="10"/>
  <c r="E47" i="10"/>
  <c r="E48" i="10"/>
  <c r="E49" i="10"/>
  <c r="E50" i="10"/>
  <c r="E51" i="10"/>
  <c r="E52" i="10"/>
  <c r="E53" i="10"/>
  <c r="E54" i="10"/>
  <c r="F5" i="10"/>
  <c r="E5" i="10"/>
  <c r="K22" i="4"/>
  <c r="K20" i="4"/>
  <c r="K10" i="4"/>
  <c r="K6" i="4"/>
  <c r="K8" i="4"/>
  <c r="J7" i="4"/>
  <c r="J8" i="4"/>
  <c r="J9" i="4"/>
  <c r="J10" i="4"/>
  <c r="J11" i="4"/>
  <c r="J12" i="4"/>
  <c r="J13" i="4"/>
  <c r="J14" i="4"/>
  <c r="J15" i="4"/>
  <c r="J16" i="4"/>
  <c r="J17" i="4"/>
  <c r="J18" i="4"/>
  <c r="J19" i="4"/>
  <c r="J20" i="4"/>
  <c r="J21" i="4"/>
  <c r="J22" i="4"/>
  <c r="J23" i="4"/>
  <c r="J24" i="4"/>
  <c r="J25" i="4"/>
  <c r="J26" i="4"/>
  <c r="J27" i="4"/>
  <c r="J28" i="4"/>
  <c r="J29" i="4"/>
  <c r="J30" i="4"/>
  <c r="J31" i="4"/>
  <c r="J32" i="4"/>
  <c r="J33" i="4"/>
  <c r="J34" i="4"/>
  <c r="J35" i="4"/>
  <c r="J36" i="4"/>
  <c r="J37" i="4"/>
  <c r="J38" i="4"/>
  <c r="J39" i="4"/>
  <c r="J40" i="4"/>
  <c r="J41" i="4"/>
  <c r="J42" i="4"/>
  <c r="J43" i="4"/>
  <c r="J44" i="4"/>
  <c r="J45" i="4"/>
  <c r="J46" i="4"/>
  <c r="J47" i="4"/>
  <c r="J48" i="4"/>
  <c r="J49" i="4"/>
  <c r="J50" i="4"/>
  <c r="J51" i="4"/>
  <c r="J52" i="4"/>
  <c r="J53" i="4"/>
  <c r="J54" i="4"/>
  <c r="J55" i="4"/>
  <c r="J56" i="4"/>
  <c r="J57" i="4"/>
  <c r="J58" i="4"/>
  <c r="J59" i="4"/>
  <c r="J60" i="4"/>
  <c r="J61" i="4"/>
  <c r="J62" i="4"/>
  <c r="J63" i="4"/>
  <c r="J64" i="4"/>
  <c r="J65" i="4"/>
  <c r="J66" i="4"/>
  <c r="J67" i="4"/>
  <c r="J68" i="4"/>
  <c r="J69" i="4"/>
  <c r="J70" i="4"/>
  <c r="J71" i="4"/>
  <c r="J72" i="4"/>
  <c r="J73" i="4"/>
  <c r="J74" i="4"/>
  <c r="J75" i="4"/>
  <c r="J76" i="4"/>
  <c r="J77" i="4"/>
  <c r="J78" i="4"/>
  <c r="J79" i="4"/>
  <c r="J80" i="4"/>
  <c r="J81" i="4"/>
  <c r="J82" i="4"/>
  <c r="J83" i="4"/>
  <c r="J84" i="4"/>
  <c r="J85" i="4"/>
  <c r="J86" i="4"/>
  <c r="J87" i="4"/>
  <c r="J88" i="4"/>
  <c r="J89" i="4"/>
  <c r="J90" i="4"/>
  <c r="J91" i="4"/>
  <c r="J92" i="4"/>
  <c r="J93" i="4"/>
  <c r="J94" i="4"/>
  <c r="J95" i="4"/>
  <c r="J96" i="4"/>
  <c r="J97" i="4"/>
  <c r="J98" i="4"/>
  <c r="J99" i="4"/>
  <c r="J100" i="4"/>
  <c r="J101" i="4"/>
  <c r="J102" i="4"/>
  <c r="J103" i="4"/>
  <c r="J104" i="4"/>
  <c r="J105" i="4"/>
  <c r="J106" i="4"/>
  <c r="J107" i="4"/>
  <c r="J108" i="4"/>
  <c r="J109" i="4"/>
  <c r="J110" i="4"/>
  <c r="J111" i="4"/>
  <c r="J112" i="4"/>
  <c r="J113" i="4"/>
  <c r="J114" i="4"/>
  <c r="J115" i="4"/>
  <c r="J116" i="4"/>
  <c r="J117" i="4"/>
  <c r="J118" i="4"/>
  <c r="J119" i="4"/>
  <c r="J120" i="4"/>
  <c r="J121" i="4"/>
  <c r="J122" i="4"/>
  <c r="J123" i="4"/>
  <c r="J124" i="4"/>
  <c r="J125" i="4"/>
  <c r="J126" i="4"/>
  <c r="J127" i="4"/>
  <c r="J128" i="4"/>
  <c r="J129" i="4"/>
  <c r="J130" i="4"/>
  <c r="J131" i="4"/>
  <c r="J132" i="4"/>
  <c r="J133" i="4"/>
  <c r="J134" i="4"/>
  <c r="J135" i="4"/>
  <c r="J136" i="4"/>
  <c r="J137" i="4"/>
  <c r="J138" i="4"/>
  <c r="J139" i="4"/>
  <c r="J140" i="4"/>
  <c r="J141" i="4"/>
  <c r="J142" i="4"/>
  <c r="J143" i="4"/>
  <c r="J144" i="4"/>
  <c r="J145" i="4"/>
  <c r="J146" i="4"/>
  <c r="J147" i="4"/>
  <c r="J148" i="4"/>
  <c r="J149" i="4"/>
  <c r="J150" i="4"/>
  <c r="J151" i="4"/>
  <c r="J152" i="4"/>
  <c r="J153" i="4"/>
  <c r="J154" i="4"/>
  <c r="J155" i="4"/>
  <c r="J156" i="4"/>
  <c r="J157" i="4"/>
  <c r="J158" i="4"/>
  <c r="J159" i="4"/>
  <c r="J160" i="4"/>
  <c r="J161" i="4"/>
  <c r="J162" i="4"/>
  <c r="J163" i="4"/>
  <c r="J164" i="4"/>
  <c r="J165" i="4"/>
  <c r="J166" i="4"/>
  <c r="J167" i="4"/>
  <c r="J168" i="4"/>
  <c r="J169" i="4"/>
  <c r="J170" i="4"/>
  <c r="J171" i="4"/>
  <c r="J172" i="4"/>
  <c r="J173" i="4"/>
  <c r="J174" i="4"/>
  <c r="J175" i="4"/>
  <c r="J176" i="4"/>
  <c r="J177" i="4"/>
  <c r="J178" i="4"/>
  <c r="J179" i="4"/>
  <c r="J180" i="4"/>
  <c r="J181" i="4"/>
  <c r="J182" i="4"/>
  <c r="J183" i="4"/>
  <c r="J184" i="4"/>
  <c r="J185" i="4"/>
  <c r="J186" i="4"/>
  <c r="J187" i="4"/>
  <c r="J188" i="4"/>
  <c r="J189" i="4"/>
  <c r="J190" i="4"/>
  <c r="J191" i="4"/>
  <c r="J192" i="4"/>
  <c r="J193" i="4"/>
  <c r="J194" i="4"/>
  <c r="J195" i="4"/>
  <c r="J196" i="4"/>
  <c r="J197" i="4"/>
  <c r="J198" i="4"/>
  <c r="J199" i="4"/>
  <c r="J200" i="4"/>
  <c r="J201" i="4"/>
  <c r="J202" i="4"/>
  <c r="J203" i="4"/>
  <c r="J204" i="4"/>
  <c r="J205" i="4"/>
  <c r="J206" i="4"/>
  <c r="J207" i="4"/>
  <c r="J208" i="4"/>
  <c r="J209" i="4"/>
  <c r="J210" i="4"/>
  <c r="J211" i="4"/>
  <c r="J212" i="4"/>
  <c r="J213" i="4"/>
  <c r="J214" i="4"/>
  <c r="J215" i="4"/>
  <c r="J216" i="4"/>
  <c r="J217" i="4"/>
  <c r="J218" i="4"/>
  <c r="J219" i="4"/>
  <c r="J220" i="4"/>
  <c r="J221" i="4"/>
  <c r="J222" i="4"/>
  <c r="J223" i="4"/>
  <c r="J224" i="4"/>
  <c r="J225" i="4"/>
  <c r="J226" i="4"/>
  <c r="J227" i="4"/>
  <c r="J228" i="4"/>
  <c r="J229" i="4"/>
  <c r="J230" i="4"/>
  <c r="J231" i="4"/>
  <c r="J232" i="4"/>
  <c r="J233" i="4"/>
  <c r="J234" i="4"/>
  <c r="J235" i="4"/>
  <c r="J236" i="4"/>
  <c r="J237" i="4"/>
  <c r="J6" i="4"/>
  <c r="S197" i="4" a="1"/>
  <c r="S207" i="4" a="1"/>
  <c r="S184" i="4" a="1"/>
  <c r="S238" i="4" a="1"/>
  <c r="S237" i="4" a="1"/>
  <c r="S247" i="4" a="1"/>
  <c r="S53" i="4" a="1"/>
  <c r="S133" i="4" a="1"/>
  <c r="S26" i="4" a="1"/>
  <c r="S47" i="4" a="1"/>
  <c r="S236" i="4" a="1"/>
  <c r="S134" i="4" a="1"/>
  <c r="S170" i="4" a="1"/>
  <c r="S188" i="4" a="1"/>
  <c r="S161" i="4" a="1"/>
  <c r="S209" i="4" a="1"/>
  <c r="S224" i="4" a="1"/>
  <c r="S246" i="4" a="1"/>
  <c r="S218" i="4" a="1"/>
  <c r="S155" i="4" a="1"/>
  <c r="S14" i="4" a="1"/>
  <c r="S18" i="4" a="1"/>
  <c r="S164" i="4" a="1"/>
  <c r="S156" i="4" a="1"/>
  <c r="S103" i="4" a="1"/>
  <c r="S79" i="4" a="1"/>
  <c r="S20" i="4" a="1"/>
  <c r="S159" i="4" a="1"/>
  <c r="S177" i="4" a="1"/>
  <c r="S214" i="4" a="1"/>
  <c r="S30" i="4" a="1"/>
  <c r="S127" i="4" a="1"/>
  <c r="S186" i="4" a="1"/>
  <c r="S196" i="4" a="1"/>
  <c r="S185" i="4" a="1"/>
  <c r="S225" i="4" a="1"/>
  <c r="S242" i="4" a="1"/>
  <c r="S38" i="4" a="1"/>
  <c r="S78" i="4" a="1"/>
  <c r="S82" i="4" a="1"/>
  <c r="S56" i="4" a="1"/>
  <c r="S77" i="4" a="1"/>
  <c r="S162" i="4" a="1"/>
  <c r="S216" i="4" a="1"/>
  <c r="S226" i="4" a="1"/>
  <c r="S244" i="4" a="1"/>
  <c r="S160" i="4" a="1"/>
  <c r="S43" i="4" a="1"/>
  <c r="S169" i="4" a="1"/>
  <c r="S87" i="4" a="1"/>
  <c r="S213" i="4" a="1"/>
  <c r="S220" i="4" a="1"/>
  <c r="S42" i="4" a="1"/>
  <c r="S54" i="4" a="1"/>
  <c r="S24" i="4" a="1"/>
  <c r="S98" i="4" a="1"/>
  <c r="S104" i="4" a="1"/>
  <c r="S234" i="4" a="1"/>
  <c r="S180" i="4" a="1"/>
  <c r="S128" i="4" a="1"/>
  <c r="S199" i="4" a="1"/>
  <c r="S113" i="4" a="1"/>
  <c r="S68" i="4" a="1"/>
  <c r="S122" i="4" a="1"/>
  <c r="S143" i="4" a="1"/>
  <c r="S65" i="4" a="1"/>
  <c r="S145" i="4" a="1"/>
  <c r="S194" i="4" a="1"/>
  <c r="S204" i="4" a="1"/>
  <c r="S201" i="4" a="1"/>
  <c r="S241" i="4" a="1"/>
  <c r="S21" i="4" a="1"/>
  <c r="S94" i="4" a="1"/>
  <c r="S34" i="4" a="1"/>
  <c r="S114" i="4" a="1"/>
  <c r="S136" i="4" a="1"/>
  <c r="S157" i="4" a="1"/>
  <c r="S32" i="4" a="1"/>
  <c r="S112" i="4" a="1"/>
  <c r="S240" i="4" a="1"/>
  <c r="S35" i="4" a="1"/>
  <c r="S50" i="4" a="1"/>
  <c r="S95" i="4" a="1"/>
  <c r="S49" i="4" a="1"/>
  <c r="S175" i="4" a="1"/>
  <c r="S193" i="4" a="1"/>
  <c r="S29" i="4" a="1"/>
  <c r="S146" i="4" a="1"/>
  <c r="S166" i="4" a="1"/>
  <c r="S13" i="4" a="1"/>
  <c r="S52" i="4" a="1"/>
  <c r="S57" i="4" a="1"/>
  <c r="S195" i="4" a="1"/>
  <c r="S232" i="4" a="1"/>
  <c r="S19" i="4" a="1"/>
  <c r="S152" i="4" a="1"/>
  <c r="S173" i="4" a="1"/>
  <c r="S64" i="4" a="1"/>
  <c r="S144" i="4" a="1"/>
  <c r="S27" i="4" a="1"/>
  <c r="S75" i="4" a="1"/>
  <c r="S248" i="4" a="1"/>
  <c r="S147" i="4" a="1"/>
  <c r="S139" i="4" a="1"/>
  <c r="S9" i="4" a="1"/>
  <c r="S36" i="4" a="1"/>
  <c r="S73" i="4" a="1"/>
  <c r="S92" i="4" a="1"/>
  <c r="S211" i="4" a="1"/>
  <c r="S251" i="4" a="1"/>
  <c r="S149" i="4" a="1"/>
  <c r="S40" i="4" a="1"/>
  <c r="S130" i="4" a="1"/>
  <c r="S120" i="4" a="1"/>
  <c r="S51" i="4" a="1"/>
  <c r="S110" i="4" a="1"/>
  <c r="S66" i="4" a="1"/>
  <c r="S172" i="4" a="1"/>
  <c r="S135" i="4" a="1"/>
  <c r="S215" i="4" a="1"/>
  <c r="S62" i="4" a="1"/>
  <c r="S255" i="4" a="1"/>
  <c r="S165" i="4" a="1"/>
  <c r="S93" i="4" a="1"/>
  <c r="S250" i="4" a="1"/>
  <c r="S88" i="4" a="1"/>
  <c r="S109" i="4" a="1"/>
  <c r="S6" i="4" a="1"/>
  <c r="S219" i="4" a="1"/>
  <c r="S231" i="4" a="1"/>
  <c r="S74" i="4" a="1"/>
  <c r="S83" i="4" a="1"/>
  <c r="S10" i="4" a="1"/>
  <c r="S7" i="4" a="1"/>
  <c r="S31" i="4" a="1"/>
  <c r="S111" i="4" a="1"/>
  <c r="S230" i="4" a="1"/>
  <c r="S61" i="4" a="1"/>
  <c r="S174" i="4" a="1"/>
  <c r="S200" i="4" a="1"/>
  <c r="S15" i="4" a="1"/>
  <c r="S210" i="4" a="1"/>
  <c r="S126" i="4" a="1"/>
  <c r="S116" i="4" a="1"/>
  <c r="S171" i="4" a="1"/>
  <c r="S23" i="4" a="1"/>
  <c r="S97" i="4" a="1"/>
  <c r="S25" i="4" a="1"/>
  <c r="S105" i="4" a="1"/>
  <c r="S181" i="4" a="1"/>
  <c r="S253" i="4" a="1"/>
  <c r="S86" i="4" a="1"/>
  <c r="S37" i="4" a="1"/>
  <c r="S182" i="4" a="1"/>
  <c r="S189" i="4" a="1"/>
  <c r="S22" i="4" a="1"/>
  <c r="S179" i="4" a="1"/>
  <c r="S46" i="4" a="1"/>
  <c r="S254" i="4" a="1"/>
  <c r="S249" i="4" a="1"/>
  <c r="S129" i="4" a="1"/>
  <c r="S11" i="4" a="1"/>
  <c r="S235" i="4" a="1"/>
  <c r="S118" i="4" a="1"/>
  <c r="S178" i="4" a="1"/>
  <c r="S12" i="4" a="1"/>
  <c r="S212" i="4" a="1"/>
  <c r="S198" i="4" a="1"/>
  <c r="S153" i="4" a="1"/>
  <c r="S245" i="4" a="1"/>
  <c r="S190" i="4" a="1"/>
  <c r="S206" i="4" a="1"/>
  <c r="S168" i="4" a="1"/>
  <c r="S96" i="4" a="1"/>
  <c r="S70" i="4" a="1"/>
  <c r="S91" i="4" a="1"/>
  <c r="S28" i="4" a="1"/>
  <c r="S187" i="4" a="1"/>
  <c r="S108" i="4" a="1"/>
  <c r="S131" i="4" a="1"/>
  <c r="S8" i="4" a="1"/>
  <c r="S137" i="4" a="1"/>
  <c r="S58" i="4" a="1"/>
  <c r="S138" i="4" a="1"/>
  <c r="S202" i="4" a="1"/>
  <c r="S106" i="4" a="1"/>
  <c r="S44" i="4" a="1"/>
  <c r="S203" i="4" a="1"/>
  <c r="S124" i="4" a="1"/>
  <c r="S39" i="4" a="1"/>
  <c r="S191" i="4" a="1"/>
  <c r="S192" i="4" a="1"/>
  <c r="S67" i="4" a="1"/>
  <c r="S222" i="4" a="1"/>
  <c r="S183" i="4" a="1"/>
  <c r="S223" i="4" a="1"/>
  <c r="S63" i="4" a="1"/>
  <c r="S45" i="4" a="1"/>
  <c r="S125" i="4" a="1"/>
  <c r="S228" i="4" a="1"/>
  <c r="S151" i="4" a="1"/>
  <c r="S100" i="4" a="1"/>
  <c r="S60" i="4" a="1"/>
  <c r="S140" i="4" a="1"/>
  <c r="S71" i="4" a="1"/>
  <c r="S69" i="4" a="1"/>
  <c r="S115" i="4" a="1"/>
  <c r="S154" i="4" a="1"/>
  <c r="S163" i="4" a="1"/>
  <c r="S76" i="4" a="1"/>
  <c r="S239" i="4" a="1"/>
  <c r="S101" i="4" a="1"/>
  <c r="S99" i="4" a="1"/>
  <c r="S81" i="4" a="1"/>
  <c r="S123" i="4" a="1"/>
  <c r="S141" i="4" a="1"/>
  <c r="S55" i="4" a="1"/>
  <c r="S85" i="4" a="1"/>
  <c r="S33" i="4" a="1"/>
  <c r="S107" i="4" a="1"/>
  <c r="S176" i="4" a="1"/>
  <c r="S16" i="4" a="1"/>
  <c r="S89" i="4" a="1"/>
  <c r="S227" i="4" a="1"/>
  <c r="S84" i="4" a="1"/>
  <c r="S142" i="4" a="1"/>
  <c r="S217" i="4" a="1"/>
  <c r="S148" i="4" a="1"/>
  <c r="S243" i="4" a="1"/>
  <c r="S119" i="4" a="1"/>
  <c r="S117" i="4" a="1"/>
  <c r="S167" i="4" a="1"/>
  <c r="S17" i="4" a="1"/>
  <c r="S48" i="4" a="1"/>
  <c r="S208" i="4" a="1"/>
  <c r="S41" i="4" a="1"/>
  <c r="S121" i="4" a="1"/>
  <c r="S221" i="4" a="1"/>
  <c r="S59" i="4" a="1"/>
  <c r="S158" i="4" a="1"/>
  <c r="S150" i="4" a="1"/>
  <c r="S132" i="4" a="1"/>
  <c r="S229" i="4" a="1"/>
  <c r="S102" i="4" a="1"/>
  <c r="S90" i="4" a="1"/>
  <c r="S233" i="4" a="1"/>
  <c r="S252" i="4" a="1"/>
  <c r="S80" i="4" a="1"/>
  <c r="S205" i="4" a="1"/>
  <c r="S72" i="4" a="1"/>
  <c r="S68" i="4" l="1"/>
  <c r="S190" i="4"/>
  <c r="S208" i="4"/>
  <c r="S250" i="4"/>
  <c r="S113" i="4"/>
  <c r="S33" i="4"/>
  <c r="S151" i="4"/>
  <c r="S93" i="4"/>
  <c r="S199" i="4"/>
  <c r="S72" i="4"/>
  <c r="S189" i="4"/>
  <c r="S165" i="4"/>
  <c r="S128" i="4"/>
  <c r="S85" i="4"/>
  <c r="S228" i="4"/>
  <c r="S255" i="4"/>
  <c r="S180" i="4"/>
  <c r="S245" i="4"/>
  <c r="S48" i="4"/>
  <c r="S62" i="4"/>
  <c r="S234" i="4"/>
  <c r="S200" i="4"/>
  <c r="S125" i="4"/>
  <c r="S215" i="4"/>
  <c r="S104" i="4"/>
  <c r="S205" i="4"/>
  <c r="S182" i="4"/>
  <c r="S135" i="4"/>
  <c r="S98" i="4"/>
  <c r="S55" i="4"/>
  <c r="S45" i="4"/>
  <c r="S172" i="4"/>
  <c r="S24" i="4"/>
  <c r="S153" i="4"/>
  <c r="S17" i="4"/>
  <c r="S66" i="4"/>
  <c r="S54" i="4"/>
  <c r="S174" i="4"/>
  <c r="S63" i="4"/>
  <c r="S110" i="4"/>
  <c r="S42" i="4"/>
  <c r="S80" i="4"/>
  <c r="S37" i="4"/>
  <c r="S51" i="4"/>
  <c r="S220" i="4"/>
  <c r="S141" i="4"/>
  <c r="S223" i="4"/>
  <c r="S120" i="4"/>
  <c r="S213" i="4"/>
  <c r="S198" i="4"/>
  <c r="S167" i="4"/>
  <c r="S130" i="4"/>
  <c r="S87" i="4"/>
  <c r="S61" i="4"/>
  <c r="S183" i="4"/>
  <c r="S40" i="4"/>
  <c r="S169" i="4"/>
  <c r="S252" i="4"/>
  <c r="S86" i="4"/>
  <c r="S149" i="4"/>
  <c r="S43" i="4"/>
  <c r="S123" i="4"/>
  <c r="S222" i="4"/>
  <c r="S251" i="4"/>
  <c r="S160" i="4"/>
  <c r="S233" i="4"/>
  <c r="S117" i="4"/>
  <c r="S211" i="4"/>
  <c r="S244" i="4"/>
  <c r="S230" i="4"/>
  <c r="S67" i="4"/>
  <c r="S92" i="4"/>
  <c r="S226" i="4"/>
  <c r="S212" i="4"/>
  <c r="S253" i="4"/>
  <c r="S73" i="4"/>
  <c r="S216" i="4"/>
  <c r="S81" i="4"/>
  <c r="S192" i="4"/>
  <c r="S36" i="4"/>
  <c r="S162" i="4"/>
  <c r="S12" i="4"/>
  <c r="S119" i="4"/>
  <c r="S9" i="4"/>
  <c r="S77" i="4"/>
  <c r="S111" i="4"/>
  <c r="S191" i="4"/>
  <c r="S139" i="4"/>
  <c r="S56" i="4"/>
  <c r="S90" i="4"/>
  <c r="S181" i="4"/>
  <c r="S147" i="4"/>
  <c r="S82" i="4"/>
  <c r="S99" i="4"/>
  <c r="S39" i="4"/>
  <c r="S248" i="4"/>
  <c r="S78" i="4"/>
  <c r="S178" i="4"/>
  <c r="S243" i="4"/>
  <c r="S75" i="4"/>
  <c r="S38" i="4"/>
  <c r="S31" i="4"/>
  <c r="S124" i="4"/>
  <c r="S27" i="4"/>
  <c r="S242" i="4"/>
  <c r="S102" i="4"/>
  <c r="S105" i="4"/>
  <c r="S144" i="4"/>
  <c r="S225" i="4"/>
  <c r="S101" i="4"/>
  <c r="S203" i="4"/>
  <c r="S64" i="4"/>
  <c r="S185" i="4"/>
  <c r="S118" i="4"/>
  <c r="S148" i="4"/>
  <c r="S173" i="4"/>
  <c r="S196" i="4"/>
  <c r="S239" i="4"/>
  <c r="S44" i="4"/>
  <c r="S152" i="4"/>
  <c r="S186" i="4"/>
  <c r="S229" i="4"/>
  <c r="S25" i="4"/>
  <c r="S19" i="4"/>
  <c r="S127" i="4"/>
  <c r="S7" i="4"/>
  <c r="S106" i="4"/>
  <c r="S232" i="4"/>
  <c r="S30" i="4"/>
  <c r="S235" i="4"/>
  <c r="S217" i="4"/>
  <c r="S195" i="4"/>
  <c r="S214" i="4"/>
  <c r="S76" i="4"/>
  <c r="S202" i="4"/>
  <c r="S57" i="4"/>
  <c r="S177" i="4"/>
  <c r="S132" i="4"/>
  <c r="S97" i="4"/>
  <c r="S52" i="4"/>
  <c r="S159" i="4"/>
  <c r="S10" i="4"/>
  <c r="S138" i="4"/>
  <c r="S13" i="4"/>
  <c r="S20" i="4"/>
  <c r="S11" i="4"/>
  <c r="S142" i="4"/>
  <c r="S166" i="4"/>
  <c r="S79" i="4"/>
  <c r="S163" i="4"/>
  <c r="S58" i="4"/>
  <c r="S146" i="4"/>
  <c r="S103" i="4"/>
  <c r="S150" i="4"/>
  <c r="S23" i="4"/>
  <c r="S29" i="4"/>
  <c r="S156" i="4"/>
  <c r="S83" i="4"/>
  <c r="S137" i="4"/>
  <c r="S193" i="4"/>
  <c r="S164" i="4"/>
  <c r="S129" i="4"/>
  <c r="S84" i="4"/>
  <c r="S175" i="4"/>
  <c r="S18" i="4"/>
  <c r="S154" i="4"/>
  <c r="S8" i="4"/>
  <c r="S49" i="4"/>
  <c r="S14" i="4"/>
  <c r="S158" i="4"/>
  <c r="S171" i="4"/>
  <c r="S95" i="4"/>
  <c r="S155" i="4"/>
  <c r="S74" i="4"/>
  <c r="S131" i="4"/>
  <c r="S50" i="4"/>
  <c r="S218" i="4"/>
  <c r="S249" i="4"/>
  <c r="S227" i="4"/>
  <c r="S35" i="4"/>
  <c r="S246" i="4"/>
  <c r="S115" i="4"/>
  <c r="S108" i="4"/>
  <c r="S240" i="4"/>
  <c r="S224" i="4"/>
  <c r="S59" i="4"/>
  <c r="S89" i="4"/>
  <c r="S112" i="4"/>
  <c r="S209" i="4"/>
  <c r="S69" i="4"/>
  <c r="S187" i="4"/>
  <c r="S32" i="4"/>
  <c r="S161" i="4"/>
  <c r="S254" i="4"/>
  <c r="S116" i="4"/>
  <c r="S157" i="4"/>
  <c r="S188" i="4"/>
  <c r="S231" i="4"/>
  <c r="S28" i="4"/>
  <c r="S136" i="4"/>
  <c r="S170" i="4"/>
  <c r="S221" i="4"/>
  <c r="S16" i="4"/>
  <c r="S114" i="4"/>
  <c r="S134" i="4"/>
  <c r="S71" i="4"/>
  <c r="S91" i="4"/>
  <c r="S34" i="4"/>
  <c r="S236" i="4"/>
  <c r="S46" i="4"/>
  <c r="S126" i="4"/>
  <c r="S94" i="4"/>
  <c r="S47" i="4"/>
  <c r="S140" i="4"/>
  <c r="S70" i="4"/>
  <c r="S21" i="4"/>
  <c r="S26" i="4"/>
  <c r="S121" i="4"/>
  <c r="S176" i="4"/>
  <c r="S241" i="4"/>
  <c r="S133" i="4"/>
  <c r="S219" i="4"/>
  <c r="S96" i="4"/>
  <c r="S201" i="4"/>
  <c r="S53" i="4"/>
  <c r="S179" i="4"/>
  <c r="S210" i="4"/>
  <c r="S204" i="4"/>
  <c r="S247" i="4"/>
  <c r="S60" i="4"/>
  <c r="S168" i="4"/>
  <c r="S194" i="4"/>
  <c r="S237" i="4"/>
  <c r="S41" i="4"/>
  <c r="S107" i="4"/>
  <c r="S145" i="4"/>
  <c r="S238" i="4"/>
  <c r="S100" i="4"/>
  <c r="S206" i="4"/>
  <c r="S65" i="4"/>
  <c r="S184" i="4"/>
  <c r="S22" i="4"/>
  <c r="S109" i="4"/>
  <c r="S143" i="4"/>
  <c r="S207" i="4"/>
  <c r="S15" i="4"/>
  <c r="S88" i="4"/>
  <c r="S122" i="4"/>
  <c r="S197" i="4"/>
  <c r="S6" i="4"/>
  <c r="C12" i="11"/>
  <c r="C11" i="11"/>
  <c r="V6" i="4"/>
  <c r="V18" i="4" s="1"/>
  <c r="V22" i="4" s="1"/>
  <c r="F49" i="4"/>
  <c r="G7" i="4"/>
  <c r="F7" i="4"/>
  <c r="F8" i="4"/>
  <c r="F9" i="4"/>
  <c r="F10" i="4"/>
  <c r="F11" i="4"/>
  <c r="F12" i="4"/>
  <c r="F13" i="4"/>
  <c r="F14" i="4"/>
  <c r="F15" i="4"/>
  <c r="F16" i="4"/>
  <c r="F17" i="4"/>
  <c r="F18" i="4"/>
  <c r="F19" i="4"/>
  <c r="F20" i="4"/>
  <c r="F21" i="4"/>
  <c r="F22" i="4"/>
  <c r="F23" i="4"/>
  <c r="F24" i="4"/>
  <c r="F25" i="4"/>
  <c r="F26" i="4"/>
  <c r="F27" i="4"/>
  <c r="F28" i="4"/>
  <c r="F29" i="4"/>
  <c r="F30" i="4"/>
  <c r="F31" i="4"/>
  <c r="F32" i="4"/>
  <c r="F33" i="4"/>
  <c r="F34" i="4"/>
  <c r="F35" i="4"/>
  <c r="F36" i="4"/>
  <c r="F37" i="4"/>
  <c r="F38" i="4"/>
  <c r="F39" i="4"/>
  <c r="F40" i="4"/>
  <c r="F41" i="4"/>
  <c r="F42" i="4"/>
  <c r="F43" i="4"/>
  <c r="F44" i="4"/>
  <c r="F45" i="4"/>
  <c r="F46" i="4"/>
  <c r="F47" i="4"/>
  <c r="F48" i="4"/>
  <c r="F50" i="4"/>
  <c r="F51" i="4"/>
  <c r="F52" i="4"/>
  <c r="F53" i="4"/>
  <c r="F54" i="4"/>
  <c r="F55" i="4"/>
  <c r="F56" i="4"/>
  <c r="F57" i="4"/>
  <c r="F58" i="4"/>
  <c r="F59" i="4"/>
  <c r="F60" i="4"/>
  <c r="F61" i="4"/>
  <c r="F62" i="4"/>
  <c r="F63" i="4"/>
  <c r="F64" i="4"/>
  <c r="F65" i="4"/>
  <c r="F66" i="4"/>
  <c r="F67" i="4"/>
  <c r="F68" i="4"/>
  <c r="F69" i="4"/>
  <c r="F70" i="4"/>
  <c r="F71" i="4"/>
  <c r="F72" i="4"/>
  <c r="F73" i="4"/>
  <c r="F74" i="4"/>
  <c r="F75" i="4"/>
  <c r="F76" i="4"/>
  <c r="F77" i="4"/>
  <c r="F78" i="4"/>
  <c r="F79" i="4"/>
  <c r="F80" i="4"/>
  <c r="F81" i="4"/>
  <c r="F82" i="4"/>
  <c r="F83" i="4"/>
  <c r="F84" i="4"/>
  <c r="F85" i="4"/>
  <c r="F86" i="4"/>
  <c r="F87" i="4"/>
  <c r="F88" i="4"/>
  <c r="F89" i="4"/>
  <c r="F90" i="4"/>
  <c r="F91" i="4"/>
  <c r="F92" i="4"/>
  <c r="F93" i="4"/>
  <c r="F94" i="4"/>
  <c r="F95" i="4"/>
  <c r="F96" i="4"/>
  <c r="F97" i="4"/>
  <c r="F98" i="4"/>
  <c r="F99" i="4"/>
  <c r="F100" i="4"/>
  <c r="F101" i="4"/>
  <c r="F102" i="4"/>
  <c r="F103" i="4"/>
  <c r="F104" i="4"/>
  <c r="F105" i="4"/>
  <c r="F106" i="4"/>
  <c r="F107" i="4"/>
  <c r="F108" i="4"/>
  <c r="F109" i="4"/>
  <c r="F110" i="4"/>
  <c r="F111" i="4"/>
  <c r="F112" i="4"/>
  <c r="F113" i="4"/>
  <c r="F114" i="4"/>
  <c r="F115" i="4"/>
  <c r="F116" i="4"/>
  <c r="F117" i="4"/>
  <c r="F118" i="4"/>
  <c r="F119" i="4"/>
  <c r="F120" i="4"/>
  <c r="F121" i="4"/>
  <c r="F122" i="4"/>
  <c r="F123" i="4"/>
  <c r="F124" i="4"/>
  <c r="F125" i="4"/>
  <c r="F126" i="4"/>
  <c r="F127" i="4"/>
  <c r="F128" i="4"/>
  <c r="F129" i="4"/>
  <c r="F130" i="4"/>
  <c r="F131" i="4"/>
  <c r="F132" i="4"/>
  <c r="F133" i="4"/>
  <c r="F134" i="4"/>
  <c r="F135" i="4"/>
  <c r="F136" i="4"/>
  <c r="F137" i="4"/>
  <c r="F138" i="4"/>
  <c r="F139" i="4"/>
  <c r="F140" i="4"/>
  <c r="F141" i="4"/>
  <c r="F142" i="4"/>
  <c r="F143" i="4"/>
  <c r="F144" i="4"/>
  <c r="F145" i="4"/>
  <c r="F146" i="4"/>
  <c r="F147" i="4"/>
  <c r="F148" i="4"/>
  <c r="F149" i="4"/>
  <c r="F150" i="4"/>
  <c r="F151" i="4"/>
  <c r="F152" i="4"/>
  <c r="F153" i="4"/>
  <c r="F154" i="4"/>
  <c r="F155" i="4"/>
  <c r="F156" i="4"/>
  <c r="F157" i="4"/>
  <c r="F158" i="4"/>
  <c r="F159" i="4"/>
  <c r="F160" i="4"/>
  <c r="F161" i="4"/>
  <c r="F162" i="4"/>
  <c r="F163" i="4"/>
  <c r="F164" i="4"/>
  <c r="F165" i="4"/>
  <c r="F166" i="4"/>
  <c r="F167" i="4"/>
  <c r="F168" i="4"/>
  <c r="F169" i="4"/>
  <c r="F170" i="4"/>
  <c r="F171" i="4"/>
  <c r="F172" i="4"/>
  <c r="F173" i="4"/>
  <c r="F174" i="4"/>
  <c r="F175" i="4"/>
  <c r="F176" i="4"/>
  <c r="F177" i="4"/>
  <c r="F178" i="4"/>
  <c r="F179" i="4"/>
  <c r="F180" i="4"/>
  <c r="F181" i="4"/>
  <c r="F182" i="4"/>
  <c r="F183" i="4"/>
  <c r="F184" i="4"/>
  <c r="F185" i="4"/>
  <c r="F186" i="4"/>
  <c r="F187" i="4"/>
  <c r="F188" i="4"/>
  <c r="F189" i="4"/>
  <c r="F190" i="4"/>
  <c r="F191" i="4"/>
  <c r="F192" i="4"/>
  <c r="F193" i="4"/>
  <c r="F194" i="4"/>
  <c r="F195" i="4"/>
  <c r="F196" i="4"/>
  <c r="F197" i="4"/>
  <c r="F198" i="4"/>
  <c r="F199" i="4"/>
  <c r="F200" i="4"/>
  <c r="F201" i="4"/>
  <c r="F202" i="4"/>
  <c r="F203" i="4"/>
  <c r="F204" i="4"/>
  <c r="F205" i="4"/>
  <c r="F206" i="4"/>
  <c r="F207" i="4"/>
  <c r="F208" i="4"/>
  <c r="F209" i="4"/>
  <c r="F210" i="4"/>
  <c r="F211" i="4"/>
  <c r="F212" i="4"/>
  <c r="F213" i="4"/>
  <c r="F214" i="4"/>
  <c r="F215" i="4"/>
  <c r="F216" i="4"/>
  <c r="F217" i="4"/>
  <c r="F218" i="4"/>
  <c r="F219" i="4"/>
  <c r="F220" i="4"/>
  <c r="F221" i="4"/>
  <c r="F222" i="4"/>
  <c r="F223" i="4"/>
  <c r="F224" i="4"/>
  <c r="F225" i="4"/>
  <c r="F226" i="4"/>
  <c r="F227" i="4"/>
  <c r="F228" i="4"/>
  <c r="F229" i="4"/>
  <c r="F230" i="4"/>
  <c r="F231" i="4"/>
  <c r="F232" i="4"/>
  <c r="F233" i="4"/>
  <c r="F234" i="4"/>
  <c r="F235" i="4"/>
  <c r="F236" i="4"/>
  <c r="F237" i="4"/>
  <c r="F6" i="4"/>
  <c r="X2" i="8"/>
  <c r="X3" i="8"/>
  <c r="X4" i="8"/>
  <c r="X5" i="8"/>
  <c r="X6" i="8"/>
  <c r="X7" i="8"/>
  <c r="X8" i="8"/>
  <c r="X9" i="8"/>
  <c r="X10" i="8"/>
  <c r="X11" i="8"/>
  <c r="X12" i="8"/>
  <c r="X13" i="8"/>
  <c r="X14" i="8"/>
  <c r="X15" i="8"/>
  <c r="X16" i="8"/>
  <c r="X17" i="8"/>
  <c r="X18" i="8"/>
  <c r="X19" i="8"/>
  <c r="X20" i="8"/>
  <c r="X21" i="8"/>
  <c r="X22" i="8"/>
  <c r="X23" i="8"/>
  <c r="X24" i="8"/>
  <c r="X25" i="8"/>
  <c r="X26" i="8"/>
  <c r="X27" i="8"/>
  <c r="X28" i="8"/>
  <c r="X29" i="8"/>
  <c r="X30" i="8"/>
  <c r="X31" i="8"/>
  <c r="X32" i="8"/>
  <c r="X33" i="8"/>
  <c r="X34" i="8"/>
  <c r="X35" i="8"/>
  <c r="X36" i="8"/>
  <c r="X37" i="8"/>
  <c r="X38" i="8"/>
  <c r="X39" i="8"/>
  <c r="X40" i="8"/>
  <c r="X41" i="8"/>
  <c r="X42" i="8"/>
  <c r="X43" i="8"/>
  <c r="X44" i="8"/>
  <c r="X45" i="8"/>
  <c r="X46" i="8"/>
  <c r="X47" i="8"/>
  <c r="X48" i="8"/>
  <c r="X49" i="8"/>
  <c r="X50" i="8"/>
  <c r="X51" i="8"/>
  <c r="X52" i="8"/>
  <c r="X53" i="8"/>
  <c r="X54" i="8"/>
  <c r="X55" i="8"/>
  <c r="X56" i="8"/>
  <c r="X57" i="8"/>
  <c r="X58" i="8"/>
  <c r="X59" i="8"/>
  <c r="X60" i="8"/>
  <c r="X61" i="8"/>
  <c r="X62" i="8"/>
  <c r="X63" i="8"/>
  <c r="X64" i="8"/>
  <c r="X65" i="8"/>
  <c r="X66" i="8"/>
  <c r="X67" i="8"/>
  <c r="X68" i="8"/>
  <c r="X69" i="8"/>
  <c r="X70" i="8"/>
  <c r="X71" i="8"/>
  <c r="X72" i="8"/>
  <c r="X73" i="8"/>
  <c r="X74" i="8"/>
  <c r="X75" i="8"/>
  <c r="X76" i="8"/>
  <c r="X77" i="8"/>
  <c r="X78" i="8"/>
  <c r="X79" i="8"/>
  <c r="X80" i="8"/>
  <c r="X81" i="8"/>
  <c r="X82" i="8"/>
  <c r="X83" i="8"/>
  <c r="X84" i="8"/>
  <c r="X85" i="8"/>
  <c r="X86" i="8"/>
  <c r="X87" i="8"/>
  <c r="X88" i="8"/>
  <c r="X89" i="8"/>
  <c r="X90" i="8"/>
  <c r="X91" i="8"/>
  <c r="X92" i="8"/>
  <c r="X93" i="8"/>
  <c r="X94" i="8"/>
  <c r="X95" i="8"/>
  <c r="X96" i="8"/>
  <c r="X97" i="8"/>
  <c r="X98" i="8"/>
  <c r="X99" i="8"/>
  <c r="X100" i="8"/>
  <c r="X101" i="8"/>
  <c r="X102" i="8"/>
  <c r="X103" i="8"/>
  <c r="X104" i="8"/>
  <c r="X105" i="8"/>
  <c r="X106" i="8"/>
  <c r="X107" i="8"/>
  <c r="X108" i="8"/>
  <c r="X109" i="8"/>
  <c r="X110" i="8"/>
  <c r="X111" i="8"/>
  <c r="X112" i="8"/>
  <c r="X113" i="8"/>
  <c r="X114" i="8"/>
  <c r="X115" i="8"/>
  <c r="X116" i="8"/>
  <c r="X117" i="8"/>
  <c r="X118" i="8"/>
  <c r="X119" i="8"/>
  <c r="X120" i="8"/>
  <c r="X121" i="8"/>
  <c r="X122" i="8"/>
  <c r="X123" i="8"/>
  <c r="X124" i="8"/>
  <c r="X125" i="8"/>
  <c r="X126" i="8"/>
  <c r="X127" i="8"/>
  <c r="X128" i="8"/>
  <c r="X129" i="8"/>
  <c r="X130" i="8"/>
  <c r="X131" i="8"/>
  <c r="X132" i="8"/>
  <c r="X133" i="8"/>
  <c r="X134" i="8"/>
  <c r="X135" i="8"/>
  <c r="X136" i="8"/>
  <c r="X137" i="8"/>
  <c r="X138" i="8"/>
  <c r="X139" i="8"/>
  <c r="X140" i="8"/>
  <c r="X141" i="8"/>
  <c r="X142" i="8"/>
  <c r="X143" i="8"/>
  <c r="X144" i="8"/>
  <c r="X145" i="8"/>
  <c r="X146" i="8"/>
  <c r="X147" i="8"/>
  <c r="X148" i="8"/>
  <c r="X149" i="8"/>
  <c r="X150" i="8"/>
  <c r="X151" i="8"/>
  <c r="X152" i="8"/>
  <c r="X153" i="8"/>
  <c r="X154" i="8"/>
  <c r="X155" i="8"/>
  <c r="X156" i="8"/>
  <c r="X157" i="8"/>
  <c r="X158" i="8"/>
  <c r="X159" i="8"/>
  <c r="X160" i="8"/>
  <c r="X161" i="8"/>
  <c r="X162" i="8"/>
  <c r="X163" i="8"/>
  <c r="X164" i="8"/>
  <c r="X165" i="8"/>
  <c r="X166" i="8"/>
  <c r="X167" i="8"/>
  <c r="X168" i="8"/>
  <c r="X169" i="8"/>
  <c r="X170" i="8"/>
  <c r="X171" i="8"/>
  <c r="X172" i="8"/>
  <c r="X173" i="8"/>
  <c r="X174" i="8"/>
  <c r="X175" i="8"/>
  <c r="X176" i="8"/>
  <c r="X177" i="8"/>
  <c r="X178" i="8"/>
  <c r="X179" i="8"/>
  <c r="X180" i="8"/>
  <c r="X181" i="8"/>
  <c r="X182" i="8"/>
  <c r="X183" i="8"/>
  <c r="X184" i="8"/>
  <c r="X185" i="8"/>
  <c r="X186" i="8"/>
  <c r="X187" i="8"/>
  <c r="X188" i="8"/>
  <c r="X189" i="8"/>
  <c r="X190" i="8"/>
  <c r="X191" i="8"/>
  <c r="X192" i="8"/>
  <c r="X193" i="8"/>
  <c r="X194" i="8"/>
  <c r="X195" i="8"/>
  <c r="X196" i="8"/>
  <c r="X197" i="8"/>
  <c r="X198" i="8"/>
  <c r="X199" i="8"/>
  <c r="X200" i="8"/>
  <c r="X201" i="8"/>
  <c r="X202" i="8"/>
  <c r="X203" i="8"/>
  <c r="X204" i="8"/>
  <c r="X205" i="8"/>
  <c r="X206" i="8"/>
  <c r="X207" i="8"/>
  <c r="X208" i="8"/>
  <c r="X209" i="8"/>
  <c r="X210" i="8"/>
  <c r="X211" i="8"/>
  <c r="X212" i="8"/>
  <c r="X213" i="8"/>
  <c r="X214" i="8"/>
  <c r="X215" i="8"/>
  <c r="X216" i="8"/>
  <c r="X217" i="8"/>
  <c r="X218" i="8"/>
  <c r="X219" i="8"/>
  <c r="X220" i="8"/>
  <c r="X221" i="8"/>
  <c r="X222" i="8"/>
  <c r="X223" i="8"/>
  <c r="X224" i="8"/>
  <c r="X225" i="8"/>
  <c r="X226" i="8"/>
  <c r="X227" i="8"/>
  <c r="X228" i="8"/>
  <c r="X229" i="8"/>
  <c r="X230" i="8"/>
  <c r="X231" i="8"/>
  <c r="X232" i="8"/>
  <c r="X233" i="8"/>
  <c r="X234" i="8"/>
  <c r="X235" i="8"/>
  <c r="X236" i="8"/>
  <c r="X237" i="8"/>
  <c r="X238" i="8"/>
  <c r="X239" i="8"/>
  <c r="X240" i="8"/>
  <c r="X241" i="8"/>
  <c r="X242" i="8"/>
  <c r="X243" i="8"/>
  <c r="X244" i="8"/>
  <c r="X245" i="8"/>
  <c r="X246" i="8"/>
  <c r="X247" i="8"/>
  <c r="X248" i="8"/>
  <c r="X249" i="8"/>
  <c r="X250" i="8"/>
  <c r="X251" i="8"/>
  <c r="X252" i="8"/>
  <c r="X253" i="8"/>
  <c r="X254" i="8"/>
  <c r="X255" i="8"/>
  <c r="X256" i="8"/>
  <c r="X257" i="8"/>
  <c r="X258" i="8"/>
  <c r="X259" i="8"/>
  <c r="X260" i="8"/>
  <c r="X261" i="8"/>
  <c r="X262" i="8"/>
  <c r="X263" i="8"/>
  <c r="X264" i="8"/>
  <c r="X265" i="8"/>
  <c r="X266" i="8"/>
  <c r="X267" i="8"/>
  <c r="X268" i="8"/>
  <c r="X269" i="8"/>
  <c r="X270" i="8"/>
  <c r="X271" i="8"/>
  <c r="X272" i="8"/>
  <c r="X273" i="8"/>
  <c r="X274" i="8"/>
  <c r="X275" i="8"/>
  <c r="X276" i="8"/>
  <c r="X277" i="8"/>
  <c r="X278" i="8"/>
  <c r="X1" i="8"/>
  <c r="W2" i="8"/>
  <c r="W3" i="8"/>
  <c r="W4" i="8"/>
  <c r="W5" i="8"/>
  <c r="W6" i="8"/>
  <c r="W7" i="8"/>
  <c r="W8" i="8"/>
  <c r="W9" i="8"/>
  <c r="W10" i="8"/>
  <c r="W11" i="8"/>
  <c r="W12" i="8"/>
  <c r="W13" i="8"/>
  <c r="W14" i="8"/>
  <c r="W15" i="8"/>
  <c r="W16" i="8"/>
  <c r="W17" i="8"/>
  <c r="W18" i="8"/>
  <c r="W19" i="8"/>
  <c r="W20" i="8"/>
  <c r="W21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W130" i="8"/>
  <c r="W131" i="8"/>
  <c r="W132" i="8"/>
  <c r="W133" i="8"/>
  <c r="W134" i="8"/>
  <c r="W135" i="8"/>
  <c r="W136" i="8"/>
  <c r="W137" i="8"/>
  <c r="W138" i="8"/>
  <c r="W139" i="8"/>
  <c r="W140" i="8"/>
  <c r="W141" i="8"/>
  <c r="W142" i="8"/>
  <c r="W143" i="8"/>
  <c r="W144" i="8"/>
  <c r="W145" i="8"/>
  <c r="W146" i="8"/>
  <c r="W147" i="8"/>
  <c r="W148" i="8"/>
  <c r="W149" i="8"/>
  <c r="W150" i="8"/>
  <c r="W151" i="8"/>
  <c r="W152" i="8"/>
  <c r="W153" i="8"/>
  <c r="W154" i="8"/>
  <c r="W155" i="8"/>
  <c r="W156" i="8"/>
  <c r="W157" i="8"/>
  <c r="W158" i="8"/>
  <c r="W159" i="8"/>
  <c r="W160" i="8"/>
  <c r="W161" i="8"/>
  <c r="W162" i="8"/>
  <c r="W163" i="8"/>
  <c r="W164" i="8"/>
  <c r="W165" i="8"/>
  <c r="W166" i="8"/>
  <c r="W167" i="8"/>
  <c r="W168" i="8"/>
  <c r="W169" i="8"/>
  <c r="W170" i="8"/>
  <c r="W171" i="8"/>
  <c r="W172" i="8"/>
  <c r="W173" i="8"/>
  <c r="W174" i="8"/>
  <c r="W175" i="8"/>
  <c r="W176" i="8"/>
  <c r="W177" i="8"/>
  <c r="W178" i="8"/>
  <c r="W179" i="8"/>
  <c r="W180" i="8"/>
  <c r="W181" i="8"/>
  <c r="W182" i="8"/>
  <c r="W183" i="8"/>
  <c r="W184" i="8"/>
  <c r="W185" i="8"/>
  <c r="W186" i="8"/>
  <c r="W187" i="8"/>
  <c r="W188" i="8"/>
  <c r="W189" i="8"/>
  <c r="W190" i="8"/>
  <c r="W191" i="8"/>
  <c r="W192" i="8"/>
  <c r="W193" i="8"/>
  <c r="W194" i="8"/>
  <c r="W195" i="8"/>
  <c r="W196" i="8"/>
  <c r="W197" i="8"/>
  <c r="W198" i="8"/>
  <c r="W199" i="8"/>
  <c r="W200" i="8"/>
  <c r="W201" i="8"/>
  <c r="W202" i="8"/>
  <c r="W203" i="8"/>
  <c r="W204" i="8"/>
  <c r="W205" i="8"/>
  <c r="W206" i="8"/>
  <c r="W207" i="8"/>
  <c r="W208" i="8"/>
  <c r="W209" i="8"/>
  <c r="W210" i="8"/>
  <c r="W211" i="8"/>
  <c r="W212" i="8"/>
  <c r="W213" i="8"/>
  <c r="W214" i="8"/>
  <c r="W215" i="8"/>
  <c r="W216" i="8"/>
  <c r="W217" i="8"/>
  <c r="W218" i="8"/>
  <c r="W219" i="8"/>
  <c r="W220" i="8"/>
  <c r="W221" i="8"/>
  <c r="W222" i="8"/>
  <c r="W223" i="8"/>
  <c r="W224" i="8"/>
  <c r="W225" i="8"/>
  <c r="W226" i="8"/>
  <c r="W227" i="8"/>
  <c r="W228" i="8"/>
  <c r="W229" i="8"/>
  <c r="W230" i="8"/>
  <c r="W231" i="8"/>
  <c r="W232" i="8"/>
  <c r="W233" i="8"/>
  <c r="W234" i="8"/>
  <c r="W235" i="8"/>
  <c r="W236" i="8"/>
  <c r="W237" i="8"/>
  <c r="W238" i="8"/>
  <c r="W239" i="8"/>
  <c r="W240" i="8"/>
  <c r="W241" i="8"/>
  <c r="W242" i="8"/>
  <c r="W243" i="8"/>
  <c r="W244" i="8"/>
  <c r="W245" i="8"/>
  <c r="W246" i="8"/>
  <c r="W247" i="8"/>
  <c r="W248" i="8"/>
  <c r="W249" i="8"/>
  <c r="W250" i="8"/>
  <c r="W251" i="8"/>
  <c r="W252" i="8"/>
  <c r="W253" i="8"/>
  <c r="W254" i="8"/>
  <c r="W255" i="8"/>
  <c r="W256" i="8"/>
  <c r="W257" i="8"/>
  <c r="W258" i="8"/>
  <c r="W259" i="8"/>
  <c r="W260" i="8"/>
  <c r="W261" i="8"/>
  <c r="W262" i="8"/>
  <c r="W263" i="8"/>
  <c r="W264" i="8"/>
  <c r="W265" i="8"/>
  <c r="W266" i="8"/>
  <c r="W267" i="8"/>
  <c r="W268" i="8"/>
  <c r="W269" i="8"/>
  <c r="W270" i="8"/>
  <c r="W271" i="8"/>
  <c r="W272" i="8"/>
  <c r="W273" i="8"/>
  <c r="W274" i="8"/>
  <c r="W275" i="8"/>
  <c r="W276" i="8"/>
  <c r="W277" i="8"/>
  <c r="W278" i="8"/>
  <c r="W1" i="8"/>
  <c r="V3" i="8"/>
  <c r="V4" i="8" s="1"/>
  <c r="V5" i="8" s="1"/>
  <c r="V6" i="8" s="1"/>
  <c r="V7" i="8" s="1"/>
  <c r="V8" i="8" s="1"/>
  <c r="V9" i="8" s="1"/>
  <c r="V10" i="8" s="1"/>
  <c r="V11" i="8" s="1"/>
  <c r="V12" i="8" s="1"/>
  <c r="V13" i="8" s="1"/>
  <c r="V14" i="8" s="1"/>
  <c r="V15" i="8" s="1"/>
  <c r="V16" i="8" s="1"/>
  <c r="V17" i="8" s="1"/>
  <c r="V18" i="8" s="1"/>
  <c r="V19" i="8" s="1"/>
  <c r="V20" i="8" s="1"/>
  <c r="V21" i="8" s="1"/>
  <c r="V22" i="8" s="1"/>
  <c r="V23" i="8" s="1"/>
  <c r="V24" i="8" s="1"/>
  <c r="V25" i="8" s="1"/>
  <c r="V26" i="8" s="1"/>
  <c r="V27" i="8" s="1"/>
  <c r="V28" i="8" s="1"/>
  <c r="V29" i="8" s="1"/>
  <c r="V30" i="8" s="1"/>
  <c r="V31" i="8" s="1"/>
  <c r="V32" i="8" s="1"/>
  <c r="V33" i="8" s="1"/>
  <c r="V34" i="8" s="1"/>
  <c r="V35" i="8" s="1"/>
  <c r="V36" i="8" s="1"/>
  <c r="V37" i="8" s="1"/>
  <c r="V38" i="8" s="1"/>
  <c r="V39" i="8" s="1"/>
  <c r="V40" i="8" s="1"/>
  <c r="V41" i="8" s="1"/>
  <c r="V42" i="8" s="1"/>
  <c r="V43" i="8" s="1"/>
  <c r="V44" i="8" s="1"/>
  <c r="V45" i="8" s="1"/>
  <c r="V46" i="8" s="1"/>
  <c r="V47" i="8" s="1"/>
  <c r="V48" i="8" s="1"/>
  <c r="V49" i="8" s="1"/>
  <c r="V50" i="8" s="1"/>
  <c r="V51" i="8" s="1"/>
  <c r="V52" i="8" s="1"/>
  <c r="V53" i="8" s="1"/>
  <c r="V54" i="8" s="1"/>
  <c r="V55" i="8" s="1"/>
  <c r="V56" i="8" s="1"/>
  <c r="V57" i="8" s="1"/>
  <c r="V58" i="8" s="1"/>
  <c r="V59" i="8" s="1"/>
  <c r="V60" i="8" s="1"/>
  <c r="V61" i="8" s="1"/>
  <c r="V62" i="8" s="1"/>
  <c r="V63" i="8" s="1"/>
  <c r="V64" i="8" s="1"/>
  <c r="V65" i="8" s="1"/>
  <c r="V66" i="8" s="1"/>
  <c r="V67" i="8" s="1"/>
  <c r="V68" i="8" s="1"/>
  <c r="V69" i="8" s="1"/>
  <c r="V70" i="8" s="1"/>
  <c r="V71" i="8" s="1"/>
  <c r="V72" i="8" s="1"/>
  <c r="V73" i="8" s="1"/>
  <c r="V74" i="8" s="1"/>
  <c r="V75" i="8" s="1"/>
  <c r="V76" i="8" s="1"/>
  <c r="V77" i="8" s="1"/>
  <c r="V78" i="8" s="1"/>
  <c r="V79" i="8" s="1"/>
  <c r="V80" i="8" s="1"/>
  <c r="V81" i="8" s="1"/>
  <c r="V82" i="8" s="1"/>
  <c r="V83" i="8" s="1"/>
  <c r="V84" i="8" s="1"/>
  <c r="V85" i="8" s="1"/>
  <c r="V86" i="8" s="1"/>
  <c r="V87" i="8" s="1"/>
  <c r="V88" i="8" s="1"/>
  <c r="V89" i="8" s="1"/>
  <c r="V90" i="8" s="1"/>
  <c r="V91" i="8" s="1"/>
  <c r="V92" i="8" s="1"/>
  <c r="V93" i="8" s="1"/>
  <c r="V94" i="8" s="1"/>
  <c r="V95" i="8" s="1"/>
  <c r="V96" i="8" s="1"/>
  <c r="V97" i="8" s="1"/>
  <c r="V98" i="8" s="1"/>
  <c r="V99" i="8" s="1"/>
  <c r="V100" i="8" s="1"/>
  <c r="V101" i="8" s="1"/>
  <c r="V102" i="8" s="1"/>
  <c r="V103" i="8" s="1"/>
  <c r="V104" i="8" s="1"/>
  <c r="V105" i="8" s="1"/>
  <c r="V106" i="8" s="1"/>
  <c r="V107" i="8" s="1"/>
  <c r="V108" i="8" s="1"/>
  <c r="V109" i="8" s="1"/>
  <c r="V110" i="8" s="1"/>
  <c r="V111" i="8" s="1"/>
  <c r="V112" i="8" s="1"/>
  <c r="V113" i="8" s="1"/>
  <c r="V114" i="8" s="1"/>
  <c r="V115" i="8" s="1"/>
  <c r="V116" i="8" s="1"/>
  <c r="V117" i="8" s="1"/>
  <c r="V118" i="8" s="1"/>
  <c r="V119" i="8" s="1"/>
  <c r="V120" i="8" s="1"/>
  <c r="V121" i="8" s="1"/>
  <c r="V122" i="8" s="1"/>
  <c r="V123" i="8" s="1"/>
  <c r="V124" i="8" s="1"/>
  <c r="V125" i="8" s="1"/>
  <c r="V126" i="8" s="1"/>
  <c r="V127" i="8" s="1"/>
  <c r="V128" i="8" s="1"/>
  <c r="V129" i="8" s="1"/>
  <c r="V130" i="8" s="1"/>
  <c r="V131" i="8" s="1"/>
  <c r="V132" i="8" s="1"/>
  <c r="V133" i="8" s="1"/>
  <c r="V134" i="8" s="1"/>
  <c r="V135" i="8" s="1"/>
  <c r="V136" i="8" s="1"/>
  <c r="V137" i="8" s="1"/>
  <c r="V138" i="8" s="1"/>
  <c r="V139" i="8" s="1"/>
  <c r="V140" i="8" s="1"/>
  <c r="V141" i="8" s="1"/>
  <c r="V142" i="8" s="1"/>
  <c r="V143" i="8" s="1"/>
  <c r="V144" i="8" s="1"/>
  <c r="V145" i="8" s="1"/>
  <c r="V146" i="8" s="1"/>
  <c r="V147" i="8" s="1"/>
  <c r="V148" i="8" s="1"/>
  <c r="V149" i="8" s="1"/>
  <c r="V150" i="8" s="1"/>
  <c r="V151" i="8" s="1"/>
  <c r="V152" i="8" s="1"/>
  <c r="V153" i="8" s="1"/>
  <c r="V154" i="8" s="1"/>
  <c r="V155" i="8" s="1"/>
  <c r="V156" i="8" s="1"/>
  <c r="V157" i="8" s="1"/>
  <c r="V158" i="8" s="1"/>
  <c r="V159" i="8" s="1"/>
  <c r="V160" i="8" s="1"/>
  <c r="V161" i="8" s="1"/>
  <c r="V162" i="8" s="1"/>
  <c r="V163" i="8" s="1"/>
  <c r="V164" i="8" s="1"/>
  <c r="V165" i="8" s="1"/>
  <c r="V166" i="8" s="1"/>
  <c r="V167" i="8" s="1"/>
  <c r="V168" i="8" s="1"/>
  <c r="V169" i="8" s="1"/>
  <c r="V170" i="8" s="1"/>
  <c r="V171" i="8" s="1"/>
  <c r="V172" i="8" s="1"/>
  <c r="V173" i="8" s="1"/>
  <c r="V174" i="8" s="1"/>
  <c r="V175" i="8" s="1"/>
  <c r="V176" i="8" s="1"/>
  <c r="V177" i="8" s="1"/>
  <c r="V178" i="8" s="1"/>
  <c r="V179" i="8" s="1"/>
  <c r="V180" i="8" s="1"/>
  <c r="V181" i="8" s="1"/>
  <c r="V182" i="8" s="1"/>
  <c r="V183" i="8" s="1"/>
  <c r="V184" i="8" s="1"/>
  <c r="V185" i="8" s="1"/>
  <c r="V186" i="8" s="1"/>
  <c r="V187" i="8" s="1"/>
  <c r="V188" i="8" s="1"/>
  <c r="V189" i="8" s="1"/>
  <c r="V190" i="8" s="1"/>
  <c r="V191" i="8" s="1"/>
  <c r="V192" i="8" s="1"/>
  <c r="V193" i="8" s="1"/>
  <c r="V194" i="8" s="1"/>
  <c r="V195" i="8" s="1"/>
  <c r="V196" i="8" s="1"/>
  <c r="V197" i="8" s="1"/>
  <c r="V198" i="8" s="1"/>
  <c r="V199" i="8" s="1"/>
  <c r="V200" i="8" s="1"/>
  <c r="V201" i="8" s="1"/>
  <c r="V202" i="8" s="1"/>
  <c r="V203" i="8" s="1"/>
  <c r="V204" i="8" s="1"/>
  <c r="V205" i="8" s="1"/>
  <c r="V206" i="8" s="1"/>
  <c r="V207" i="8" s="1"/>
  <c r="V208" i="8" s="1"/>
  <c r="V209" i="8" s="1"/>
  <c r="V210" i="8" s="1"/>
  <c r="V211" i="8" s="1"/>
  <c r="V212" i="8" s="1"/>
  <c r="V213" i="8" s="1"/>
  <c r="V214" i="8" s="1"/>
  <c r="V215" i="8" s="1"/>
  <c r="V216" i="8" s="1"/>
  <c r="V217" i="8" s="1"/>
  <c r="V218" i="8" s="1"/>
  <c r="V219" i="8" s="1"/>
  <c r="V220" i="8" s="1"/>
  <c r="V221" i="8" s="1"/>
  <c r="V222" i="8" s="1"/>
  <c r="V223" i="8" s="1"/>
  <c r="V224" i="8" s="1"/>
  <c r="V225" i="8" s="1"/>
  <c r="V226" i="8" s="1"/>
  <c r="V227" i="8" s="1"/>
  <c r="V228" i="8" s="1"/>
  <c r="V229" i="8" s="1"/>
  <c r="V230" i="8" s="1"/>
  <c r="V231" i="8" s="1"/>
  <c r="V232" i="8" s="1"/>
  <c r="V233" i="8" s="1"/>
  <c r="V234" i="8" s="1"/>
  <c r="V235" i="8" s="1"/>
  <c r="V236" i="8" s="1"/>
  <c r="V237" i="8" s="1"/>
  <c r="V238" i="8" s="1"/>
  <c r="V239" i="8" s="1"/>
  <c r="V240" i="8" s="1"/>
  <c r="V241" i="8" s="1"/>
  <c r="V242" i="8" s="1"/>
  <c r="V243" i="8" s="1"/>
  <c r="V244" i="8" s="1"/>
  <c r="V245" i="8" s="1"/>
  <c r="V246" i="8" s="1"/>
  <c r="V247" i="8" s="1"/>
  <c r="V248" i="8" s="1"/>
  <c r="V249" i="8" s="1"/>
  <c r="V250" i="8" s="1"/>
  <c r="V251" i="8" s="1"/>
  <c r="V252" i="8" s="1"/>
  <c r="V253" i="8" s="1"/>
  <c r="V254" i="8" s="1"/>
  <c r="V255" i="8" s="1"/>
  <c r="V256" i="8" s="1"/>
  <c r="V257" i="8" s="1"/>
  <c r="V258" i="8" s="1"/>
  <c r="V259" i="8" s="1"/>
  <c r="V260" i="8" s="1"/>
  <c r="V261" i="8" s="1"/>
  <c r="V262" i="8" s="1"/>
  <c r="V263" i="8" s="1"/>
  <c r="V264" i="8" s="1"/>
  <c r="V265" i="8" s="1"/>
  <c r="V266" i="8" s="1"/>
  <c r="V267" i="8" s="1"/>
  <c r="V268" i="8" s="1"/>
  <c r="V269" i="8" s="1"/>
  <c r="V270" i="8" s="1"/>
  <c r="V271" i="8" s="1"/>
  <c r="V272" i="8" s="1"/>
  <c r="V273" i="8" s="1"/>
  <c r="V274" i="8" s="1"/>
  <c r="V275" i="8" s="1"/>
  <c r="V276" i="8" s="1"/>
  <c r="V277" i="8" s="1"/>
  <c r="V278" i="8" s="1"/>
  <c r="V2" i="8"/>
  <c r="AF17" i="4"/>
  <c r="AF18" i="4"/>
  <c r="AF19" i="4"/>
  <c r="AF20" i="4"/>
  <c r="AF21" i="4"/>
  <c r="AF22" i="4"/>
  <c r="AF23" i="4"/>
  <c r="AF24" i="4"/>
  <c r="AF25" i="4"/>
  <c r="AF26" i="4"/>
  <c r="AF27" i="4"/>
  <c r="AF28" i="4"/>
  <c r="AF29" i="4"/>
  <c r="AF30" i="4"/>
  <c r="AF31" i="4"/>
  <c r="AF32" i="4"/>
  <c r="AF33" i="4"/>
  <c r="AF34" i="4"/>
  <c r="AF35" i="4"/>
  <c r="AF36" i="4"/>
  <c r="AF37" i="4"/>
  <c r="AF38" i="4"/>
  <c r="AF39" i="4"/>
  <c r="AF40" i="4"/>
  <c r="AF41" i="4"/>
  <c r="AF42" i="4"/>
  <c r="AF43" i="4"/>
  <c r="AF44" i="4"/>
  <c r="AF45" i="4"/>
  <c r="AF46" i="4"/>
  <c r="AF47" i="4"/>
  <c r="AF48" i="4"/>
  <c r="AF49" i="4"/>
  <c r="AF50" i="4"/>
  <c r="AF51" i="4"/>
  <c r="AF52" i="4"/>
  <c r="AF53" i="4"/>
  <c r="AF54" i="4"/>
  <c r="AF55" i="4"/>
  <c r="AF56" i="4"/>
  <c r="AF57" i="4"/>
  <c r="AF58" i="4"/>
  <c r="AF59" i="4"/>
  <c r="AF60" i="4"/>
  <c r="AF61" i="4"/>
  <c r="AF62" i="4"/>
  <c r="AF63" i="4"/>
  <c r="AF64" i="4"/>
  <c r="AF65" i="4"/>
  <c r="AF66" i="4"/>
  <c r="AF67" i="4"/>
  <c r="AF68" i="4"/>
  <c r="AF69" i="4"/>
  <c r="AF70" i="4"/>
  <c r="AF71" i="4"/>
  <c r="AF72" i="4"/>
  <c r="AF73" i="4"/>
  <c r="AF74" i="4"/>
  <c r="AF75" i="4"/>
  <c r="AF76" i="4"/>
  <c r="AF77" i="4"/>
  <c r="AF78" i="4"/>
  <c r="AF79" i="4"/>
  <c r="AF80" i="4"/>
  <c r="AF81" i="4"/>
  <c r="AF82" i="4"/>
  <c r="AF83" i="4"/>
  <c r="AF84" i="4"/>
  <c r="AF85" i="4"/>
  <c r="AF86" i="4"/>
  <c r="AF87" i="4"/>
  <c r="AF88" i="4"/>
  <c r="AF89" i="4"/>
  <c r="AF90" i="4"/>
  <c r="AF91" i="4"/>
  <c r="AF92" i="4"/>
  <c r="AF93" i="4"/>
  <c r="AF94" i="4"/>
  <c r="AF95" i="4"/>
  <c r="AF96" i="4"/>
  <c r="AF97" i="4"/>
  <c r="AF98" i="4"/>
  <c r="AF99" i="4"/>
  <c r="AF100" i="4"/>
  <c r="AF101" i="4"/>
  <c r="AF102" i="4"/>
  <c r="AF103" i="4"/>
  <c r="AF104" i="4"/>
  <c r="AF105" i="4"/>
  <c r="AF106" i="4"/>
  <c r="AF107" i="4"/>
  <c r="AF108" i="4"/>
  <c r="AF109" i="4"/>
  <c r="AF110" i="4"/>
  <c r="AF111" i="4"/>
  <c r="AF112" i="4"/>
  <c r="AF113" i="4"/>
  <c r="AF114" i="4"/>
  <c r="AF115" i="4"/>
  <c r="AF116" i="4"/>
  <c r="AF117" i="4"/>
  <c r="AF118" i="4"/>
  <c r="AF119" i="4"/>
  <c r="AF120" i="4"/>
  <c r="AF121" i="4"/>
  <c r="AF122" i="4"/>
  <c r="AF123" i="4"/>
  <c r="AF124" i="4"/>
  <c r="AF125" i="4"/>
  <c r="AF126" i="4"/>
  <c r="AF127" i="4"/>
  <c r="AF128" i="4"/>
  <c r="AF129" i="4"/>
  <c r="AF130" i="4"/>
  <c r="AF131" i="4"/>
  <c r="AF132" i="4"/>
  <c r="AF133" i="4"/>
  <c r="AF134" i="4"/>
  <c r="AF135" i="4"/>
  <c r="AF136" i="4"/>
  <c r="AF137" i="4"/>
  <c r="AF138" i="4"/>
  <c r="AF139" i="4"/>
  <c r="AF140" i="4"/>
  <c r="AF141" i="4"/>
  <c r="AF142" i="4"/>
  <c r="AF143" i="4"/>
  <c r="AF144" i="4"/>
  <c r="AF145" i="4"/>
  <c r="AF146" i="4"/>
  <c r="AF147" i="4"/>
  <c r="AF148" i="4"/>
  <c r="AF149" i="4"/>
  <c r="AF150" i="4"/>
  <c r="AF151" i="4"/>
  <c r="AF152" i="4"/>
  <c r="AF153" i="4"/>
  <c r="AF154" i="4"/>
  <c r="AF155" i="4"/>
  <c r="AF156" i="4"/>
  <c r="AF157" i="4"/>
  <c r="AF158" i="4"/>
  <c r="AF159" i="4"/>
  <c r="AF160" i="4"/>
  <c r="AF161" i="4"/>
  <c r="AF162" i="4"/>
  <c r="AF163" i="4"/>
  <c r="AF164" i="4"/>
  <c r="AF165" i="4"/>
  <c r="AF166" i="4"/>
  <c r="AF167" i="4"/>
  <c r="AF168" i="4"/>
  <c r="AF169" i="4"/>
  <c r="AF170" i="4"/>
  <c r="AF171" i="4"/>
  <c r="AF172" i="4"/>
  <c r="AF173" i="4"/>
  <c r="AF174" i="4"/>
  <c r="AF175" i="4"/>
  <c r="AF176" i="4"/>
  <c r="AF177" i="4"/>
  <c r="AF178" i="4"/>
  <c r="AF179" i="4"/>
  <c r="AF180" i="4"/>
  <c r="AF181" i="4"/>
  <c r="AF182" i="4"/>
  <c r="AF183" i="4"/>
  <c r="AF184" i="4"/>
  <c r="AF185" i="4"/>
  <c r="AF186" i="4"/>
  <c r="AF187" i="4"/>
  <c r="AF188" i="4"/>
  <c r="AF189" i="4"/>
  <c r="AF190" i="4"/>
  <c r="AF6" i="4"/>
  <c r="AF7" i="4"/>
  <c r="AF8" i="4"/>
  <c r="AF9" i="4"/>
  <c r="AF10" i="4"/>
  <c r="AF11" i="4"/>
  <c r="AF12" i="4"/>
  <c r="AF13" i="4"/>
  <c r="AF14" i="4"/>
  <c r="AF15" i="4"/>
  <c r="AF16" i="4"/>
  <c r="AB7" i="4"/>
  <c r="AB9" i="4"/>
  <c r="AB10" i="4"/>
  <c r="AC9" i="4" s="1"/>
  <c r="AB11" i="4"/>
  <c r="AB12" i="4"/>
  <c r="AB13" i="4"/>
  <c r="AB14" i="4"/>
  <c r="AC13" i="4" s="1"/>
  <c r="AB15" i="4"/>
  <c r="AB16" i="4"/>
  <c r="AB17" i="4"/>
  <c r="AB18" i="4"/>
  <c r="AC17" i="4" s="1"/>
  <c r="AB19" i="4"/>
  <c r="AB20" i="4"/>
  <c r="AB21" i="4"/>
  <c r="AB22" i="4"/>
  <c r="AB23" i="4"/>
  <c r="AB24" i="4"/>
  <c r="AB25" i="4"/>
  <c r="AB26" i="4"/>
  <c r="AC25" i="4" s="1"/>
  <c r="AB27" i="4"/>
  <c r="AB28" i="4"/>
  <c r="AB29" i="4"/>
  <c r="AB30" i="4"/>
  <c r="AC29" i="4" s="1"/>
  <c r="AB31" i="4"/>
  <c r="AB32" i="4"/>
  <c r="AB33" i="4"/>
  <c r="AB34" i="4"/>
  <c r="AC33" i="4" s="1"/>
  <c r="AB35" i="4"/>
  <c r="AB36" i="4"/>
  <c r="AB37" i="4"/>
  <c r="AB38" i="4"/>
  <c r="AC37" i="4" s="1"/>
  <c r="AB39" i="4"/>
  <c r="AB40" i="4"/>
  <c r="AB41" i="4"/>
  <c r="AB42" i="4"/>
  <c r="AC41" i="4" s="1"/>
  <c r="AB43" i="4"/>
  <c r="AB44" i="4"/>
  <c r="AB45" i="4"/>
  <c r="AB46" i="4"/>
  <c r="AC45" i="4" s="1"/>
  <c r="AB47" i="4"/>
  <c r="AB48" i="4"/>
  <c r="AB49" i="4"/>
  <c r="AB50" i="4"/>
  <c r="AC49" i="4" s="1"/>
  <c r="AB51" i="4"/>
  <c r="AB52" i="4"/>
  <c r="AB53" i="4"/>
  <c r="AB54" i="4"/>
  <c r="AC53" i="4" s="1"/>
  <c r="AB55" i="4"/>
  <c r="AB56" i="4"/>
  <c r="AB57" i="4"/>
  <c r="AB58" i="4"/>
  <c r="AC57" i="4" s="1"/>
  <c r="AB59" i="4"/>
  <c r="AB60" i="4"/>
  <c r="AB61" i="4"/>
  <c r="AB62" i="4"/>
  <c r="AC61" i="4" s="1"/>
  <c r="AB63" i="4"/>
  <c r="AB64" i="4"/>
  <c r="AB65" i="4"/>
  <c r="AB66" i="4"/>
  <c r="AC65" i="4" s="1"/>
  <c r="AB67" i="4"/>
  <c r="AB68" i="4"/>
  <c r="AB69" i="4"/>
  <c r="AB70" i="4"/>
  <c r="AC69" i="4" s="1"/>
  <c r="AB71" i="4"/>
  <c r="AB72" i="4"/>
  <c r="AB73" i="4"/>
  <c r="AB74" i="4"/>
  <c r="AC73" i="4" s="1"/>
  <c r="AB75" i="4"/>
  <c r="AB76" i="4"/>
  <c r="AB77" i="4"/>
  <c r="AB78" i="4"/>
  <c r="AC77" i="4" s="1"/>
  <c r="AB79" i="4"/>
  <c r="AB80" i="4"/>
  <c r="AB81" i="4"/>
  <c r="AB82" i="4"/>
  <c r="AC81" i="4" s="1"/>
  <c r="AB83" i="4"/>
  <c r="AB84" i="4"/>
  <c r="AB85" i="4"/>
  <c r="AB86" i="4"/>
  <c r="AC85" i="4" s="1"/>
  <c r="AB87" i="4"/>
  <c r="AB88" i="4"/>
  <c r="AB89" i="4"/>
  <c r="AB90" i="4"/>
  <c r="AC89" i="4" s="1"/>
  <c r="AB91" i="4"/>
  <c r="AB92" i="4"/>
  <c r="AB93" i="4"/>
  <c r="AB94" i="4"/>
  <c r="AC93" i="4" s="1"/>
  <c r="AB95" i="4"/>
  <c r="AB96" i="4"/>
  <c r="AB97" i="4"/>
  <c r="AB98" i="4"/>
  <c r="AC97" i="4" s="1"/>
  <c r="AB99" i="4"/>
  <c r="AB100" i="4"/>
  <c r="AB101" i="4"/>
  <c r="AB102" i="4"/>
  <c r="AC101" i="4" s="1"/>
  <c r="AB103" i="4"/>
  <c r="AB104" i="4"/>
  <c r="AB105" i="4"/>
  <c r="AB106" i="4"/>
  <c r="AC105" i="4" s="1"/>
  <c r="AB107" i="4"/>
  <c r="AB108" i="4"/>
  <c r="AB109" i="4"/>
  <c r="AB110" i="4"/>
  <c r="AC109" i="4" s="1"/>
  <c r="AB111" i="4"/>
  <c r="AB112" i="4"/>
  <c r="AB113" i="4"/>
  <c r="AB114" i="4"/>
  <c r="AC113" i="4" s="1"/>
  <c r="AB115" i="4"/>
  <c r="AB116" i="4"/>
  <c r="AB117" i="4"/>
  <c r="AB118" i="4"/>
  <c r="AC117" i="4" s="1"/>
  <c r="AB119" i="4"/>
  <c r="AB120" i="4"/>
  <c r="AB121" i="4"/>
  <c r="AB122" i="4"/>
  <c r="AC121" i="4" s="1"/>
  <c r="AB123" i="4"/>
  <c r="AB124" i="4"/>
  <c r="AB125" i="4"/>
  <c r="AB126" i="4"/>
  <c r="AC125" i="4" s="1"/>
  <c r="AB127" i="4"/>
  <c r="AB128" i="4"/>
  <c r="AB129" i="4"/>
  <c r="AB130" i="4"/>
  <c r="AC129" i="4" s="1"/>
  <c r="AB131" i="4"/>
  <c r="AB132" i="4"/>
  <c r="AB133" i="4"/>
  <c r="AB134" i="4"/>
  <c r="AC133" i="4" s="1"/>
  <c r="AB135" i="4"/>
  <c r="AB136" i="4"/>
  <c r="AB137" i="4"/>
  <c r="AB138" i="4"/>
  <c r="AC137" i="4" s="1"/>
  <c r="AB139" i="4"/>
  <c r="AB140" i="4"/>
  <c r="AB141" i="4"/>
  <c r="AB142" i="4"/>
  <c r="AC141" i="4" s="1"/>
  <c r="AB143" i="4"/>
  <c r="AB144" i="4"/>
  <c r="AB145" i="4"/>
  <c r="AB146" i="4"/>
  <c r="AC145" i="4" s="1"/>
  <c r="AB147" i="4"/>
  <c r="AB148" i="4"/>
  <c r="AB149" i="4"/>
  <c r="AB150" i="4"/>
  <c r="AC149" i="4" s="1"/>
  <c r="AB151" i="4"/>
  <c r="AB152" i="4"/>
  <c r="AB153" i="4"/>
  <c r="AB154" i="4"/>
  <c r="AC153" i="4" s="1"/>
  <c r="AB155" i="4"/>
  <c r="AB156" i="4"/>
  <c r="AB157" i="4"/>
  <c r="AB158" i="4"/>
  <c r="AC157" i="4" s="1"/>
  <c r="AB159" i="4"/>
  <c r="AB160" i="4"/>
  <c r="AB161" i="4"/>
  <c r="AB162" i="4"/>
  <c r="AC161" i="4" s="1"/>
  <c r="AB163" i="4"/>
  <c r="AB164" i="4"/>
  <c r="AB165" i="4"/>
  <c r="AB166" i="4"/>
  <c r="AC165" i="4" s="1"/>
  <c r="AB167" i="4"/>
  <c r="AB168" i="4"/>
  <c r="AB169" i="4"/>
  <c r="AB170" i="4"/>
  <c r="AC169" i="4" s="1"/>
  <c r="AB171" i="4"/>
  <c r="AB172" i="4"/>
  <c r="AB173" i="4"/>
  <c r="AB174" i="4"/>
  <c r="AC173" i="4" s="1"/>
  <c r="AB175" i="4"/>
  <c r="AB176" i="4"/>
  <c r="AB177" i="4"/>
  <c r="AB178" i="4"/>
  <c r="AC177" i="4" s="1"/>
  <c r="AB179" i="4"/>
  <c r="AB180" i="4"/>
  <c r="AB181" i="4"/>
  <c r="AB182" i="4"/>
  <c r="AC181" i="4" s="1"/>
  <c r="AB183" i="4"/>
  <c r="AB184" i="4"/>
  <c r="AB185" i="4"/>
  <c r="AB186" i="4"/>
  <c r="AC185" i="4" s="1"/>
  <c r="AB187" i="4"/>
  <c r="AB188" i="4"/>
  <c r="AB189" i="4"/>
  <c r="AB190" i="4"/>
  <c r="AC189" i="4" s="1"/>
  <c r="AB191" i="4"/>
  <c r="AB192" i="4"/>
  <c r="AB193" i="4"/>
  <c r="AB194" i="4"/>
  <c r="AC193" i="4" s="1"/>
  <c r="AB195" i="4"/>
  <c r="AB196" i="4"/>
  <c r="AB197" i="4"/>
  <c r="AB198" i="4"/>
  <c r="AC197" i="4" s="1"/>
  <c r="AB199" i="4"/>
  <c r="AB200" i="4"/>
  <c r="AB201" i="4"/>
  <c r="AB202" i="4"/>
  <c r="AC201" i="4" s="1"/>
  <c r="AB203" i="4"/>
  <c r="AB204" i="4"/>
  <c r="AB205" i="4"/>
  <c r="AB206" i="4"/>
  <c r="AC205" i="4" s="1"/>
  <c r="AB207" i="4"/>
  <c r="AB208" i="4"/>
  <c r="AB209" i="4"/>
  <c r="AB210" i="4"/>
  <c r="AC209" i="4" s="1"/>
  <c r="AB211" i="4"/>
  <c r="AB212" i="4"/>
  <c r="AB213" i="4"/>
  <c r="AB214" i="4"/>
  <c r="AC213" i="4" s="1"/>
  <c r="AB215" i="4"/>
  <c r="AB216" i="4"/>
  <c r="AB217" i="4"/>
  <c r="AB218" i="4"/>
  <c r="AC217" i="4" s="1"/>
  <c r="AB219" i="4"/>
  <c r="AB220" i="4"/>
  <c r="AB221" i="4"/>
  <c r="AB222" i="4"/>
  <c r="AC221" i="4" s="1"/>
  <c r="AB223" i="4"/>
  <c r="AB224" i="4"/>
  <c r="AB225" i="4"/>
  <c r="AB226" i="4"/>
  <c r="AC225" i="4" s="1"/>
  <c r="AB227" i="4"/>
  <c r="AB228" i="4"/>
  <c r="AB229" i="4"/>
  <c r="AB230" i="4"/>
  <c r="AC229" i="4" s="1"/>
  <c r="AB231" i="4"/>
  <c r="AB232" i="4"/>
  <c r="AB233" i="4"/>
  <c r="AB234" i="4"/>
  <c r="AC233" i="4" s="1"/>
  <c r="AB235" i="4"/>
  <c r="AB236" i="4"/>
  <c r="AB237" i="4"/>
  <c r="AB238" i="4"/>
  <c r="AC237" i="4" s="1"/>
  <c r="AB239" i="4"/>
  <c r="AB240" i="4"/>
  <c r="AB241" i="4"/>
  <c r="AB242" i="4"/>
  <c r="AC241" i="4" s="1"/>
  <c r="AB243" i="4"/>
  <c r="AB244" i="4"/>
  <c r="AB245" i="4"/>
  <c r="AB246" i="4"/>
  <c r="AC245" i="4" s="1"/>
  <c r="AB247" i="4"/>
  <c r="AB248" i="4"/>
  <c r="AB249" i="4"/>
  <c r="AB250" i="4"/>
  <c r="AC249" i="4" s="1"/>
  <c r="AB251" i="4"/>
  <c r="AB252" i="4"/>
  <c r="AB253" i="4"/>
  <c r="AB254" i="4"/>
  <c r="AC253" i="4" s="1"/>
  <c r="AB255" i="4"/>
  <c r="AB256" i="4"/>
  <c r="AB257" i="4"/>
  <c r="AB258" i="4"/>
  <c r="AC257" i="4" s="1"/>
  <c r="AB259" i="4"/>
  <c r="AB260" i="4"/>
  <c r="AB261" i="4"/>
  <c r="AB262" i="4"/>
  <c r="AC261" i="4" s="1"/>
  <c r="AB263" i="4"/>
  <c r="AB264" i="4"/>
  <c r="AB265" i="4"/>
  <c r="AB266" i="4"/>
  <c r="AC265" i="4" s="1"/>
  <c r="AB267" i="4"/>
  <c r="AB268" i="4"/>
  <c r="AB269" i="4"/>
  <c r="AC269" i="4"/>
  <c r="AB6" i="4"/>
  <c r="AC21" i="4"/>
  <c r="AC22" i="4"/>
  <c r="AC24" i="4"/>
  <c r="AC26" i="4"/>
  <c r="AC28" i="4"/>
  <c r="AC30" i="4"/>
  <c r="AC32" i="4"/>
  <c r="AC36" i="4"/>
  <c r="AC40" i="4"/>
  <c r="AC44" i="4"/>
  <c r="AC48" i="4"/>
  <c r="AC52" i="4"/>
  <c r="AC56" i="4"/>
  <c r="AC60" i="4"/>
  <c r="AC64" i="4"/>
  <c r="AC68" i="4"/>
  <c r="AC72" i="4"/>
  <c r="AC76" i="4"/>
  <c r="AC80" i="4"/>
  <c r="AC84" i="4"/>
  <c r="AC88" i="4"/>
  <c r="AC92" i="4"/>
  <c r="AC96" i="4"/>
  <c r="AC100" i="4"/>
  <c r="AC104" i="4"/>
  <c r="AC108" i="4"/>
  <c r="AC112" i="4"/>
  <c r="AC116" i="4"/>
  <c r="AC120" i="4"/>
  <c r="AC124" i="4"/>
  <c r="AC128" i="4"/>
  <c r="AC132" i="4"/>
  <c r="AC136" i="4"/>
  <c r="AC140" i="4"/>
  <c r="AC144" i="4"/>
  <c r="AC148" i="4"/>
  <c r="AC152" i="4"/>
  <c r="AC156" i="4"/>
  <c r="AC160" i="4"/>
  <c r="AC164" i="4"/>
  <c r="AC168" i="4"/>
  <c r="AC172" i="4"/>
  <c r="AC176" i="4"/>
  <c r="AC180" i="4"/>
  <c r="AC184" i="4"/>
  <c r="AC188" i="4"/>
  <c r="AC192" i="4"/>
  <c r="AC196" i="4"/>
  <c r="AC200" i="4"/>
  <c r="AC204" i="4"/>
  <c r="AC208" i="4"/>
  <c r="AC212" i="4"/>
  <c r="AC216" i="4"/>
  <c r="AC220" i="4"/>
  <c r="AC224" i="4"/>
  <c r="AC228" i="4"/>
  <c r="AC232" i="4"/>
  <c r="AC236" i="4"/>
  <c r="AC240" i="4"/>
  <c r="AC244" i="4"/>
  <c r="AC248" i="4"/>
  <c r="AC252" i="4"/>
  <c r="AC256" i="4"/>
  <c r="AC260" i="4"/>
  <c r="AC264" i="4"/>
  <c r="AC268" i="4"/>
  <c r="N6" i="8"/>
  <c r="N10" i="8"/>
  <c r="N14" i="8"/>
  <c r="N18" i="8"/>
  <c r="N22" i="8"/>
  <c r="N26" i="8"/>
  <c r="N30" i="8"/>
  <c r="N34" i="8"/>
  <c r="N38" i="8"/>
  <c r="N42" i="8"/>
  <c r="N46" i="8"/>
  <c r="N50" i="8"/>
  <c r="N54" i="8"/>
  <c r="N58" i="8"/>
  <c r="N62" i="8"/>
  <c r="N66" i="8"/>
  <c r="N70" i="8"/>
  <c r="N74" i="8"/>
  <c r="N78" i="8"/>
  <c r="N82" i="8"/>
  <c r="N86" i="8"/>
  <c r="N90" i="8"/>
  <c r="N94" i="8"/>
  <c r="N98" i="8"/>
  <c r="N102" i="8"/>
  <c r="N106" i="8"/>
  <c r="N110" i="8"/>
  <c r="N114" i="8"/>
  <c r="N118" i="8"/>
  <c r="N122" i="8"/>
  <c r="N126" i="8"/>
  <c r="N130" i="8"/>
  <c r="N134" i="8"/>
  <c r="N138" i="8"/>
  <c r="N142" i="8"/>
  <c r="N146" i="8"/>
  <c r="N150" i="8"/>
  <c r="N154" i="8"/>
  <c r="N158" i="8"/>
  <c r="N162" i="8"/>
  <c r="N166" i="8"/>
  <c r="N170" i="8"/>
  <c r="N174" i="8"/>
  <c r="N178" i="8"/>
  <c r="N182" i="8"/>
  <c r="N186" i="8"/>
  <c r="N190" i="8"/>
  <c r="N194" i="8"/>
  <c r="N198" i="8"/>
  <c r="N202" i="8"/>
  <c r="N206" i="8"/>
  <c r="N210" i="8"/>
  <c r="N214" i="8"/>
  <c r="N218" i="8"/>
  <c r="N222" i="8"/>
  <c r="N226" i="8"/>
  <c r="N230" i="8"/>
  <c r="N234" i="8"/>
  <c r="N238" i="8"/>
  <c r="N242" i="8"/>
  <c r="N246" i="8"/>
  <c r="N250" i="8"/>
  <c r="N254" i="8"/>
  <c r="N258" i="8"/>
  <c r="N262" i="8"/>
  <c r="N266" i="8"/>
  <c r="N270" i="8"/>
  <c r="N274" i="8"/>
  <c r="N278" i="8"/>
  <c r="M3" i="8"/>
  <c r="N3" i="8" s="1"/>
  <c r="M4" i="8"/>
  <c r="N4" i="8" s="1"/>
  <c r="M5" i="8"/>
  <c r="N5" i="8" s="1"/>
  <c r="M6" i="8"/>
  <c r="M7" i="8"/>
  <c r="N7" i="8" s="1"/>
  <c r="M8" i="8"/>
  <c r="N8" i="8" s="1"/>
  <c r="M9" i="8"/>
  <c r="N9" i="8" s="1"/>
  <c r="M10" i="8"/>
  <c r="M11" i="8"/>
  <c r="N11" i="8" s="1"/>
  <c r="M12" i="8"/>
  <c r="N12" i="8" s="1"/>
  <c r="M13" i="8"/>
  <c r="N13" i="8" s="1"/>
  <c r="M14" i="8"/>
  <c r="M15" i="8"/>
  <c r="N15" i="8" s="1"/>
  <c r="M16" i="8"/>
  <c r="N16" i="8" s="1"/>
  <c r="M17" i="8"/>
  <c r="N17" i="8" s="1"/>
  <c r="M18" i="8"/>
  <c r="M19" i="8"/>
  <c r="N19" i="8" s="1"/>
  <c r="M20" i="8"/>
  <c r="N20" i="8" s="1"/>
  <c r="M21" i="8"/>
  <c r="N21" i="8" s="1"/>
  <c r="M22" i="8"/>
  <c r="M23" i="8"/>
  <c r="N23" i="8" s="1"/>
  <c r="M24" i="8"/>
  <c r="N24" i="8" s="1"/>
  <c r="M25" i="8"/>
  <c r="N25" i="8" s="1"/>
  <c r="M26" i="8"/>
  <c r="M27" i="8"/>
  <c r="N27" i="8" s="1"/>
  <c r="M28" i="8"/>
  <c r="N28" i="8" s="1"/>
  <c r="M29" i="8"/>
  <c r="N29" i="8" s="1"/>
  <c r="M30" i="8"/>
  <c r="M31" i="8"/>
  <c r="N31" i="8" s="1"/>
  <c r="M32" i="8"/>
  <c r="N32" i="8" s="1"/>
  <c r="M33" i="8"/>
  <c r="N33" i="8" s="1"/>
  <c r="M34" i="8"/>
  <c r="M35" i="8"/>
  <c r="N35" i="8" s="1"/>
  <c r="M36" i="8"/>
  <c r="N36" i="8" s="1"/>
  <c r="M37" i="8"/>
  <c r="N37" i="8" s="1"/>
  <c r="M38" i="8"/>
  <c r="M39" i="8"/>
  <c r="N39" i="8" s="1"/>
  <c r="M40" i="8"/>
  <c r="N40" i="8" s="1"/>
  <c r="M41" i="8"/>
  <c r="N41" i="8" s="1"/>
  <c r="M42" i="8"/>
  <c r="M43" i="8"/>
  <c r="N43" i="8" s="1"/>
  <c r="M44" i="8"/>
  <c r="N44" i="8" s="1"/>
  <c r="M45" i="8"/>
  <c r="N45" i="8" s="1"/>
  <c r="M46" i="8"/>
  <c r="M47" i="8"/>
  <c r="N47" i="8" s="1"/>
  <c r="M48" i="8"/>
  <c r="N48" i="8" s="1"/>
  <c r="M49" i="8"/>
  <c r="N49" i="8" s="1"/>
  <c r="M50" i="8"/>
  <c r="M51" i="8"/>
  <c r="N51" i="8" s="1"/>
  <c r="M52" i="8"/>
  <c r="N52" i="8" s="1"/>
  <c r="M53" i="8"/>
  <c r="N53" i="8" s="1"/>
  <c r="M54" i="8"/>
  <c r="M55" i="8"/>
  <c r="N55" i="8" s="1"/>
  <c r="M56" i="8"/>
  <c r="N56" i="8" s="1"/>
  <c r="M57" i="8"/>
  <c r="N57" i="8" s="1"/>
  <c r="M58" i="8"/>
  <c r="M59" i="8"/>
  <c r="N59" i="8" s="1"/>
  <c r="M60" i="8"/>
  <c r="N60" i="8" s="1"/>
  <c r="M61" i="8"/>
  <c r="N61" i="8" s="1"/>
  <c r="M62" i="8"/>
  <c r="M63" i="8"/>
  <c r="N63" i="8" s="1"/>
  <c r="M64" i="8"/>
  <c r="N64" i="8" s="1"/>
  <c r="M65" i="8"/>
  <c r="N65" i="8" s="1"/>
  <c r="M66" i="8"/>
  <c r="M67" i="8"/>
  <c r="N67" i="8" s="1"/>
  <c r="M68" i="8"/>
  <c r="N68" i="8" s="1"/>
  <c r="M69" i="8"/>
  <c r="N69" i="8" s="1"/>
  <c r="M70" i="8"/>
  <c r="M71" i="8"/>
  <c r="N71" i="8" s="1"/>
  <c r="M72" i="8"/>
  <c r="N72" i="8" s="1"/>
  <c r="M73" i="8"/>
  <c r="N73" i="8" s="1"/>
  <c r="M74" i="8"/>
  <c r="M75" i="8"/>
  <c r="N75" i="8" s="1"/>
  <c r="M76" i="8"/>
  <c r="N76" i="8" s="1"/>
  <c r="M77" i="8"/>
  <c r="N77" i="8" s="1"/>
  <c r="M78" i="8"/>
  <c r="M79" i="8"/>
  <c r="N79" i="8" s="1"/>
  <c r="M80" i="8"/>
  <c r="N80" i="8" s="1"/>
  <c r="M81" i="8"/>
  <c r="N81" i="8" s="1"/>
  <c r="M82" i="8"/>
  <c r="M83" i="8"/>
  <c r="N83" i="8" s="1"/>
  <c r="M84" i="8"/>
  <c r="N84" i="8" s="1"/>
  <c r="M85" i="8"/>
  <c r="N85" i="8" s="1"/>
  <c r="M86" i="8"/>
  <c r="M87" i="8"/>
  <c r="N87" i="8" s="1"/>
  <c r="M88" i="8"/>
  <c r="N88" i="8" s="1"/>
  <c r="M89" i="8"/>
  <c r="N89" i="8" s="1"/>
  <c r="M90" i="8"/>
  <c r="M91" i="8"/>
  <c r="N91" i="8" s="1"/>
  <c r="M92" i="8"/>
  <c r="N92" i="8" s="1"/>
  <c r="M93" i="8"/>
  <c r="N93" i="8" s="1"/>
  <c r="M94" i="8"/>
  <c r="M95" i="8"/>
  <c r="N95" i="8" s="1"/>
  <c r="M96" i="8"/>
  <c r="N96" i="8" s="1"/>
  <c r="M97" i="8"/>
  <c r="N97" i="8" s="1"/>
  <c r="M98" i="8"/>
  <c r="M99" i="8"/>
  <c r="N99" i="8" s="1"/>
  <c r="M100" i="8"/>
  <c r="N100" i="8" s="1"/>
  <c r="M101" i="8"/>
  <c r="N101" i="8" s="1"/>
  <c r="M102" i="8"/>
  <c r="M103" i="8"/>
  <c r="N103" i="8" s="1"/>
  <c r="M104" i="8"/>
  <c r="N104" i="8" s="1"/>
  <c r="M105" i="8"/>
  <c r="N105" i="8" s="1"/>
  <c r="M106" i="8"/>
  <c r="M107" i="8"/>
  <c r="N107" i="8" s="1"/>
  <c r="M108" i="8"/>
  <c r="N108" i="8" s="1"/>
  <c r="M109" i="8"/>
  <c r="N109" i="8" s="1"/>
  <c r="M110" i="8"/>
  <c r="M111" i="8"/>
  <c r="N111" i="8" s="1"/>
  <c r="M112" i="8"/>
  <c r="N112" i="8" s="1"/>
  <c r="M113" i="8"/>
  <c r="N113" i="8" s="1"/>
  <c r="M114" i="8"/>
  <c r="M115" i="8"/>
  <c r="N115" i="8" s="1"/>
  <c r="M116" i="8"/>
  <c r="N116" i="8" s="1"/>
  <c r="M117" i="8"/>
  <c r="N117" i="8" s="1"/>
  <c r="M118" i="8"/>
  <c r="M119" i="8"/>
  <c r="N119" i="8" s="1"/>
  <c r="M120" i="8"/>
  <c r="N120" i="8" s="1"/>
  <c r="M121" i="8"/>
  <c r="N121" i="8" s="1"/>
  <c r="M122" i="8"/>
  <c r="M123" i="8"/>
  <c r="N123" i="8" s="1"/>
  <c r="M124" i="8"/>
  <c r="N124" i="8" s="1"/>
  <c r="M125" i="8"/>
  <c r="N125" i="8" s="1"/>
  <c r="M126" i="8"/>
  <c r="M127" i="8"/>
  <c r="N127" i="8" s="1"/>
  <c r="M128" i="8"/>
  <c r="N128" i="8" s="1"/>
  <c r="M129" i="8"/>
  <c r="N129" i="8" s="1"/>
  <c r="M130" i="8"/>
  <c r="M131" i="8"/>
  <c r="N131" i="8" s="1"/>
  <c r="M132" i="8"/>
  <c r="N132" i="8" s="1"/>
  <c r="M133" i="8"/>
  <c r="N133" i="8" s="1"/>
  <c r="M134" i="8"/>
  <c r="M135" i="8"/>
  <c r="N135" i="8" s="1"/>
  <c r="M136" i="8"/>
  <c r="N136" i="8" s="1"/>
  <c r="M137" i="8"/>
  <c r="N137" i="8" s="1"/>
  <c r="M138" i="8"/>
  <c r="M139" i="8"/>
  <c r="N139" i="8" s="1"/>
  <c r="M140" i="8"/>
  <c r="N140" i="8" s="1"/>
  <c r="M141" i="8"/>
  <c r="N141" i="8" s="1"/>
  <c r="M142" i="8"/>
  <c r="M143" i="8"/>
  <c r="N143" i="8" s="1"/>
  <c r="M144" i="8"/>
  <c r="N144" i="8" s="1"/>
  <c r="M145" i="8"/>
  <c r="N145" i="8" s="1"/>
  <c r="M146" i="8"/>
  <c r="M147" i="8"/>
  <c r="N147" i="8" s="1"/>
  <c r="M148" i="8"/>
  <c r="N148" i="8" s="1"/>
  <c r="M149" i="8"/>
  <c r="N149" i="8" s="1"/>
  <c r="M150" i="8"/>
  <c r="M151" i="8"/>
  <c r="N151" i="8" s="1"/>
  <c r="M152" i="8"/>
  <c r="N152" i="8" s="1"/>
  <c r="M153" i="8"/>
  <c r="N153" i="8" s="1"/>
  <c r="M154" i="8"/>
  <c r="M155" i="8"/>
  <c r="N155" i="8" s="1"/>
  <c r="M156" i="8"/>
  <c r="N156" i="8" s="1"/>
  <c r="M157" i="8"/>
  <c r="N157" i="8" s="1"/>
  <c r="M158" i="8"/>
  <c r="M159" i="8"/>
  <c r="N159" i="8" s="1"/>
  <c r="M160" i="8"/>
  <c r="N160" i="8" s="1"/>
  <c r="M161" i="8"/>
  <c r="N161" i="8" s="1"/>
  <c r="M162" i="8"/>
  <c r="M163" i="8"/>
  <c r="N163" i="8" s="1"/>
  <c r="M164" i="8"/>
  <c r="N164" i="8" s="1"/>
  <c r="M165" i="8"/>
  <c r="N165" i="8" s="1"/>
  <c r="M166" i="8"/>
  <c r="M167" i="8"/>
  <c r="N167" i="8" s="1"/>
  <c r="M168" i="8"/>
  <c r="N168" i="8" s="1"/>
  <c r="M169" i="8"/>
  <c r="N169" i="8" s="1"/>
  <c r="M170" i="8"/>
  <c r="M171" i="8"/>
  <c r="N171" i="8" s="1"/>
  <c r="M172" i="8"/>
  <c r="N172" i="8" s="1"/>
  <c r="M173" i="8"/>
  <c r="N173" i="8" s="1"/>
  <c r="M174" i="8"/>
  <c r="M175" i="8"/>
  <c r="N175" i="8" s="1"/>
  <c r="M176" i="8"/>
  <c r="N176" i="8" s="1"/>
  <c r="M177" i="8"/>
  <c r="N177" i="8" s="1"/>
  <c r="M178" i="8"/>
  <c r="M179" i="8"/>
  <c r="N179" i="8" s="1"/>
  <c r="M180" i="8"/>
  <c r="N180" i="8" s="1"/>
  <c r="M181" i="8"/>
  <c r="N181" i="8" s="1"/>
  <c r="M182" i="8"/>
  <c r="M183" i="8"/>
  <c r="N183" i="8" s="1"/>
  <c r="M184" i="8"/>
  <c r="N184" i="8" s="1"/>
  <c r="M185" i="8"/>
  <c r="N185" i="8" s="1"/>
  <c r="M186" i="8"/>
  <c r="M187" i="8"/>
  <c r="N187" i="8" s="1"/>
  <c r="M188" i="8"/>
  <c r="N188" i="8" s="1"/>
  <c r="M189" i="8"/>
  <c r="N189" i="8" s="1"/>
  <c r="M190" i="8"/>
  <c r="M191" i="8"/>
  <c r="N191" i="8" s="1"/>
  <c r="M192" i="8"/>
  <c r="N192" i="8" s="1"/>
  <c r="M193" i="8"/>
  <c r="N193" i="8" s="1"/>
  <c r="M194" i="8"/>
  <c r="M195" i="8"/>
  <c r="N195" i="8" s="1"/>
  <c r="M196" i="8"/>
  <c r="N196" i="8" s="1"/>
  <c r="M197" i="8"/>
  <c r="N197" i="8" s="1"/>
  <c r="M198" i="8"/>
  <c r="M199" i="8"/>
  <c r="N199" i="8" s="1"/>
  <c r="M200" i="8"/>
  <c r="N200" i="8" s="1"/>
  <c r="M201" i="8"/>
  <c r="N201" i="8" s="1"/>
  <c r="M202" i="8"/>
  <c r="M203" i="8"/>
  <c r="N203" i="8" s="1"/>
  <c r="M204" i="8"/>
  <c r="N204" i="8" s="1"/>
  <c r="M205" i="8"/>
  <c r="N205" i="8" s="1"/>
  <c r="M206" i="8"/>
  <c r="M207" i="8"/>
  <c r="N207" i="8" s="1"/>
  <c r="M208" i="8"/>
  <c r="N208" i="8" s="1"/>
  <c r="M209" i="8"/>
  <c r="N209" i="8" s="1"/>
  <c r="M210" i="8"/>
  <c r="M211" i="8"/>
  <c r="N211" i="8" s="1"/>
  <c r="M212" i="8"/>
  <c r="N212" i="8" s="1"/>
  <c r="M213" i="8"/>
  <c r="N213" i="8" s="1"/>
  <c r="M214" i="8"/>
  <c r="M215" i="8"/>
  <c r="N215" i="8" s="1"/>
  <c r="M216" i="8"/>
  <c r="N216" i="8" s="1"/>
  <c r="M217" i="8"/>
  <c r="N217" i="8" s="1"/>
  <c r="M218" i="8"/>
  <c r="M219" i="8"/>
  <c r="N219" i="8" s="1"/>
  <c r="M220" i="8"/>
  <c r="N220" i="8" s="1"/>
  <c r="M221" i="8"/>
  <c r="N221" i="8" s="1"/>
  <c r="M222" i="8"/>
  <c r="M223" i="8"/>
  <c r="N223" i="8" s="1"/>
  <c r="M224" i="8"/>
  <c r="N224" i="8" s="1"/>
  <c r="M225" i="8"/>
  <c r="N225" i="8" s="1"/>
  <c r="M226" i="8"/>
  <c r="M227" i="8"/>
  <c r="N227" i="8" s="1"/>
  <c r="M228" i="8"/>
  <c r="N228" i="8" s="1"/>
  <c r="M229" i="8"/>
  <c r="N229" i="8" s="1"/>
  <c r="M230" i="8"/>
  <c r="M231" i="8"/>
  <c r="N231" i="8" s="1"/>
  <c r="M232" i="8"/>
  <c r="N232" i="8" s="1"/>
  <c r="M233" i="8"/>
  <c r="N233" i="8" s="1"/>
  <c r="M234" i="8"/>
  <c r="M235" i="8"/>
  <c r="N235" i="8" s="1"/>
  <c r="M236" i="8"/>
  <c r="N236" i="8" s="1"/>
  <c r="M237" i="8"/>
  <c r="N237" i="8" s="1"/>
  <c r="M238" i="8"/>
  <c r="M239" i="8"/>
  <c r="N239" i="8" s="1"/>
  <c r="M240" i="8"/>
  <c r="N240" i="8" s="1"/>
  <c r="M241" i="8"/>
  <c r="N241" i="8" s="1"/>
  <c r="M242" i="8"/>
  <c r="M243" i="8"/>
  <c r="N243" i="8" s="1"/>
  <c r="M244" i="8"/>
  <c r="N244" i="8" s="1"/>
  <c r="M245" i="8"/>
  <c r="N245" i="8" s="1"/>
  <c r="M246" i="8"/>
  <c r="M247" i="8"/>
  <c r="N247" i="8" s="1"/>
  <c r="M248" i="8"/>
  <c r="N248" i="8" s="1"/>
  <c r="M249" i="8"/>
  <c r="N249" i="8" s="1"/>
  <c r="M250" i="8"/>
  <c r="M251" i="8"/>
  <c r="N251" i="8" s="1"/>
  <c r="M252" i="8"/>
  <c r="N252" i="8" s="1"/>
  <c r="M253" i="8"/>
  <c r="N253" i="8" s="1"/>
  <c r="M254" i="8"/>
  <c r="M255" i="8"/>
  <c r="N255" i="8" s="1"/>
  <c r="M256" i="8"/>
  <c r="N256" i="8" s="1"/>
  <c r="M257" i="8"/>
  <c r="N257" i="8" s="1"/>
  <c r="M258" i="8"/>
  <c r="M259" i="8"/>
  <c r="N259" i="8" s="1"/>
  <c r="M260" i="8"/>
  <c r="N260" i="8" s="1"/>
  <c r="M261" i="8"/>
  <c r="N261" i="8" s="1"/>
  <c r="M262" i="8"/>
  <c r="M263" i="8"/>
  <c r="N263" i="8" s="1"/>
  <c r="M264" i="8"/>
  <c r="N264" i="8" s="1"/>
  <c r="M265" i="8"/>
  <c r="N265" i="8" s="1"/>
  <c r="M266" i="8"/>
  <c r="M267" i="8"/>
  <c r="N267" i="8" s="1"/>
  <c r="M268" i="8"/>
  <c r="N268" i="8" s="1"/>
  <c r="M269" i="8"/>
  <c r="N269" i="8" s="1"/>
  <c r="M270" i="8"/>
  <c r="M271" i="8"/>
  <c r="N271" i="8" s="1"/>
  <c r="M272" i="8"/>
  <c r="N272" i="8" s="1"/>
  <c r="M273" i="8"/>
  <c r="N273" i="8" s="1"/>
  <c r="M274" i="8"/>
  <c r="M275" i="8"/>
  <c r="N275" i="8" s="1"/>
  <c r="M276" i="8"/>
  <c r="N276" i="8" s="1"/>
  <c r="M277" i="8"/>
  <c r="N277" i="8" s="1"/>
  <c r="M278" i="8"/>
  <c r="M2" i="8"/>
  <c r="N2" i="8" s="1"/>
  <c r="M8" i="2"/>
  <c r="M7" i="2"/>
  <c r="M6" i="2"/>
  <c r="M4" i="2"/>
  <c r="AG18" i="4" l="1"/>
  <c r="AC20" i="4"/>
  <c r="AC35" i="4"/>
  <c r="AC31" i="4"/>
  <c r="AC27" i="4"/>
  <c r="AC23" i="4"/>
  <c r="AC19" i="4"/>
  <c r="AC266" i="4"/>
  <c r="AC262" i="4"/>
  <c r="AC254" i="4"/>
  <c r="AC250" i="4"/>
  <c r="AC246" i="4"/>
  <c r="AC238" i="4"/>
  <c r="AC234" i="4"/>
  <c r="AC230" i="4"/>
  <c r="AC222" i="4"/>
  <c r="AC218" i="4"/>
  <c r="AC214" i="4"/>
  <c r="AC206" i="4"/>
  <c r="AC202" i="4"/>
  <c r="AC198" i="4"/>
  <c r="AC190" i="4"/>
  <c r="AC186" i="4"/>
  <c r="AC182" i="4"/>
  <c r="AC174" i="4"/>
  <c r="AC170" i="4"/>
  <c r="AC166" i="4"/>
  <c r="AC158" i="4"/>
  <c r="AC154" i="4"/>
  <c r="AC150" i="4"/>
  <c r="AC142" i="4"/>
  <c r="AC138" i="4"/>
  <c r="AC134" i="4"/>
  <c r="AC126" i="4"/>
  <c r="AC122" i="4"/>
  <c r="AC118" i="4"/>
  <c r="AC110" i="4"/>
  <c r="AC106" i="4"/>
  <c r="AC102" i="4"/>
  <c r="AC94" i="4"/>
  <c r="AC90" i="4"/>
  <c r="AC86" i="4"/>
  <c r="AC78" i="4"/>
  <c r="AC74" i="4"/>
  <c r="AC70" i="4"/>
  <c r="AC62" i="4"/>
  <c r="AC58" i="4"/>
  <c r="AC54" i="4"/>
  <c r="AC46" i="4"/>
  <c r="AC42" i="4"/>
  <c r="AC38" i="4"/>
  <c r="AC242" i="4"/>
  <c r="AC210" i="4"/>
  <c r="AC178" i="4"/>
  <c r="AC146" i="4"/>
  <c r="AC98" i="4"/>
  <c r="AC66" i="4"/>
  <c r="AC34" i="4"/>
  <c r="AC263" i="4"/>
  <c r="AC255" i="4"/>
  <c r="AC247" i="4"/>
  <c r="AC239" i="4"/>
  <c r="AC227" i="4"/>
  <c r="AC219" i="4"/>
  <c r="AC215" i="4"/>
  <c r="AC207" i="4"/>
  <c r="AC199" i="4"/>
  <c r="AC191" i="4"/>
  <c r="AC187" i="4"/>
  <c r="AC183" i="4"/>
  <c r="AC175" i="4"/>
  <c r="AC171" i="4"/>
  <c r="AC167" i="4"/>
  <c r="AC163" i="4"/>
  <c r="AC159" i="4"/>
  <c r="AC155" i="4"/>
  <c r="AC151" i="4"/>
  <c r="AC147" i="4"/>
  <c r="AC143" i="4"/>
  <c r="AC139" i="4"/>
  <c r="AC135" i="4"/>
  <c r="AC131" i="4"/>
  <c r="AC127" i="4"/>
  <c r="AC123" i="4"/>
  <c r="AC119" i="4"/>
  <c r="AC115" i="4"/>
  <c r="AC111" i="4"/>
  <c r="AC107" i="4"/>
  <c r="AC103" i="4"/>
  <c r="AC99" i="4"/>
  <c r="AC95" i="4"/>
  <c r="AC91" i="4"/>
  <c r="AC87" i="4"/>
  <c r="AC83" i="4"/>
  <c r="AC79" i="4"/>
  <c r="AC75" i="4"/>
  <c r="AC71" i="4"/>
  <c r="AC67" i="4"/>
  <c r="AC63" i="4"/>
  <c r="AC59" i="4"/>
  <c r="AC55" i="4"/>
  <c r="AC51" i="4"/>
  <c r="AC47" i="4"/>
  <c r="AC43" i="4"/>
  <c r="AC39" i="4"/>
  <c r="AC258" i="4"/>
  <c r="AC226" i="4"/>
  <c r="AC194" i="4"/>
  <c r="AC162" i="4"/>
  <c r="AC130" i="4"/>
  <c r="AC114" i="4"/>
  <c r="AC82" i="4"/>
  <c r="AC50" i="4"/>
  <c r="AC267" i="4"/>
  <c r="AC259" i="4"/>
  <c r="AC251" i="4"/>
  <c r="AC243" i="4"/>
  <c r="AC235" i="4"/>
  <c r="AC231" i="4"/>
  <c r="AC223" i="4"/>
  <c r="AC211" i="4"/>
  <c r="AC203" i="4"/>
  <c r="AC195" i="4"/>
  <c r="AC179" i="4"/>
  <c r="AC14" i="4"/>
  <c r="AC10" i="4"/>
  <c r="AC8" i="4"/>
  <c r="AC16" i="4"/>
  <c r="AC11" i="4"/>
  <c r="AC15" i="4"/>
  <c r="AC12" i="4"/>
  <c r="AC18" i="4"/>
  <c r="U56" i="4"/>
  <c r="R255" i="4"/>
  <c r="Q6" i="4"/>
  <c r="Q7" i="4"/>
  <c r="Q8" i="4"/>
  <c r="R7" i="4" s="1"/>
  <c r="Q9" i="4"/>
  <c r="Q10" i="4"/>
  <c r="R9" i="4" s="1"/>
  <c r="Q11" i="4"/>
  <c r="Q12" i="4"/>
  <c r="Q13" i="4"/>
  <c r="Q14" i="4"/>
  <c r="R13" i="4" s="1"/>
  <c r="Q15" i="4"/>
  <c r="Q16" i="4"/>
  <c r="Q17" i="4"/>
  <c r="Q18" i="4"/>
  <c r="R17" i="4" s="1"/>
  <c r="Q19" i="4"/>
  <c r="Q20" i="4"/>
  <c r="Q21" i="4"/>
  <c r="Q22" i="4"/>
  <c r="R21" i="4" s="1"/>
  <c r="Q23" i="4"/>
  <c r="Q24" i="4"/>
  <c r="Q25" i="4"/>
  <c r="Q26" i="4"/>
  <c r="R25" i="4" s="1"/>
  <c r="Q27" i="4"/>
  <c r="Q28" i="4"/>
  <c r="Q29" i="4"/>
  <c r="Q30" i="4"/>
  <c r="R29" i="4" s="1"/>
  <c r="Q31" i="4"/>
  <c r="Q32" i="4"/>
  <c r="Q33" i="4"/>
  <c r="Q34" i="4"/>
  <c r="R33" i="4" s="1"/>
  <c r="Q35" i="4"/>
  <c r="Q36" i="4"/>
  <c r="Q37" i="4"/>
  <c r="Q38" i="4"/>
  <c r="R37" i="4" s="1"/>
  <c r="Q39" i="4"/>
  <c r="Q40" i="4"/>
  <c r="Q41" i="4"/>
  <c r="Q42" i="4"/>
  <c r="R41" i="4" s="1"/>
  <c r="Q43" i="4"/>
  <c r="Q44" i="4"/>
  <c r="Q45" i="4"/>
  <c r="Q46" i="4"/>
  <c r="R45" i="4" s="1"/>
  <c r="Q47" i="4"/>
  <c r="Q48" i="4"/>
  <c r="Q49" i="4"/>
  <c r="Q50" i="4"/>
  <c r="R49" i="4" s="1"/>
  <c r="Q51" i="4"/>
  <c r="Q52" i="4"/>
  <c r="Q53" i="4"/>
  <c r="Q54" i="4"/>
  <c r="R53" i="4" s="1"/>
  <c r="Q55" i="4"/>
  <c r="Q56" i="4"/>
  <c r="Q57" i="4"/>
  <c r="Q58" i="4"/>
  <c r="R57" i="4" s="1"/>
  <c r="Q59" i="4"/>
  <c r="Q60" i="4"/>
  <c r="Q61" i="4"/>
  <c r="Q62" i="4"/>
  <c r="R61" i="4" s="1"/>
  <c r="Q63" i="4"/>
  <c r="Q64" i="4"/>
  <c r="Q65" i="4"/>
  <c r="Q66" i="4"/>
  <c r="R65" i="4" s="1"/>
  <c r="Q67" i="4"/>
  <c r="Q68" i="4"/>
  <c r="Q69" i="4"/>
  <c r="Q70" i="4"/>
  <c r="R69" i="4" s="1"/>
  <c r="Q71" i="4"/>
  <c r="Q72" i="4"/>
  <c r="Q73" i="4"/>
  <c r="Q74" i="4"/>
  <c r="R73" i="4" s="1"/>
  <c r="Q75" i="4"/>
  <c r="Q76" i="4"/>
  <c r="Q77" i="4"/>
  <c r="Q78" i="4"/>
  <c r="R77" i="4" s="1"/>
  <c r="Q79" i="4"/>
  <c r="Q80" i="4"/>
  <c r="Q81" i="4"/>
  <c r="Q82" i="4"/>
  <c r="R81" i="4" s="1"/>
  <c r="Q83" i="4"/>
  <c r="Q84" i="4"/>
  <c r="Q85" i="4"/>
  <c r="Q86" i="4"/>
  <c r="R85" i="4" s="1"/>
  <c r="Q87" i="4"/>
  <c r="Q88" i="4"/>
  <c r="Q89" i="4"/>
  <c r="Q90" i="4"/>
  <c r="R89" i="4" s="1"/>
  <c r="Q91" i="4"/>
  <c r="Q92" i="4"/>
  <c r="Q93" i="4"/>
  <c r="Q94" i="4"/>
  <c r="R93" i="4" s="1"/>
  <c r="Q95" i="4"/>
  <c r="Q96" i="4"/>
  <c r="Q97" i="4"/>
  <c r="Q98" i="4"/>
  <c r="R97" i="4" s="1"/>
  <c r="Q99" i="4"/>
  <c r="Q100" i="4"/>
  <c r="Q101" i="4"/>
  <c r="Q102" i="4"/>
  <c r="R101" i="4" s="1"/>
  <c r="Q103" i="4"/>
  <c r="Q104" i="4"/>
  <c r="Q105" i="4"/>
  <c r="Q106" i="4"/>
  <c r="R105" i="4" s="1"/>
  <c r="Q107" i="4"/>
  <c r="Q108" i="4"/>
  <c r="Q109" i="4"/>
  <c r="Q110" i="4"/>
  <c r="R109" i="4" s="1"/>
  <c r="Q111" i="4"/>
  <c r="Q112" i="4"/>
  <c r="Q113" i="4"/>
  <c r="Q114" i="4"/>
  <c r="R113" i="4" s="1"/>
  <c r="Q115" i="4"/>
  <c r="Q116" i="4"/>
  <c r="Q117" i="4"/>
  <c r="Q118" i="4"/>
  <c r="R117" i="4" s="1"/>
  <c r="Q119" i="4"/>
  <c r="Q120" i="4"/>
  <c r="Q121" i="4"/>
  <c r="Q122" i="4"/>
  <c r="R121" i="4" s="1"/>
  <c r="Q123" i="4"/>
  <c r="Q124" i="4"/>
  <c r="Q125" i="4"/>
  <c r="Q126" i="4"/>
  <c r="R125" i="4" s="1"/>
  <c r="Q127" i="4"/>
  <c r="Q128" i="4"/>
  <c r="Q129" i="4"/>
  <c r="Q130" i="4"/>
  <c r="R129" i="4" s="1"/>
  <c r="Q131" i="4"/>
  <c r="Q132" i="4"/>
  <c r="Q133" i="4"/>
  <c r="Q134" i="4"/>
  <c r="R133" i="4" s="1"/>
  <c r="Q135" i="4"/>
  <c r="Q136" i="4"/>
  <c r="Q137" i="4"/>
  <c r="Q138" i="4"/>
  <c r="R137" i="4" s="1"/>
  <c r="Q139" i="4"/>
  <c r="Q140" i="4"/>
  <c r="Q141" i="4"/>
  <c r="Q142" i="4"/>
  <c r="R141" i="4" s="1"/>
  <c r="Q143" i="4"/>
  <c r="Q144" i="4"/>
  <c r="Q145" i="4"/>
  <c r="Q146" i="4"/>
  <c r="R145" i="4" s="1"/>
  <c r="Q147" i="4"/>
  <c r="Q148" i="4"/>
  <c r="Q149" i="4"/>
  <c r="Q150" i="4"/>
  <c r="R149" i="4" s="1"/>
  <c r="Q151" i="4"/>
  <c r="Q152" i="4"/>
  <c r="Q153" i="4"/>
  <c r="Q154" i="4"/>
  <c r="R153" i="4" s="1"/>
  <c r="Q155" i="4"/>
  <c r="Q156" i="4"/>
  <c r="Q157" i="4"/>
  <c r="Q158" i="4"/>
  <c r="R157" i="4" s="1"/>
  <c r="Q159" i="4"/>
  <c r="Q160" i="4"/>
  <c r="Q161" i="4"/>
  <c r="Q162" i="4"/>
  <c r="R161" i="4" s="1"/>
  <c r="Q163" i="4"/>
  <c r="Q164" i="4"/>
  <c r="Q165" i="4"/>
  <c r="Q166" i="4"/>
  <c r="R165" i="4" s="1"/>
  <c r="Q167" i="4"/>
  <c r="Q168" i="4"/>
  <c r="Q169" i="4"/>
  <c r="Q170" i="4"/>
  <c r="R169" i="4" s="1"/>
  <c r="Q171" i="4"/>
  <c r="Q172" i="4"/>
  <c r="Q173" i="4"/>
  <c r="Q174" i="4"/>
  <c r="R173" i="4" s="1"/>
  <c r="Q175" i="4"/>
  <c r="Q176" i="4"/>
  <c r="Q177" i="4"/>
  <c r="Q178" i="4"/>
  <c r="R177" i="4" s="1"/>
  <c r="Q179" i="4"/>
  <c r="Q180" i="4"/>
  <c r="Q181" i="4"/>
  <c r="Q182" i="4"/>
  <c r="R181" i="4" s="1"/>
  <c r="Q183" i="4"/>
  <c r="Q184" i="4"/>
  <c r="Q185" i="4"/>
  <c r="Q186" i="4"/>
  <c r="R185" i="4" s="1"/>
  <c r="Q187" i="4"/>
  <c r="Q188" i="4"/>
  <c r="Q189" i="4"/>
  <c r="Q190" i="4"/>
  <c r="R189" i="4" s="1"/>
  <c r="Q191" i="4"/>
  <c r="Q192" i="4"/>
  <c r="Q193" i="4"/>
  <c r="Q194" i="4"/>
  <c r="R193" i="4" s="1"/>
  <c r="Q195" i="4"/>
  <c r="Q196" i="4"/>
  <c r="Q197" i="4"/>
  <c r="Q198" i="4"/>
  <c r="R197" i="4" s="1"/>
  <c r="Q199" i="4"/>
  <c r="Q200" i="4"/>
  <c r="Q201" i="4"/>
  <c r="Q202" i="4"/>
  <c r="R201" i="4" s="1"/>
  <c r="Q203" i="4"/>
  <c r="Q204" i="4"/>
  <c r="Q205" i="4"/>
  <c r="Q206" i="4"/>
  <c r="R205" i="4" s="1"/>
  <c r="Q207" i="4"/>
  <c r="Q208" i="4"/>
  <c r="Q209" i="4"/>
  <c r="Q210" i="4"/>
  <c r="R209" i="4" s="1"/>
  <c r="Q211" i="4"/>
  <c r="Q212" i="4"/>
  <c r="Q213" i="4"/>
  <c r="Q214" i="4"/>
  <c r="R213" i="4" s="1"/>
  <c r="Q215" i="4"/>
  <c r="Q216" i="4"/>
  <c r="Q217" i="4"/>
  <c r="Q218" i="4"/>
  <c r="R217" i="4" s="1"/>
  <c r="Q219" i="4"/>
  <c r="Q220" i="4"/>
  <c r="Q221" i="4"/>
  <c r="Q222" i="4"/>
  <c r="R221" i="4" s="1"/>
  <c r="Q223" i="4"/>
  <c r="Q224" i="4"/>
  <c r="Q225" i="4"/>
  <c r="Q226" i="4"/>
  <c r="R225" i="4" s="1"/>
  <c r="Q227" i="4"/>
  <c r="Q228" i="4"/>
  <c r="Q229" i="4"/>
  <c r="Q230" i="4"/>
  <c r="R231" i="4" s="1"/>
  <c r="Q231" i="4"/>
  <c r="Q232" i="4"/>
  <c r="Q233" i="4"/>
  <c r="Q234" i="4"/>
  <c r="R233" i="4" s="1"/>
  <c r="Q235" i="4"/>
  <c r="Q236" i="4"/>
  <c r="Q237" i="4"/>
  <c r="Q238" i="4"/>
  <c r="R237" i="4" s="1"/>
  <c r="Q239" i="4"/>
  <c r="Q240" i="4"/>
  <c r="Q241" i="4"/>
  <c r="Q242" i="4"/>
  <c r="R241" i="4" s="1"/>
  <c r="Q243" i="4"/>
  <c r="Q244" i="4"/>
  <c r="Q245" i="4"/>
  <c r="Q246" i="4"/>
  <c r="R247" i="4" s="1"/>
  <c r="Q247" i="4"/>
  <c r="Q248" i="4"/>
  <c r="Q249" i="4"/>
  <c r="Q250" i="4"/>
  <c r="R249" i="4" s="1"/>
  <c r="Q251" i="4"/>
  <c r="Q252" i="4"/>
  <c r="Q253" i="4"/>
  <c r="Q254" i="4"/>
  <c r="R253" i="4" s="1"/>
  <c r="Q255" i="4"/>
  <c r="H3" i="8"/>
  <c r="H4" i="8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" i="8"/>
  <c r="B3" i="8"/>
  <c r="C3" i="8" s="1"/>
  <c r="B4" i="8"/>
  <c r="C4" i="8" s="1"/>
  <c r="B5" i="8"/>
  <c r="C5" i="8" s="1"/>
  <c r="B6" i="8"/>
  <c r="C6" i="8" s="1"/>
  <c r="B7" i="8"/>
  <c r="C7" i="8" s="1"/>
  <c r="B8" i="8"/>
  <c r="C8" i="8" s="1"/>
  <c r="B9" i="8"/>
  <c r="C9" i="8" s="1"/>
  <c r="B10" i="8"/>
  <c r="C10" i="8" s="1"/>
  <c r="B11" i="8"/>
  <c r="C11" i="8" s="1"/>
  <c r="B12" i="8"/>
  <c r="C12" i="8" s="1"/>
  <c r="B13" i="8"/>
  <c r="C13" i="8" s="1"/>
  <c r="B14" i="8"/>
  <c r="C14" i="8" s="1"/>
  <c r="B15" i="8"/>
  <c r="C15" i="8" s="1"/>
  <c r="B16" i="8"/>
  <c r="C16" i="8" s="1"/>
  <c r="B17" i="8"/>
  <c r="C17" i="8" s="1"/>
  <c r="B18" i="8"/>
  <c r="C18" i="8" s="1"/>
  <c r="B19" i="8"/>
  <c r="C19" i="8" s="1"/>
  <c r="B20" i="8"/>
  <c r="C20" i="8" s="1"/>
  <c r="B21" i="8"/>
  <c r="C21" i="8" s="1"/>
  <c r="B22" i="8"/>
  <c r="C22" i="8" s="1"/>
  <c r="B23" i="8"/>
  <c r="C23" i="8" s="1"/>
  <c r="B24" i="8"/>
  <c r="C24" i="8" s="1"/>
  <c r="B25" i="8"/>
  <c r="C25" i="8" s="1"/>
  <c r="B26" i="8"/>
  <c r="C26" i="8" s="1"/>
  <c r="B27" i="8"/>
  <c r="C27" i="8" s="1"/>
  <c r="B28" i="8"/>
  <c r="C28" i="8" s="1"/>
  <c r="B29" i="8"/>
  <c r="C29" i="8" s="1"/>
  <c r="B30" i="8"/>
  <c r="C30" i="8" s="1"/>
  <c r="B31" i="8"/>
  <c r="C31" i="8" s="1"/>
  <c r="B32" i="8"/>
  <c r="C32" i="8" s="1"/>
  <c r="B33" i="8"/>
  <c r="C33" i="8" s="1"/>
  <c r="B34" i="8"/>
  <c r="C34" i="8" s="1"/>
  <c r="B35" i="8"/>
  <c r="C35" i="8" s="1"/>
  <c r="B36" i="8"/>
  <c r="C36" i="8" s="1"/>
  <c r="B37" i="8"/>
  <c r="C37" i="8" s="1"/>
  <c r="B38" i="8"/>
  <c r="C38" i="8" s="1"/>
  <c r="B39" i="8"/>
  <c r="C39" i="8" s="1"/>
  <c r="B40" i="8"/>
  <c r="C40" i="8" s="1"/>
  <c r="B41" i="8"/>
  <c r="C41" i="8" s="1"/>
  <c r="B42" i="8"/>
  <c r="C42" i="8" s="1"/>
  <c r="B43" i="8"/>
  <c r="C43" i="8" s="1"/>
  <c r="B44" i="8"/>
  <c r="C44" i="8" s="1"/>
  <c r="B45" i="8"/>
  <c r="C45" i="8" s="1"/>
  <c r="B46" i="8"/>
  <c r="C46" i="8" s="1"/>
  <c r="B47" i="8"/>
  <c r="C47" i="8" s="1"/>
  <c r="B48" i="8"/>
  <c r="C48" i="8" s="1"/>
  <c r="B49" i="8"/>
  <c r="C49" i="8" s="1"/>
  <c r="B50" i="8"/>
  <c r="C50" i="8" s="1"/>
  <c r="B51" i="8"/>
  <c r="C51" i="8" s="1"/>
  <c r="B52" i="8"/>
  <c r="C52" i="8" s="1"/>
  <c r="B53" i="8"/>
  <c r="C53" i="8" s="1"/>
  <c r="B54" i="8"/>
  <c r="C54" i="8" s="1"/>
  <c r="B55" i="8"/>
  <c r="C55" i="8" s="1"/>
  <c r="B56" i="8"/>
  <c r="C56" i="8" s="1"/>
  <c r="B57" i="8"/>
  <c r="C57" i="8" s="1"/>
  <c r="B58" i="8"/>
  <c r="C58" i="8" s="1"/>
  <c r="B59" i="8"/>
  <c r="C59" i="8" s="1"/>
  <c r="B60" i="8"/>
  <c r="C60" i="8" s="1"/>
  <c r="B61" i="8"/>
  <c r="C61" i="8" s="1"/>
  <c r="B62" i="8"/>
  <c r="C62" i="8" s="1"/>
  <c r="B63" i="8"/>
  <c r="C63" i="8" s="1"/>
  <c r="B64" i="8"/>
  <c r="C64" i="8" s="1"/>
  <c r="B65" i="8"/>
  <c r="C65" i="8" s="1"/>
  <c r="B66" i="8"/>
  <c r="C66" i="8" s="1"/>
  <c r="B67" i="8"/>
  <c r="C67" i="8" s="1"/>
  <c r="B68" i="8"/>
  <c r="C68" i="8" s="1"/>
  <c r="B69" i="8"/>
  <c r="C69" i="8" s="1"/>
  <c r="B70" i="8"/>
  <c r="C70" i="8" s="1"/>
  <c r="B71" i="8"/>
  <c r="C71" i="8" s="1"/>
  <c r="B72" i="8"/>
  <c r="C72" i="8" s="1"/>
  <c r="B73" i="8"/>
  <c r="C73" i="8" s="1"/>
  <c r="B74" i="8"/>
  <c r="C74" i="8" s="1"/>
  <c r="B75" i="8"/>
  <c r="C75" i="8" s="1"/>
  <c r="B76" i="8"/>
  <c r="C76" i="8" s="1"/>
  <c r="B77" i="8"/>
  <c r="C77" i="8" s="1"/>
  <c r="B78" i="8"/>
  <c r="C78" i="8" s="1"/>
  <c r="B79" i="8"/>
  <c r="C79" i="8" s="1"/>
  <c r="B80" i="8"/>
  <c r="C80" i="8" s="1"/>
  <c r="B81" i="8"/>
  <c r="C81" i="8" s="1"/>
  <c r="B82" i="8"/>
  <c r="C82" i="8" s="1"/>
  <c r="B83" i="8"/>
  <c r="C83" i="8" s="1"/>
  <c r="B84" i="8"/>
  <c r="C84" i="8" s="1"/>
  <c r="B85" i="8"/>
  <c r="C85" i="8" s="1"/>
  <c r="B86" i="8"/>
  <c r="C86" i="8" s="1"/>
  <c r="B87" i="8"/>
  <c r="C87" i="8" s="1"/>
  <c r="B88" i="8"/>
  <c r="C88" i="8" s="1"/>
  <c r="B89" i="8"/>
  <c r="C89" i="8" s="1"/>
  <c r="B90" i="8"/>
  <c r="C90" i="8" s="1"/>
  <c r="B91" i="8"/>
  <c r="C91" i="8" s="1"/>
  <c r="B92" i="8"/>
  <c r="C92" i="8" s="1"/>
  <c r="B93" i="8"/>
  <c r="C93" i="8" s="1"/>
  <c r="B94" i="8"/>
  <c r="C94" i="8" s="1"/>
  <c r="B95" i="8"/>
  <c r="C95" i="8" s="1"/>
  <c r="B96" i="8"/>
  <c r="C96" i="8" s="1"/>
  <c r="B97" i="8"/>
  <c r="C97" i="8" s="1"/>
  <c r="B98" i="8"/>
  <c r="C98" i="8" s="1"/>
  <c r="B99" i="8"/>
  <c r="C99" i="8" s="1"/>
  <c r="B100" i="8"/>
  <c r="C100" i="8" s="1"/>
  <c r="B101" i="8"/>
  <c r="C101" i="8" s="1"/>
  <c r="B102" i="8"/>
  <c r="C102" i="8" s="1"/>
  <c r="B103" i="8"/>
  <c r="C103" i="8" s="1"/>
  <c r="B104" i="8"/>
  <c r="C104" i="8" s="1"/>
  <c r="B105" i="8"/>
  <c r="C105" i="8" s="1"/>
  <c r="B106" i="8"/>
  <c r="C106" i="8" s="1"/>
  <c r="B107" i="8"/>
  <c r="C107" i="8" s="1"/>
  <c r="B108" i="8"/>
  <c r="C108" i="8" s="1"/>
  <c r="B109" i="8"/>
  <c r="C109" i="8" s="1"/>
  <c r="B110" i="8"/>
  <c r="C110" i="8" s="1"/>
  <c r="B111" i="8"/>
  <c r="C111" i="8" s="1"/>
  <c r="B112" i="8"/>
  <c r="C112" i="8" s="1"/>
  <c r="B113" i="8"/>
  <c r="C113" i="8" s="1"/>
  <c r="B114" i="8"/>
  <c r="C114" i="8" s="1"/>
  <c r="B115" i="8"/>
  <c r="C115" i="8" s="1"/>
  <c r="B116" i="8"/>
  <c r="C116" i="8" s="1"/>
  <c r="B117" i="8"/>
  <c r="C117" i="8" s="1"/>
  <c r="B118" i="8"/>
  <c r="C118" i="8" s="1"/>
  <c r="B119" i="8"/>
  <c r="C119" i="8" s="1"/>
  <c r="B120" i="8"/>
  <c r="C120" i="8" s="1"/>
  <c r="B121" i="8"/>
  <c r="C121" i="8" s="1"/>
  <c r="B122" i="8"/>
  <c r="C122" i="8" s="1"/>
  <c r="B123" i="8"/>
  <c r="C123" i="8" s="1"/>
  <c r="B124" i="8"/>
  <c r="C124" i="8" s="1"/>
  <c r="B125" i="8"/>
  <c r="C125" i="8" s="1"/>
  <c r="B126" i="8"/>
  <c r="C126" i="8" s="1"/>
  <c r="B127" i="8"/>
  <c r="C127" i="8" s="1"/>
  <c r="B128" i="8"/>
  <c r="C128" i="8" s="1"/>
  <c r="B129" i="8"/>
  <c r="C129" i="8" s="1"/>
  <c r="B130" i="8"/>
  <c r="C130" i="8" s="1"/>
  <c r="B131" i="8"/>
  <c r="C131" i="8" s="1"/>
  <c r="B132" i="8"/>
  <c r="C132" i="8" s="1"/>
  <c r="B133" i="8"/>
  <c r="C133" i="8" s="1"/>
  <c r="B134" i="8"/>
  <c r="C134" i="8" s="1"/>
  <c r="B135" i="8"/>
  <c r="C135" i="8" s="1"/>
  <c r="B136" i="8"/>
  <c r="C136" i="8" s="1"/>
  <c r="B137" i="8"/>
  <c r="C137" i="8" s="1"/>
  <c r="B138" i="8"/>
  <c r="C138" i="8" s="1"/>
  <c r="B139" i="8"/>
  <c r="C139" i="8" s="1"/>
  <c r="B140" i="8"/>
  <c r="C140" i="8" s="1"/>
  <c r="B141" i="8"/>
  <c r="C141" i="8" s="1"/>
  <c r="B142" i="8"/>
  <c r="C142" i="8" s="1"/>
  <c r="B143" i="8"/>
  <c r="C143" i="8" s="1"/>
  <c r="B144" i="8"/>
  <c r="C144" i="8" s="1"/>
  <c r="B145" i="8"/>
  <c r="C145" i="8" s="1"/>
  <c r="B146" i="8"/>
  <c r="C146" i="8" s="1"/>
  <c r="B147" i="8"/>
  <c r="C147" i="8" s="1"/>
  <c r="B148" i="8"/>
  <c r="C148" i="8" s="1"/>
  <c r="B149" i="8"/>
  <c r="C149" i="8" s="1"/>
  <c r="B150" i="8"/>
  <c r="C150" i="8" s="1"/>
  <c r="B151" i="8"/>
  <c r="C151" i="8" s="1"/>
  <c r="B152" i="8"/>
  <c r="C152" i="8" s="1"/>
  <c r="B153" i="8"/>
  <c r="C153" i="8" s="1"/>
  <c r="B154" i="8"/>
  <c r="C154" i="8" s="1"/>
  <c r="B155" i="8"/>
  <c r="C155" i="8" s="1"/>
  <c r="B156" i="8"/>
  <c r="C156" i="8" s="1"/>
  <c r="B157" i="8"/>
  <c r="C157" i="8" s="1"/>
  <c r="B158" i="8"/>
  <c r="C158" i="8" s="1"/>
  <c r="B159" i="8"/>
  <c r="C159" i="8" s="1"/>
  <c r="B160" i="8"/>
  <c r="C160" i="8" s="1"/>
  <c r="B161" i="8"/>
  <c r="C161" i="8" s="1"/>
  <c r="B162" i="8"/>
  <c r="C162" i="8" s="1"/>
  <c r="B163" i="8"/>
  <c r="C163" i="8" s="1"/>
  <c r="B164" i="8"/>
  <c r="C164" i="8" s="1"/>
  <c r="B165" i="8"/>
  <c r="C165" i="8" s="1"/>
  <c r="B166" i="8"/>
  <c r="C166" i="8" s="1"/>
  <c r="B167" i="8"/>
  <c r="C167" i="8" s="1"/>
  <c r="B168" i="8"/>
  <c r="C168" i="8" s="1"/>
  <c r="B169" i="8"/>
  <c r="C169" i="8" s="1"/>
  <c r="B170" i="8"/>
  <c r="C170" i="8" s="1"/>
  <c r="B171" i="8"/>
  <c r="C171" i="8" s="1"/>
  <c r="B172" i="8"/>
  <c r="C172" i="8" s="1"/>
  <c r="B173" i="8"/>
  <c r="C173" i="8" s="1"/>
  <c r="B174" i="8"/>
  <c r="C174" i="8" s="1"/>
  <c r="B175" i="8"/>
  <c r="C175" i="8" s="1"/>
  <c r="B176" i="8"/>
  <c r="C176" i="8" s="1"/>
  <c r="B177" i="8"/>
  <c r="C177" i="8" s="1"/>
  <c r="B178" i="8"/>
  <c r="C178" i="8" s="1"/>
  <c r="B179" i="8"/>
  <c r="C179" i="8" s="1"/>
  <c r="B180" i="8"/>
  <c r="C180" i="8" s="1"/>
  <c r="B181" i="8"/>
  <c r="C181" i="8" s="1"/>
  <c r="B182" i="8"/>
  <c r="C182" i="8" s="1"/>
  <c r="B183" i="8"/>
  <c r="C183" i="8" s="1"/>
  <c r="B184" i="8"/>
  <c r="C184" i="8" s="1"/>
  <c r="B185" i="8"/>
  <c r="C185" i="8" s="1"/>
  <c r="B186" i="8"/>
  <c r="C186" i="8" s="1"/>
  <c r="B187" i="8"/>
  <c r="C187" i="8" s="1"/>
  <c r="B188" i="8"/>
  <c r="C188" i="8" s="1"/>
  <c r="B189" i="8"/>
  <c r="C189" i="8" s="1"/>
  <c r="B190" i="8"/>
  <c r="C190" i="8" s="1"/>
  <c r="B191" i="8"/>
  <c r="C191" i="8" s="1"/>
  <c r="B192" i="8"/>
  <c r="C192" i="8" s="1"/>
  <c r="B193" i="8"/>
  <c r="C193" i="8" s="1"/>
  <c r="B194" i="8"/>
  <c r="C194" i="8" s="1"/>
  <c r="B195" i="8"/>
  <c r="C195" i="8" s="1"/>
  <c r="B196" i="8"/>
  <c r="C196" i="8" s="1"/>
  <c r="B197" i="8"/>
  <c r="C197" i="8" s="1"/>
  <c r="B198" i="8"/>
  <c r="C198" i="8" s="1"/>
  <c r="B199" i="8"/>
  <c r="C199" i="8" s="1"/>
  <c r="B200" i="8"/>
  <c r="C200" i="8" s="1"/>
  <c r="B201" i="8"/>
  <c r="C201" i="8" s="1"/>
  <c r="B202" i="8"/>
  <c r="C202" i="8" s="1"/>
  <c r="B203" i="8"/>
  <c r="C203" i="8" s="1"/>
  <c r="B204" i="8"/>
  <c r="C204" i="8" s="1"/>
  <c r="B205" i="8"/>
  <c r="C205" i="8" s="1"/>
  <c r="B206" i="8"/>
  <c r="C206" i="8" s="1"/>
  <c r="B207" i="8"/>
  <c r="C207" i="8" s="1"/>
  <c r="B208" i="8"/>
  <c r="C208" i="8" s="1"/>
  <c r="B209" i="8"/>
  <c r="C209" i="8" s="1"/>
  <c r="B210" i="8"/>
  <c r="C210" i="8" s="1"/>
  <c r="B211" i="8"/>
  <c r="C211" i="8" s="1"/>
  <c r="B212" i="8"/>
  <c r="C212" i="8" s="1"/>
  <c r="B213" i="8"/>
  <c r="C213" i="8" s="1"/>
  <c r="B214" i="8"/>
  <c r="C214" i="8" s="1"/>
  <c r="B215" i="8"/>
  <c r="C215" i="8" s="1"/>
  <c r="B216" i="8"/>
  <c r="C216" i="8" s="1"/>
  <c r="B217" i="8"/>
  <c r="C217" i="8" s="1"/>
  <c r="B218" i="8"/>
  <c r="C218" i="8" s="1"/>
  <c r="B219" i="8"/>
  <c r="C219" i="8" s="1"/>
  <c r="B220" i="8"/>
  <c r="C220" i="8" s="1"/>
  <c r="B221" i="8"/>
  <c r="C221" i="8" s="1"/>
  <c r="B222" i="8"/>
  <c r="C222" i="8" s="1"/>
  <c r="B223" i="8"/>
  <c r="C223" i="8" s="1"/>
  <c r="B224" i="8"/>
  <c r="C224" i="8" s="1"/>
  <c r="B225" i="8"/>
  <c r="C225" i="8" s="1"/>
  <c r="B226" i="8"/>
  <c r="C226" i="8" s="1"/>
  <c r="B227" i="8"/>
  <c r="C227" i="8" s="1"/>
  <c r="B228" i="8"/>
  <c r="C228" i="8" s="1"/>
  <c r="B229" i="8"/>
  <c r="C229" i="8" s="1"/>
  <c r="B230" i="8"/>
  <c r="C230" i="8" s="1"/>
  <c r="B231" i="8"/>
  <c r="C231" i="8" s="1"/>
  <c r="B232" i="8"/>
  <c r="C232" i="8" s="1"/>
  <c r="B233" i="8"/>
  <c r="C233" i="8" s="1"/>
  <c r="B234" i="8"/>
  <c r="C234" i="8" s="1"/>
  <c r="B235" i="8"/>
  <c r="C235" i="8" s="1"/>
  <c r="B236" i="8"/>
  <c r="C236" i="8" s="1"/>
  <c r="B237" i="8"/>
  <c r="C237" i="8" s="1"/>
  <c r="B238" i="8"/>
  <c r="C238" i="8" s="1"/>
  <c r="B239" i="8"/>
  <c r="C239" i="8" s="1"/>
  <c r="B240" i="8"/>
  <c r="C240" i="8" s="1"/>
  <c r="B241" i="8"/>
  <c r="C241" i="8" s="1"/>
  <c r="B242" i="8"/>
  <c r="C242" i="8" s="1"/>
  <c r="B243" i="8"/>
  <c r="C243" i="8" s="1"/>
  <c r="B244" i="8"/>
  <c r="C244" i="8" s="1"/>
  <c r="B245" i="8"/>
  <c r="C245" i="8" s="1"/>
  <c r="B246" i="8"/>
  <c r="C246" i="8" s="1"/>
  <c r="B247" i="8"/>
  <c r="C247" i="8" s="1"/>
  <c r="B248" i="8"/>
  <c r="C248" i="8" s="1"/>
  <c r="B2" i="8"/>
  <c r="C2" i="8" s="1"/>
  <c r="AD238" i="4" a="1"/>
  <c r="H41" i="4" a="1"/>
  <c r="AD185" i="4" a="1"/>
  <c r="H179" i="4" a="1"/>
  <c r="AD21" i="4" a="1"/>
  <c r="AD26" i="4" a="1"/>
  <c r="H83" i="4" a="1"/>
  <c r="AD229" i="4" a="1"/>
  <c r="H223" i="4" a="1"/>
  <c r="AD104" i="4" a="1"/>
  <c r="H226" i="4" a="1"/>
  <c r="AD99" i="4" a="1"/>
  <c r="AD31" i="4" a="1"/>
  <c r="AD63" i="4" a="1"/>
  <c r="H143" i="4" a="1"/>
  <c r="AD70" i="4" a="1"/>
  <c r="H212" i="4" a="1"/>
  <c r="H21" i="4" a="1"/>
  <c r="AD159" i="4" a="1"/>
  <c r="AD110" i="4" a="1"/>
  <c r="AD97" i="4" a="1"/>
  <c r="H45" i="4" a="1"/>
  <c r="AD117" i="4" a="1"/>
  <c r="H181" i="4" a="1"/>
  <c r="H203" i="4" a="1"/>
  <c r="H18" i="4" a="1"/>
  <c r="AD161" i="4" a="1"/>
  <c r="AD156" i="4" a="1"/>
  <c r="H82" i="4" a="1"/>
  <c r="H201" i="4" a="1"/>
  <c r="H100" i="4" a="1"/>
  <c r="AD195" i="4" a="1"/>
  <c r="H227" i="4" a="1"/>
  <c r="AD55" i="4" a="1"/>
  <c r="H120" i="4" a="1"/>
  <c r="AD182" i="4" a="1"/>
  <c r="AD227" i="4" a="1"/>
  <c r="H126" i="4" a="1"/>
  <c r="AD119" i="4" a="1"/>
  <c r="H110" i="4" a="1"/>
  <c r="AD250" i="4" a="1"/>
  <c r="H7" i="4" a="1"/>
  <c r="H36" i="4" a="1"/>
  <c r="AD269" i="4" a="1"/>
  <c r="H168" i="4" a="1"/>
  <c r="H35" i="4" a="1"/>
  <c r="AD14" i="4" a="1"/>
  <c r="H193" i="4" a="1"/>
  <c r="AD162" i="4" a="1"/>
  <c r="AD20" i="4" a="1"/>
  <c r="H79" i="4" a="1"/>
  <c r="AD219" i="4" a="1"/>
  <c r="H222" i="4" a="1"/>
  <c r="AD65" i="4" a="1"/>
  <c r="AD234" i="4" a="1"/>
  <c r="AD36" i="4" a="1"/>
  <c r="H44" i="4" a="1"/>
  <c r="AD243" i="4" a="1"/>
  <c r="H130" i="4" a="1"/>
  <c r="AD148" i="4" a="1"/>
  <c r="H185" i="4" a="1"/>
  <c r="AD267" i="4" a="1"/>
  <c r="H30" i="4" a="1"/>
  <c r="AD93" i="4" a="1"/>
  <c r="AD169" i="4" a="1"/>
  <c r="AD158" i="4" a="1"/>
  <c r="AD126" i="4" a="1"/>
  <c r="H127" i="4" a="1"/>
  <c r="H104" i="4" a="1"/>
  <c r="H87" i="4" a="1"/>
  <c r="AD130" i="4" a="1"/>
  <c r="AD201" i="4" a="1"/>
  <c r="AD155" i="4" a="1"/>
  <c r="AD58" i="4" a="1"/>
  <c r="AD150" i="4" a="1"/>
  <c r="AD230" i="4" a="1"/>
  <c r="AD197" i="4" a="1"/>
  <c r="AD240" i="4" a="1"/>
  <c r="AD56" i="4" a="1"/>
  <c r="AD46" i="4" a="1"/>
  <c r="H51" i="4" a="1"/>
  <c r="AD239" i="4" a="1"/>
  <c r="H233" i="4" a="1"/>
  <c r="AD133" i="4" a="1"/>
  <c r="H131" i="4" a="1"/>
  <c r="AD89" i="4" a="1"/>
  <c r="H76" i="4" a="1"/>
  <c r="AD128" i="4" a="1"/>
  <c r="H94" i="4" a="1"/>
  <c r="AD166" i="4" a="1"/>
  <c r="H134" i="4" a="1"/>
  <c r="AD146" i="4" a="1"/>
  <c r="H62" i="4" a="1"/>
  <c r="AD244" i="4" a="1"/>
  <c r="AD10" i="4" a="1"/>
  <c r="H53" i="4" a="1"/>
  <c r="AD38" i="4" a="1"/>
  <c r="H189" i="4" a="1"/>
  <c r="H225" i="4" a="1"/>
  <c r="H119" i="4" a="1"/>
  <c r="H8" i="4" a="1"/>
  <c r="AD181" i="4" a="1"/>
  <c r="AD265" i="4" a="1"/>
  <c r="H121" i="4" a="1"/>
  <c r="AD6" i="4" a="1"/>
  <c r="H39" i="4" a="1"/>
  <c r="AD123" i="4" a="1"/>
  <c r="H198" i="4" a="1"/>
  <c r="AD187" i="4" a="1"/>
  <c r="AD246" i="4" a="1"/>
  <c r="AD52" i="4" a="1"/>
  <c r="AD100" i="4" a="1"/>
  <c r="AD109" i="4" a="1"/>
  <c r="H177" i="4" a="1"/>
  <c r="H60" i="4" a="1"/>
  <c r="H170" i="4" a="1"/>
  <c r="AD143" i="4" a="1"/>
  <c r="AD81" i="4" a="1"/>
  <c r="H32" i="4" a="1"/>
  <c r="H97" i="4" a="1"/>
  <c r="AD57" i="4" a="1"/>
  <c r="AD24" i="4" a="1"/>
  <c r="H69" i="4" a="1"/>
  <c r="AD149" i="4" a="1"/>
  <c r="H24" i="4" a="1"/>
  <c r="AD202" i="4" a="1"/>
  <c r="H205" i="4" a="1"/>
  <c r="H107" i="4" a="1"/>
  <c r="H66" i="4" a="1"/>
  <c r="H88" i="4" a="1"/>
  <c r="H75" i="4" a="1"/>
  <c r="H237" i="4" a="1"/>
  <c r="H90" i="4" a="1"/>
  <c r="H133" i="4" a="1"/>
  <c r="AD95" i="4" a="1"/>
  <c r="AD73" i="4" a="1"/>
  <c r="H49" i="4" a="1"/>
  <c r="H135" i="4" a="1"/>
  <c r="AD33" i="4" a="1"/>
  <c r="H208" i="4" a="1"/>
  <c r="AD53" i="4" a="1"/>
  <c r="AD137" i="4" a="1"/>
  <c r="H81" i="4" a="1"/>
  <c r="H147" i="4" a="1"/>
  <c r="AD115" i="4" a="1"/>
  <c r="AD189" i="4" a="1"/>
  <c r="H48" i="4" a="1"/>
  <c r="AD25" i="4" a="1"/>
  <c r="H138" i="4" a="1"/>
  <c r="AD118" i="4" a="1"/>
  <c r="AD41" i="4" a="1"/>
  <c r="AD134" i="4" a="1"/>
  <c r="H178" i="4" a="1"/>
  <c r="AD222" i="4" a="1"/>
  <c r="AD174" i="4" a="1"/>
  <c r="AD217" i="4" a="1"/>
  <c r="H211" i="4" a="1"/>
  <c r="AD170" i="4" a="1"/>
  <c r="H86" i="4" a="1"/>
  <c r="AD147" i="4" a="1"/>
  <c r="AD261" i="4" a="1"/>
  <c r="H210" i="4" a="1"/>
  <c r="AD85" i="4" a="1"/>
  <c r="AD50" i="4" a="1"/>
  <c r="AD103" i="4" a="1"/>
  <c r="H214" i="4" a="1"/>
  <c r="AD157" i="4" a="1"/>
  <c r="AD237" i="4" a="1"/>
  <c r="AD198" i="4" a="1"/>
  <c r="AD167" i="4" a="1"/>
  <c r="H230" i="4" a="1"/>
  <c r="AD192" i="4" a="1"/>
  <c r="AD98" i="4" a="1"/>
  <c r="AD163" i="4" a="1"/>
  <c r="H63" i="4" a="1"/>
  <c r="AD249" i="4" a="1"/>
  <c r="H173" i="4" a="1"/>
  <c r="AD67" i="4" a="1"/>
  <c r="AD216" i="4" a="1"/>
  <c r="AD23" i="4" a="1"/>
  <c r="H12" i="4" a="1"/>
  <c r="AD168" i="4" a="1"/>
  <c r="H98" i="4" a="1"/>
  <c r="AD172" i="4" a="1"/>
  <c r="H161" i="4" a="1"/>
  <c r="AD82" i="4" a="1"/>
  <c r="H162" i="4" a="1"/>
  <c r="AD264" i="4" a="1"/>
  <c r="AD11" i="4" a="1"/>
  <c r="H61" i="4" a="1"/>
  <c r="AD188" i="4" a="1"/>
  <c r="H29" i="4" a="1"/>
  <c r="AD40" i="4" a="1"/>
  <c r="AD141" i="4" a="1"/>
  <c r="H52" i="4" a="1"/>
  <c r="H217" i="4" a="1"/>
  <c r="AD186" i="4" a="1"/>
  <c r="AD223" i="4" a="1"/>
  <c r="H77" i="4" a="1"/>
  <c r="AD226" i="4" a="1"/>
  <c r="H213" i="4" a="1"/>
  <c r="H6" i="4" a="1"/>
  <c r="AD74" i="4" a="1"/>
  <c r="H40" i="4" a="1"/>
  <c r="AD266" i="4" a="1"/>
  <c r="H180" i="4" a="1"/>
  <c r="H136" i="4" a="1"/>
  <c r="H152" i="4" a="1"/>
  <c r="AD138" i="4" a="1"/>
  <c r="H153" i="4" a="1"/>
  <c r="H145" i="4" a="1"/>
  <c r="H115" i="4" a="1"/>
  <c r="H224" i="4" a="1"/>
  <c r="H232" i="4" a="1"/>
  <c r="AD96" i="4" a="1"/>
  <c r="H34" i="4" a="1"/>
  <c r="AD191" i="4" a="1"/>
  <c r="H194" i="4" a="1"/>
  <c r="AD212" i="4" a="1"/>
  <c r="AD199" i="4" a="1"/>
  <c r="H68" i="4" a="1"/>
  <c r="AD48" i="4" a="1"/>
  <c r="H159" i="4" a="1"/>
  <c r="H154" i="4" a="1"/>
  <c r="H47" i="4" a="1"/>
  <c r="AD105" i="4" a="1"/>
  <c r="H72" i="4" a="1"/>
  <c r="AD232" i="4" a="1"/>
  <c r="AD43" i="4" a="1"/>
  <c r="AD47" i="4" a="1"/>
  <c r="AD113" i="4" a="1"/>
  <c r="AD221" i="4" a="1"/>
  <c r="AD37" i="4" a="1"/>
  <c r="AD145" i="4" a="1"/>
  <c r="H64" i="4" a="1"/>
  <c r="H129" i="4" a="1"/>
  <c r="AD193" i="4" a="1"/>
  <c r="H123" i="4" a="1"/>
  <c r="H183" i="4" a="1"/>
  <c r="H113" i="4" a="1"/>
  <c r="AD16" i="4" a="1"/>
  <c r="AD256" i="4" a="1"/>
  <c r="AD86" i="4" a="1"/>
  <c r="AD106" i="4" a="1"/>
  <c r="AD42" i="4" a="1"/>
  <c r="AD160" i="4" a="1"/>
  <c r="H169" i="4" a="1"/>
  <c r="AD175" i="4" a="1"/>
  <c r="AD263" i="4" a="1"/>
  <c r="H187" i="4" a="1"/>
  <c r="AD88" i="4" a="1"/>
  <c r="H38" i="4" a="1"/>
  <c r="AD258" i="4" a="1"/>
  <c r="AD66" i="4" a="1"/>
  <c r="H231" i="4" a="1"/>
  <c r="AD102" i="4" a="1"/>
  <c r="H125" i="4" a="1"/>
  <c r="H23" i="4" a="1"/>
  <c r="H124" i="4" a="1"/>
  <c r="AD80" i="4" a="1"/>
  <c r="AD45" i="4" a="1"/>
  <c r="AD131" i="4" a="1"/>
  <c r="H236" i="4" a="1"/>
  <c r="AD15" i="4" a="1"/>
  <c r="H215" i="4" a="1"/>
  <c r="AD196" i="4" a="1"/>
  <c r="AD68" i="4" a="1"/>
  <c r="AD247" i="4" a="1"/>
  <c r="H109" i="4" a="1"/>
  <c r="AD51" i="4" a="1"/>
  <c r="AD116" i="4" a="1"/>
  <c r="H148" i="4" a="1"/>
  <c r="AD176" i="4" a="1"/>
  <c r="H74" i="4" a="1"/>
  <c r="H11" i="4" a="1"/>
  <c r="H91" i="4" a="1"/>
  <c r="AD255" i="4" a="1"/>
  <c r="H137" i="4" a="1"/>
  <c r="AD79" i="4" a="1"/>
  <c r="H229" i="4" a="1"/>
  <c r="H46" i="4" a="1"/>
  <c r="H50" i="4" a="1"/>
  <c r="AD213" i="4" a="1"/>
  <c r="AD8" i="4" a="1"/>
  <c r="H228" i="4" a="1"/>
  <c r="H10" i="4" a="1"/>
  <c r="H112" i="4" a="1"/>
  <c r="H80" i="4" a="1"/>
  <c r="AD64" i="4" a="1"/>
  <c r="H157" i="4" a="1"/>
  <c r="AD62" i="4" a="1"/>
  <c r="AD140" i="4" a="1"/>
  <c r="H85" i="4" a="1"/>
  <c r="AD173" i="4" a="1"/>
  <c r="H182" i="4" a="1"/>
  <c r="AD210" i="4" a="1"/>
  <c r="AD245" i="4" a="1"/>
  <c r="H56" i="4" a="1"/>
  <c r="H33" i="4" a="1"/>
  <c r="H204" i="4" a="1"/>
  <c r="H202" i="4" a="1"/>
  <c r="H37" i="4" a="1"/>
  <c r="AD72" i="4" a="1"/>
  <c r="H105" i="4" a="1"/>
  <c r="H16" i="4" a="1"/>
  <c r="H103" i="4" a="1"/>
  <c r="H139" i="4" a="1"/>
  <c r="H197" i="4" a="1"/>
  <c r="H186" i="4" a="1"/>
  <c r="H151" i="4" a="1"/>
  <c r="AD76" i="4" a="1"/>
  <c r="H218" i="4" a="1"/>
  <c r="AD252" i="4" a="1"/>
  <c r="AD209" i="4" a="1"/>
  <c r="H92" i="4" a="1"/>
  <c r="AD236" i="4" a="1"/>
  <c r="AD142" i="4" a="1"/>
  <c r="H78" i="4" a="1"/>
  <c r="H234" i="4" a="1"/>
  <c r="AD200" i="4" a="1"/>
  <c r="AD7" i="4" a="1"/>
  <c r="H9" i="4" a="1"/>
  <c r="AD231" i="4" a="1"/>
  <c r="H132" i="4" a="1"/>
  <c r="AD112" i="4" a="1"/>
  <c r="AD92" i="4" a="1"/>
  <c r="H59" i="4" a="1"/>
  <c r="AD136" i="4" a="1"/>
  <c r="H199" i="4" a="1"/>
  <c r="AD184" i="4" a="1"/>
  <c r="H149" i="4" a="1"/>
  <c r="H31" i="4" a="1"/>
  <c r="H164" i="4" a="1"/>
  <c r="AD154" i="4" a="1"/>
  <c r="H95" i="4" a="1"/>
  <c r="AD248" i="4" a="1"/>
  <c r="H118" i="4" a="1"/>
  <c r="AD60" i="4" a="1"/>
  <c r="H235" i="4" a="1"/>
  <c r="AD194" i="4" a="1"/>
  <c r="H17" i="4" a="1"/>
  <c r="AD183" i="4" a="1"/>
  <c r="H146" i="4" a="1"/>
  <c r="AD75" i="4" a="1"/>
  <c r="AD132" i="4" a="1"/>
  <c r="H172" i="4" a="1"/>
  <c r="AD257" i="4" a="1"/>
  <c r="AD22" i="4" a="1"/>
  <c r="AD54" i="4" a="1"/>
  <c r="H216" i="4" a="1"/>
  <c r="H55" i="4" a="1"/>
  <c r="H167" i="4" a="1"/>
  <c r="H122" i="4" a="1"/>
  <c r="H219" i="4" a="1"/>
  <c r="H71" i="4" a="1"/>
  <c r="H114" i="4" a="1"/>
  <c r="AD28" i="4" a="1"/>
  <c r="H106" i="4" a="1"/>
  <c r="AD251" i="4" a="1"/>
  <c r="AD144" i="4" a="1"/>
  <c r="H191" i="4" a="1"/>
  <c r="AD18" i="4" a="1"/>
  <c r="H99" i="4" a="1"/>
  <c r="H142" i="4" a="1"/>
  <c r="H73" i="4" a="1"/>
  <c r="AD101" i="4" a="1"/>
  <c r="AD171" i="4" a="1"/>
  <c r="H22" i="4" a="1"/>
  <c r="AD91" i="4" a="1"/>
  <c r="AD220" i="4" a="1"/>
  <c r="AD121" i="4" a="1"/>
  <c r="AD225" i="4" a="1"/>
  <c r="H57" i="4" a="1"/>
  <c r="AD164" i="4" a="1"/>
  <c r="H195" i="4" a="1"/>
  <c r="AD71" i="4" a="1"/>
  <c r="AD19" i="4" a="1"/>
  <c r="H20" i="4" a="1"/>
  <c r="AD203" i="4" a="1"/>
  <c r="H117" i="4" a="1"/>
  <c r="AD135" i="4" a="1"/>
  <c r="H144" i="4" a="1"/>
  <c r="AD224" i="4" a="1"/>
  <c r="AD17" i="4" a="1"/>
  <c r="AD259" i="4" a="1"/>
  <c r="H175" i="4" a="1"/>
  <c r="AD13" i="4" a="1"/>
  <c r="H166" i="4" a="1"/>
  <c r="AD190" i="4" a="1"/>
  <c r="AD165" i="4" a="1"/>
  <c r="AD125" i="4" a="1"/>
  <c r="AD215" i="4" a="1"/>
  <c r="AD30" i="4" a="1"/>
  <c r="AD260" i="4" a="1"/>
  <c r="AD129" i="4" a="1"/>
  <c r="H116" i="4" a="1"/>
  <c r="AD127" i="4" a="1"/>
  <c r="H42" i="4" a="1"/>
  <c r="AD87" i="4" a="1"/>
  <c r="H65" i="4" a="1"/>
  <c r="AD207" i="4" a="1"/>
  <c r="H84" i="4" a="1"/>
  <c r="H188" i="4" a="1"/>
  <c r="AD178" i="4" a="1"/>
  <c r="H101" i="4" a="1"/>
  <c r="AD218" i="4" a="1"/>
  <c r="H43" i="4" a="1"/>
  <c r="AD34" i="4" a="1"/>
  <c r="AD228" i="4" a="1"/>
  <c r="H220" i="4" a="1"/>
  <c r="H15" i="4" a="1"/>
  <c r="AD208" i="4" a="1"/>
  <c r="H96" i="4" a="1"/>
  <c r="AD152" i="4" a="1"/>
  <c r="H150" i="4" a="1"/>
  <c r="AD139" i="4" a="1"/>
  <c r="AD241" i="4" a="1"/>
  <c r="H184" i="4" a="1"/>
  <c r="AD9" i="4" a="1"/>
  <c r="AD27" i="4" a="1"/>
  <c r="H25" i="4" a="1"/>
  <c r="AD180" i="4" a="1"/>
  <c r="H209" i="4" a="1"/>
  <c r="AD204" i="4" a="1"/>
  <c r="H190" i="4" a="1"/>
  <c r="AD177" i="4" a="1"/>
  <c r="H28" i="4" a="1"/>
  <c r="AD90" i="4" a="1"/>
  <c r="H160" i="4" a="1"/>
  <c r="AD268" i="4" a="1"/>
  <c r="H176" i="4" a="1"/>
  <c r="AD69" i="4" a="1"/>
  <c r="H14" i="4" a="1"/>
  <c r="AD83" i="4" a="1"/>
  <c r="H158" i="4" a="1"/>
  <c r="AD205" i="4" a="1"/>
  <c r="H26" i="4" a="1"/>
  <c r="AD206" i="4" a="1"/>
  <c r="H141" i="4" a="1"/>
  <c r="AD32" i="4" a="1"/>
  <c r="H128" i="4" a="1"/>
  <c r="AD214" i="4" a="1"/>
  <c r="AD107" i="4" a="1"/>
  <c r="H163" i="4" a="1"/>
  <c r="AD122" i="4" a="1"/>
  <c r="H155" i="4" a="1"/>
  <c r="H19" i="4" a="1"/>
  <c r="AD179" i="4" a="1"/>
  <c r="H207" i="4" a="1"/>
  <c r="AD120" i="4" a="1"/>
  <c r="AD12" i="4" a="1"/>
  <c r="H67" i="4" a="1"/>
  <c r="AD211" i="4" a="1"/>
  <c r="H192" i="4" a="1"/>
  <c r="AD151" i="4" a="1"/>
  <c r="H200" i="4" a="1"/>
  <c r="AD84" i="4" a="1"/>
  <c r="H108" i="4" a="1"/>
  <c r="AD235" i="4" a="1"/>
  <c r="H111" i="4" a="1"/>
  <c r="AD29" i="4" a="1"/>
  <c r="H171" i="4" a="1"/>
  <c r="AD39" i="4" a="1"/>
  <c r="H93" i="4" a="1"/>
  <c r="AD77" i="4" a="1"/>
  <c r="AD124" i="4" a="1"/>
  <c r="AD94" i="4" a="1"/>
  <c r="AD35" i="4" a="1"/>
  <c r="AD153" i="4" a="1"/>
  <c r="H140" i="4" a="1"/>
  <c r="H58" i="4" a="1"/>
  <c r="AD233" i="4" a="1"/>
  <c r="H156" i="4" a="1"/>
  <c r="H196" i="4" a="1"/>
  <c r="H174" i="4" a="1"/>
  <c r="AD253" i="4" a="1"/>
  <c r="AD49" i="4" a="1"/>
  <c r="H165" i="4" a="1"/>
  <c r="AD111" i="4" a="1"/>
  <c r="H70" i="4" a="1"/>
  <c r="H89" i="4" a="1"/>
  <c r="AD59" i="4" a="1"/>
  <c r="AD78" i="4" a="1"/>
  <c r="H54" i="4" a="1"/>
  <c r="H206" i="4" a="1"/>
  <c r="H13" i="4" a="1"/>
  <c r="AD262" i="4" a="1"/>
  <c r="H27" i="4" a="1"/>
  <c r="AD61" i="4" a="1"/>
  <c r="AD44" i="4" a="1"/>
  <c r="AD108" i="4" a="1"/>
  <c r="AD242" i="4" a="1"/>
  <c r="H221" i="4" a="1"/>
  <c r="AD114" i="4" a="1"/>
  <c r="AD254" i="4" a="1"/>
  <c r="H102" i="4" a="1"/>
  <c r="H102" i="4" l="1"/>
  <c r="AD225" i="4"/>
  <c r="AD175" i="4"/>
  <c r="AD149" i="4"/>
  <c r="AD254" i="4"/>
  <c r="AD121" i="4"/>
  <c r="H169" i="4"/>
  <c r="H69" i="4"/>
  <c r="AD114" i="4"/>
  <c r="AD220" i="4"/>
  <c r="AD160" i="4"/>
  <c r="AD24" i="4"/>
  <c r="H221" i="4"/>
  <c r="AD91" i="4"/>
  <c r="AD42" i="4"/>
  <c r="AD57" i="4"/>
  <c r="AD242" i="4"/>
  <c r="H22" i="4"/>
  <c r="AD106" i="4"/>
  <c r="H97" i="4"/>
  <c r="AD108" i="4"/>
  <c r="AD171" i="4"/>
  <c r="AD86" i="4"/>
  <c r="H32" i="4"/>
  <c r="AD44" i="4"/>
  <c r="AD101" i="4"/>
  <c r="AD256" i="4"/>
  <c r="AD81" i="4"/>
  <c r="AD61" i="4"/>
  <c r="H73" i="4"/>
  <c r="AD16" i="4"/>
  <c r="AD143" i="4"/>
  <c r="H27" i="4"/>
  <c r="H142" i="4"/>
  <c r="H113" i="4"/>
  <c r="H170" i="4"/>
  <c r="AD262" i="4"/>
  <c r="H99" i="4"/>
  <c r="H183" i="4"/>
  <c r="H60" i="4"/>
  <c r="H13" i="4"/>
  <c r="AD18" i="4"/>
  <c r="H123" i="4"/>
  <c r="H177" i="4"/>
  <c r="H206" i="4"/>
  <c r="H191" i="4"/>
  <c r="AD193" i="4"/>
  <c r="AD109" i="4"/>
  <c r="H54" i="4"/>
  <c r="AD144" i="4"/>
  <c r="H129" i="4"/>
  <c r="AD100" i="4"/>
  <c r="AD78" i="4"/>
  <c r="AD251" i="4"/>
  <c r="H64" i="4"/>
  <c r="AD52" i="4"/>
  <c r="AD59" i="4"/>
  <c r="H106" i="4"/>
  <c r="AD145" i="4"/>
  <c r="AD246" i="4"/>
  <c r="H89" i="4"/>
  <c r="AD28" i="4"/>
  <c r="AD37" i="4"/>
  <c r="AD187" i="4"/>
  <c r="H70" i="4"/>
  <c r="H114" i="4"/>
  <c r="AD221" i="4"/>
  <c r="H198" i="4"/>
  <c r="AD111" i="4"/>
  <c r="H71" i="4"/>
  <c r="AD113" i="4"/>
  <c r="AD123" i="4"/>
  <c r="H165" i="4"/>
  <c r="H219" i="4"/>
  <c r="AD47" i="4"/>
  <c r="H39" i="4"/>
  <c r="AD49" i="4"/>
  <c r="H122" i="4"/>
  <c r="AD43" i="4"/>
  <c r="AD6" i="4"/>
  <c r="AD253" i="4"/>
  <c r="H167" i="4"/>
  <c r="AD232" i="4"/>
  <c r="H121" i="4"/>
  <c r="H174" i="4"/>
  <c r="H55" i="4"/>
  <c r="H72" i="4"/>
  <c r="AD265" i="4"/>
  <c r="H196" i="4"/>
  <c r="H216" i="4"/>
  <c r="AD105" i="4"/>
  <c r="AD181" i="4"/>
  <c r="H156" i="4"/>
  <c r="AD54" i="4"/>
  <c r="H47" i="4"/>
  <c r="H8" i="4"/>
  <c r="AD233" i="4"/>
  <c r="AD22" i="4"/>
  <c r="H154" i="4"/>
  <c r="H119" i="4"/>
  <c r="H58" i="4"/>
  <c r="AD257" i="4"/>
  <c r="H159" i="4"/>
  <c r="H225" i="4"/>
  <c r="H140" i="4"/>
  <c r="H172" i="4"/>
  <c r="AD48" i="4"/>
  <c r="H189" i="4"/>
  <c r="AD153" i="4"/>
  <c r="AD132" i="4"/>
  <c r="H68" i="4"/>
  <c r="AD38" i="4"/>
  <c r="AD35" i="4"/>
  <c r="AD75" i="4"/>
  <c r="AD199" i="4"/>
  <c r="H53" i="4"/>
  <c r="AD94" i="4"/>
  <c r="H146" i="4"/>
  <c r="AD212" i="4"/>
  <c r="AD10" i="4"/>
  <c r="AD124" i="4"/>
  <c r="AD183" i="4"/>
  <c r="H194" i="4"/>
  <c r="AD244" i="4"/>
  <c r="AD77" i="4"/>
  <c r="H17" i="4"/>
  <c r="AD191" i="4"/>
  <c r="H62" i="4"/>
  <c r="H93" i="4"/>
  <c r="AD194" i="4"/>
  <c r="H34" i="4"/>
  <c r="AD146" i="4"/>
  <c r="AD39" i="4"/>
  <c r="H235" i="4"/>
  <c r="AD96" i="4"/>
  <c r="H134" i="4"/>
  <c r="H171" i="4"/>
  <c r="AD60" i="4"/>
  <c r="H232" i="4"/>
  <c r="AD166" i="4"/>
  <c r="AD29" i="4"/>
  <c r="H118" i="4"/>
  <c r="H224" i="4"/>
  <c r="H94" i="4"/>
  <c r="H111" i="4"/>
  <c r="AD248" i="4"/>
  <c r="H115" i="4"/>
  <c r="AD128" i="4"/>
  <c r="AD235" i="4"/>
  <c r="H95" i="4"/>
  <c r="H145" i="4"/>
  <c r="H76" i="4"/>
  <c r="H108" i="4"/>
  <c r="AD154" i="4"/>
  <c r="H153" i="4"/>
  <c r="AD89" i="4"/>
  <c r="AD84" i="4"/>
  <c r="H164" i="4"/>
  <c r="AD138" i="4"/>
  <c r="H131" i="4"/>
  <c r="H200" i="4"/>
  <c r="H31" i="4"/>
  <c r="H152" i="4"/>
  <c r="AD133" i="4"/>
  <c r="AD151" i="4"/>
  <c r="H149" i="4"/>
  <c r="H136" i="4"/>
  <c r="H233" i="4"/>
  <c r="H192" i="4"/>
  <c r="AD184" i="4"/>
  <c r="H180" i="4"/>
  <c r="AD239" i="4"/>
  <c r="AD211" i="4"/>
  <c r="H199" i="4"/>
  <c r="AD266" i="4"/>
  <c r="H51" i="4"/>
  <c r="H67" i="4"/>
  <c r="AD136" i="4"/>
  <c r="H40" i="4"/>
  <c r="AD46" i="4"/>
  <c r="AD12" i="4"/>
  <c r="H59" i="4"/>
  <c r="AD74" i="4"/>
  <c r="AD56" i="4"/>
  <c r="AD120" i="4"/>
  <c r="AD92" i="4"/>
  <c r="H6" i="4"/>
  <c r="AD240" i="4"/>
  <c r="H207" i="4"/>
  <c r="AD112" i="4"/>
  <c r="H213" i="4"/>
  <c r="AD197" i="4"/>
  <c r="AD179" i="4"/>
  <c r="H132" i="4"/>
  <c r="AD226" i="4"/>
  <c r="AD230" i="4"/>
  <c r="H19" i="4"/>
  <c r="AD231" i="4"/>
  <c r="H77" i="4"/>
  <c r="AD150" i="4"/>
  <c r="H155" i="4"/>
  <c r="H9" i="4"/>
  <c r="AD223" i="4"/>
  <c r="AD58" i="4"/>
  <c r="AD122" i="4"/>
  <c r="AD7" i="4"/>
  <c r="AD186" i="4"/>
  <c r="AD155" i="4"/>
  <c r="H163" i="4"/>
  <c r="AD200" i="4"/>
  <c r="H217" i="4"/>
  <c r="AD201" i="4"/>
  <c r="AD107" i="4"/>
  <c r="H234" i="4"/>
  <c r="H52" i="4"/>
  <c r="AD130" i="4"/>
  <c r="AD214" i="4"/>
  <c r="H78" i="4"/>
  <c r="AD141" i="4"/>
  <c r="H87" i="4"/>
  <c r="H128" i="4"/>
  <c r="AD142" i="4"/>
  <c r="AD40" i="4"/>
  <c r="H104" i="4"/>
  <c r="AD32" i="4"/>
  <c r="AD236" i="4"/>
  <c r="H29" i="4"/>
  <c r="H127" i="4"/>
  <c r="H141" i="4"/>
  <c r="H92" i="4"/>
  <c r="AD188" i="4"/>
  <c r="AD126" i="4"/>
  <c r="AD206" i="4"/>
  <c r="AD209" i="4"/>
  <c r="H61" i="4"/>
  <c r="AD158" i="4"/>
  <c r="H26" i="4"/>
  <c r="AD252" i="4"/>
  <c r="AD11" i="4"/>
  <c r="AD169" i="4"/>
  <c r="AD205" i="4"/>
  <c r="H218" i="4"/>
  <c r="AD264" i="4"/>
  <c r="AD93" i="4"/>
  <c r="H158" i="4"/>
  <c r="AD76" i="4"/>
  <c r="H162" i="4"/>
  <c r="H30" i="4"/>
  <c r="AD83" i="4"/>
  <c r="H151" i="4"/>
  <c r="AD82" i="4"/>
  <c r="AD267" i="4"/>
  <c r="H14" i="4"/>
  <c r="H186" i="4"/>
  <c r="H161" i="4"/>
  <c r="H185" i="4"/>
  <c r="AD69" i="4"/>
  <c r="H197" i="4"/>
  <c r="AD172" i="4"/>
  <c r="AD148" i="4"/>
  <c r="H176" i="4"/>
  <c r="H139" i="4"/>
  <c r="H98" i="4"/>
  <c r="H130" i="4"/>
  <c r="AD268" i="4"/>
  <c r="H103" i="4"/>
  <c r="AD168" i="4"/>
  <c r="AD243" i="4"/>
  <c r="H160" i="4"/>
  <c r="H16" i="4"/>
  <c r="H12" i="4"/>
  <c r="H44" i="4"/>
  <c r="AD90" i="4"/>
  <c r="H105" i="4"/>
  <c r="AD23" i="4"/>
  <c r="AD36" i="4"/>
  <c r="H28" i="4"/>
  <c r="AD72" i="4"/>
  <c r="AD216" i="4"/>
  <c r="AD234" i="4"/>
  <c r="AD177" i="4"/>
  <c r="H37" i="4"/>
  <c r="AD67" i="4"/>
  <c r="AD65" i="4"/>
  <c r="H190" i="4"/>
  <c r="H202" i="4"/>
  <c r="H173" i="4"/>
  <c r="H222" i="4"/>
  <c r="AD204" i="4"/>
  <c r="H204" i="4"/>
  <c r="AD249" i="4"/>
  <c r="AD219" i="4"/>
  <c r="H209" i="4"/>
  <c r="H33" i="4"/>
  <c r="H63" i="4"/>
  <c r="H79" i="4"/>
  <c r="AD180" i="4"/>
  <c r="H56" i="4"/>
  <c r="AD163" i="4"/>
  <c r="AD20" i="4"/>
  <c r="H25" i="4"/>
  <c r="AD245" i="4"/>
  <c r="AD98" i="4"/>
  <c r="AD162" i="4"/>
  <c r="AD27" i="4"/>
  <c r="AD210" i="4"/>
  <c r="AD192" i="4"/>
  <c r="H193" i="4"/>
  <c r="AD9" i="4"/>
  <c r="H182" i="4"/>
  <c r="H230" i="4"/>
  <c r="AD14" i="4"/>
  <c r="H184" i="4"/>
  <c r="AD173" i="4"/>
  <c r="AD167" i="4"/>
  <c r="H35" i="4"/>
  <c r="AD241" i="4"/>
  <c r="H85" i="4"/>
  <c r="AD198" i="4"/>
  <c r="H168" i="4"/>
  <c r="AD139" i="4"/>
  <c r="AD140" i="4"/>
  <c r="AD237" i="4"/>
  <c r="AD269" i="4"/>
  <c r="H150" i="4"/>
  <c r="AD62" i="4"/>
  <c r="AD157" i="4"/>
  <c r="H36" i="4"/>
  <c r="AD152" i="4"/>
  <c r="H157" i="4"/>
  <c r="H214" i="4"/>
  <c r="H7" i="4"/>
  <c r="H96" i="4"/>
  <c r="AD64" i="4"/>
  <c r="AD103" i="4"/>
  <c r="AD250" i="4"/>
  <c r="AD208" i="4"/>
  <c r="H80" i="4"/>
  <c r="AD50" i="4"/>
  <c r="H110" i="4"/>
  <c r="H15" i="4"/>
  <c r="H112" i="4"/>
  <c r="AD85" i="4"/>
  <c r="AD119" i="4"/>
  <c r="H220" i="4"/>
  <c r="H10" i="4"/>
  <c r="H210" i="4"/>
  <c r="H126" i="4"/>
  <c r="AD228" i="4"/>
  <c r="H228" i="4"/>
  <c r="AD261" i="4"/>
  <c r="AD227" i="4"/>
  <c r="AD34" i="4"/>
  <c r="AD8" i="4"/>
  <c r="AD147" i="4"/>
  <c r="AD182" i="4"/>
  <c r="H43" i="4"/>
  <c r="AD213" i="4"/>
  <c r="H86" i="4"/>
  <c r="H120" i="4"/>
  <c r="AD218" i="4"/>
  <c r="H50" i="4"/>
  <c r="AD170" i="4"/>
  <c r="AD55" i="4"/>
  <c r="H101" i="4"/>
  <c r="H46" i="4"/>
  <c r="H211" i="4"/>
  <c r="H227" i="4"/>
  <c r="AD178" i="4"/>
  <c r="H229" i="4"/>
  <c r="AD217" i="4"/>
  <c r="AD195" i="4"/>
  <c r="H188" i="4"/>
  <c r="AD79" i="4"/>
  <c r="AD174" i="4"/>
  <c r="H100" i="4"/>
  <c r="H84" i="4"/>
  <c r="H137" i="4"/>
  <c r="AD222" i="4"/>
  <c r="H201" i="4"/>
  <c r="AD207" i="4"/>
  <c r="AD255" i="4"/>
  <c r="H178" i="4"/>
  <c r="H82" i="4"/>
  <c r="H65" i="4"/>
  <c r="H91" i="4"/>
  <c r="AD134" i="4"/>
  <c r="AD156" i="4"/>
  <c r="AD87" i="4"/>
  <c r="H11" i="4"/>
  <c r="AD41" i="4"/>
  <c r="AD161" i="4"/>
  <c r="H42" i="4"/>
  <c r="H74" i="4"/>
  <c r="AD118" i="4"/>
  <c r="H18" i="4"/>
  <c r="AD127" i="4"/>
  <c r="AD176" i="4"/>
  <c r="H138" i="4"/>
  <c r="H203" i="4"/>
  <c r="H116" i="4"/>
  <c r="H148" i="4"/>
  <c r="AD25" i="4"/>
  <c r="H181" i="4"/>
  <c r="AD129" i="4"/>
  <c r="AD116" i="4"/>
  <c r="H48" i="4"/>
  <c r="AD117" i="4"/>
  <c r="AD260" i="4"/>
  <c r="AD51" i="4"/>
  <c r="AD189" i="4"/>
  <c r="H45" i="4"/>
  <c r="AD30" i="4"/>
  <c r="H109" i="4"/>
  <c r="AD115" i="4"/>
  <c r="AD97" i="4"/>
  <c r="AD215" i="4"/>
  <c r="AD247" i="4"/>
  <c r="H147" i="4"/>
  <c r="AD110" i="4"/>
  <c r="AD125" i="4"/>
  <c r="AD68" i="4"/>
  <c r="H81" i="4"/>
  <c r="AD159" i="4"/>
  <c r="AD165" i="4"/>
  <c r="AD196" i="4"/>
  <c r="AD137" i="4"/>
  <c r="H21" i="4"/>
  <c r="AD190" i="4"/>
  <c r="H215" i="4"/>
  <c r="AD53" i="4"/>
  <c r="H212" i="4"/>
  <c r="H166" i="4"/>
  <c r="AD15" i="4"/>
  <c r="H208" i="4"/>
  <c r="AD70" i="4"/>
  <c r="AD13" i="4"/>
  <c r="H236" i="4"/>
  <c r="AD33" i="4"/>
  <c r="H143" i="4"/>
  <c r="H175" i="4"/>
  <c r="AD131" i="4"/>
  <c r="H135" i="4"/>
  <c r="AD63" i="4"/>
  <c r="AD259" i="4"/>
  <c r="AD45" i="4"/>
  <c r="H49" i="4"/>
  <c r="AD31" i="4"/>
  <c r="AD17" i="4"/>
  <c r="AD80" i="4"/>
  <c r="AD73" i="4"/>
  <c r="AD99" i="4"/>
  <c r="AD224" i="4"/>
  <c r="H124" i="4"/>
  <c r="AD95" i="4"/>
  <c r="H226" i="4"/>
  <c r="H144" i="4"/>
  <c r="H23" i="4"/>
  <c r="H133" i="4"/>
  <c r="AD104" i="4"/>
  <c r="AD135" i="4"/>
  <c r="H125" i="4"/>
  <c r="H90" i="4"/>
  <c r="H223" i="4"/>
  <c r="H117" i="4"/>
  <c r="AD102" i="4"/>
  <c r="H237" i="4"/>
  <c r="AD229" i="4"/>
  <c r="AD203" i="4"/>
  <c r="H231" i="4"/>
  <c r="H75" i="4"/>
  <c r="H83" i="4"/>
  <c r="H20" i="4"/>
  <c r="AD66" i="4"/>
  <c r="H88" i="4"/>
  <c r="AD26" i="4"/>
  <c r="AD19" i="4"/>
  <c r="AD258" i="4"/>
  <c r="H66" i="4"/>
  <c r="AD21" i="4"/>
  <c r="AD71" i="4"/>
  <c r="H38" i="4"/>
  <c r="H107" i="4"/>
  <c r="H179" i="4"/>
  <c r="H195" i="4"/>
  <c r="AD88" i="4"/>
  <c r="H205" i="4"/>
  <c r="AD185" i="4"/>
  <c r="AD164" i="4"/>
  <c r="H187" i="4"/>
  <c r="AD202" i="4"/>
  <c r="H41" i="4"/>
  <c r="H57" i="4"/>
  <c r="AD263" i="4"/>
  <c r="H24" i="4"/>
  <c r="AD238" i="4"/>
  <c r="AG12" i="4"/>
  <c r="G230" i="4"/>
  <c r="G222" i="4"/>
  <c r="G214" i="4"/>
  <c r="G206" i="4"/>
  <c r="G198" i="4"/>
  <c r="G190" i="4"/>
  <c r="G182" i="4"/>
  <c r="G174" i="4"/>
  <c r="G170" i="4"/>
  <c r="G166" i="4"/>
  <c r="G158" i="4"/>
  <c r="G154" i="4"/>
  <c r="G150" i="4"/>
  <c r="G146" i="4"/>
  <c r="G142" i="4"/>
  <c r="G138" i="4"/>
  <c r="G134" i="4"/>
  <c r="G130" i="4"/>
  <c r="G126" i="4"/>
  <c r="G122" i="4"/>
  <c r="G118" i="4"/>
  <c r="G114" i="4"/>
  <c r="G110" i="4"/>
  <c r="G106" i="4"/>
  <c r="G102" i="4"/>
  <c r="G98" i="4"/>
  <c r="G94" i="4"/>
  <c r="G90" i="4"/>
  <c r="G86" i="4"/>
  <c r="G82" i="4"/>
  <c r="G78" i="4"/>
  <c r="G74" i="4"/>
  <c r="G70" i="4"/>
  <c r="G66" i="4"/>
  <c r="G62" i="4"/>
  <c r="G58" i="4"/>
  <c r="G54" i="4"/>
  <c r="G50" i="4"/>
  <c r="G46" i="4"/>
  <c r="G42" i="4"/>
  <c r="G38" i="4"/>
  <c r="G34" i="4"/>
  <c r="G30" i="4"/>
  <c r="G26" i="4"/>
  <c r="G22" i="4"/>
  <c r="G18" i="4"/>
  <c r="G14" i="4"/>
  <c r="G10" i="4"/>
  <c r="G234" i="4"/>
  <c r="G226" i="4"/>
  <c r="G218" i="4"/>
  <c r="G210" i="4"/>
  <c r="G202" i="4"/>
  <c r="G194" i="4"/>
  <c r="G186" i="4"/>
  <c r="G178" i="4"/>
  <c r="G162" i="4"/>
  <c r="U88" i="4"/>
  <c r="G237" i="4"/>
  <c r="G233" i="4"/>
  <c r="G229" i="4"/>
  <c r="G225" i="4"/>
  <c r="G221" i="4"/>
  <c r="G217" i="4"/>
  <c r="G213" i="4"/>
  <c r="G209" i="4"/>
  <c r="G205" i="4"/>
  <c r="G201" i="4"/>
  <c r="G197" i="4"/>
  <c r="G193" i="4"/>
  <c r="G185" i="4"/>
  <c r="G177" i="4"/>
  <c r="G165" i="4"/>
  <c r="G157" i="4"/>
  <c r="G149" i="4"/>
  <c r="G141" i="4"/>
  <c r="G129" i="4"/>
  <c r="G121" i="4"/>
  <c r="G109" i="4"/>
  <c r="G101" i="4"/>
  <c r="G89" i="4"/>
  <c r="G81" i="4"/>
  <c r="G73" i="4"/>
  <c r="G65" i="4"/>
  <c r="G57" i="4"/>
  <c r="G45" i="4"/>
  <c r="G37" i="4"/>
  <c r="G33" i="4"/>
  <c r="G29" i="4"/>
  <c r="G25" i="4"/>
  <c r="G17" i="4"/>
  <c r="G13" i="4"/>
  <c r="G9" i="4"/>
  <c r="R252" i="4"/>
  <c r="R248" i="4"/>
  <c r="R244" i="4"/>
  <c r="R240" i="4"/>
  <c r="R236" i="4"/>
  <c r="R232" i="4"/>
  <c r="R228" i="4"/>
  <c r="R224" i="4"/>
  <c r="R220" i="4"/>
  <c r="R216" i="4"/>
  <c r="R212" i="4"/>
  <c r="R208" i="4"/>
  <c r="R204" i="4"/>
  <c r="R200" i="4"/>
  <c r="R196" i="4"/>
  <c r="R192" i="4"/>
  <c r="R188" i="4"/>
  <c r="R184" i="4"/>
  <c r="R180" i="4"/>
  <c r="R176" i="4"/>
  <c r="R172" i="4"/>
  <c r="R168" i="4"/>
  <c r="R164" i="4"/>
  <c r="R160" i="4"/>
  <c r="R156" i="4"/>
  <c r="R152" i="4"/>
  <c r="R148" i="4"/>
  <c r="R144" i="4"/>
  <c r="R140" i="4"/>
  <c r="R136" i="4"/>
  <c r="R132" i="4"/>
  <c r="R128" i="4"/>
  <c r="R124" i="4"/>
  <c r="R120" i="4"/>
  <c r="R116" i="4"/>
  <c r="R112" i="4"/>
  <c r="R108" i="4"/>
  <c r="R104" i="4"/>
  <c r="R100" i="4"/>
  <c r="R96" i="4"/>
  <c r="R92" i="4"/>
  <c r="R88" i="4"/>
  <c r="R84" i="4"/>
  <c r="R80" i="4"/>
  <c r="R76" i="4"/>
  <c r="R72" i="4"/>
  <c r="R68" i="4"/>
  <c r="R64" i="4"/>
  <c r="R60" i="4"/>
  <c r="R56" i="4"/>
  <c r="R52" i="4"/>
  <c r="R48" i="4"/>
  <c r="R44" i="4"/>
  <c r="R40" i="4"/>
  <c r="R36" i="4"/>
  <c r="R32" i="4"/>
  <c r="R28" i="4"/>
  <c r="R24" i="4"/>
  <c r="R20" i="4"/>
  <c r="R16" i="4"/>
  <c r="R12" i="4"/>
  <c r="R8" i="4"/>
  <c r="G189" i="4"/>
  <c r="G181" i="4"/>
  <c r="G173" i="4"/>
  <c r="G169" i="4"/>
  <c r="G161" i="4"/>
  <c r="G153" i="4"/>
  <c r="G145" i="4"/>
  <c r="G137" i="4"/>
  <c r="G133" i="4"/>
  <c r="G125" i="4"/>
  <c r="G117" i="4"/>
  <c r="G113" i="4"/>
  <c r="G105" i="4"/>
  <c r="G97" i="4"/>
  <c r="G93" i="4"/>
  <c r="G85" i="4"/>
  <c r="G77" i="4"/>
  <c r="G69" i="4"/>
  <c r="G61" i="4"/>
  <c r="G53" i="4"/>
  <c r="G49" i="4"/>
  <c r="G41" i="4"/>
  <c r="G21" i="4"/>
  <c r="G236" i="4"/>
  <c r="G232" i="4"/>
  <c r="G228" i="4"/>
  <c r="G224" i="4"/>
  <c r="G220" i="4"/>
  <c r="G216" i="4"/>
  <c r="G212" i="4"/>
  <c r="G208" i="4"/>
  <c r="G204" i="4"/>
  <c r="G200" i="4"/>
  <c r="G196" i="4"/>
  <c r="G192" i="4"/>
  <c r="G188" i="4"/>
  <c r="G184" i="4"/>
  <c r="G180" i="4"/>
  <c r="G176" i="4"/>
  <c r="G172" i="4"/>
  <c r="G168" i="4"/>
  <c r="G164" i="4"/>
  <c r="G160" i="4"/>
  <c r="G156" i="4"/>
  <c r="G152" i="4"/>
  <c r="G148" i="4"/>
  <c r="G144" i="4"/>
  <c r="G140" i="4"/>
  <c r="G136" i="4"/>
  <c r="G132" i="4"/>
  <c r="G128" i="4"/>
  <c r="G124" i="4"/>
  <c r="G120" i="4"/>
  <c r="G116" i="4"/>
  <c r="G112" i="4"/>
  <c r="G108" i="4"/>
  <c r="G104" i="4"/>
  <c r="G100" i="4"/>
  <c r="G96" i="4"/>
  <c r="G92" i="4"/>
  <c r="G88" i="4"/>
  <c r="G84" i="4"/>
  <c r="G80" i="4"/>
  <c r="G76" i="4"/>
  <c r="G72" i="4"/>
  <c r="G68" i="4"/>
  <c r="G64" i="4"/>
  <c r="G60" i="4"/>
  <c r="G56" i="4"/>
  <c r="G52" i="4"/>
  <c r="G48" i="4"/>
  <c r="G44" i="4"/>
  <c r="G40" i="4"/>
  <c r="G36" i="4"/>
  <c r="G32" i="4"/>
  <c r="G28" i="4"/>
  <c r="G24" i="4"/>
  <c r="G20" i="4"/>
  <c r="G16" i="4"/>
  <c r="G12" i="4"/>
  <c r="G8" i="4"/>
  <c r="R251" i="4"/>
  <c r="R243" i="4"/>
  <c r="R239" i="4"/>
  <c r="R235" i="4"/>
  <c r="R227" i="4"/>
  <c r="U180" i="4"/>
  <c r="G235" i="4"/>
  <c r="G231" i="4"/>
  <c r="G227" i="4"/>
  <c r="G223" i="4"/>
  <c r="G219" i="4"/>
  <c r="G215" i="4"/>
  <c r="G211" i="4"/>
  <c r="G207" i="4"/>
  <c r="G203" i="4"/>
  <c r="G199" i="4"/>
  <c r="G195" i="4"/>
  <c r="G191" i="4"/>
  <c r="G187" i="4"/>
  <c r="G183" i="4"/>
  <c r="G179" i="4"/>
  <c r="G175" i="4"/>
  <c r="G171" i="4"/>
  <c r="G167" i="4"/>
  <c r="G163" i="4"/>
  <c r="G159" i="4"/>
  <c r="G155" i="4"/>
  <c r="G151" i="4"/>
  <c r="G147" i="4"/>
  <c r="G143" i="4"/>
  <c r="G139" i="4"/>
  <c r="G135" i="4"/>
  <c r="G131" i="4"/>
  <c r="G127" i="4"/>
  <c r="G123" i="4"/>
  <c r="G119" i="4"/>
  <c r="G115" i="4"/>
  <c r="G111" i="4"/>
  <c r="G107" i="4"/>
  <c r="G103" i="4"/>
  <c r="G99" i="4"/>
  <c r="G95" i="4"/>
  <c r="G91" i="4"/>
  <c r="G87" i="4"/>
  <c r="G83" i="4"/>
  <c r="G79" i="4"/>
  <c r="G75" i="4"/>
  <c r="G71" i="4"/>
  <c r="G67" i="4"/>
  <c r="G63" i="4"/>
  <c r="G59" i="4"/>
  <c r="G55" i="4"/>
  <c r="G51" i="4"/>
  <c r="G47" i="4"/>
  <c r="G43" i="4"/>
  <c r="G39" i="4"/>
  <c r="G35" i="4"/>
  <c r="G31" i="4"/>
  <c r="G27" i="4"/>
  <c r="G23" i="4"/>
  <c r="G19" i="4"/>
  <c r="G15" i="4"/>
  <c r="G11" i="4"/>
  <c r="R250" i="4"/>
  <c r="R246" i="4"/>
  <c r="R242" i="4"/>
  <c r="R238" i="4"/>
  <c r="R234" i="4"/>
  <c r="R230" i="4"/>
  <c r="R226" i="4"/>
  <c r="R222" i="4"/>
  <c r="R218" i="4"/>
  <c r="R214" i="4"/>
  <c r="R210" i="4"/>
  <c r="R206" i="4"/>
  <c r="R202" i="4"/>
  <c r="R198" i="4"/>
  <c r="U148" i="4"/>
  <c r="U116" i="4"/>
  <c r="R15" i="4"/>
  <c r="R245" i="4"/>
  <c r="R229" i="4"/>
  <c r="U172" i="4"/>
  <c r="U140" i="4"/>
  <c r="U104" i="4"/>
  <c r="U40" i="4"/>
  <c r="R223" i="4"/>
  <c r="R219" i="4"/>
  <c r="R215" i="4"/>
  <c r="R211" i="4"/>
  <c r="R207" i="4"/>
  <c r="R203" i="4"/>
  <c r="R199" i="4"/>
  <c r="R195" i="4"/>
  <c r="R191" i="4"/>
  <c r="R187" i="4"/>
  <c r="R183" i="4"/>
  <c r="R179" i="4"/>
  <c r="R175" i="4"/>
  <c r="R171" i="4"/>
  <c r="R167" i="4"/>
  <c r="R163" i="4"/>
  <c r="R159" i="4"/>
  <c r="R155" i="4"/>
  <c r="R151" i="4"/>
  <c r="R147" i="4"/>
  <c r="R143" i="4"/>
  <c r="R139" i="4"/>
  <c r="R135" i="4"/>
  <c r="R131" i="4"/>
  <c r="R127" i="4"/>
  <c r="R123" i="4"/>
  <c r="R119" i="4"/>
  <c r="R115" i="4"/>
  <c r="R111" i="4"/>
  <c r="R107" i="4"/>
  <c r="R103" i="4"/>
  <c r="R99" i="4"/>
  <c r="R95" i="4"/>
  <c r="R91" i="4"/>
  <c r="R87" i="4"/>
  <c r="R83" i="4"/>
  <c r="R79" i="4"/>
  <c r="R75" i="4"/>
  <c r="R71" i="4"/>
  <c r="R67" i="4"/>
  <c r="R63" i="4"/>
  <c r="R59" i="4"/>
  <c r="R55" i="4"/>
  <c r="R51" i="4"/>
  <c r="R47" i="4"/>
  <c r="R43" i="4"/>
  <c r="R39" i="4"/>
  <c r="R35" i="4"/>
  <c r="R31" i="4"/>
  <c r="R27" i="4"/>
  <c r="R23" i="4"/>
  <c r="R19" i="4"/>
  <c r="R11" i="4"/>
  <c r="U11" i="4"/>
  <c r="U164" i="4"/>
  <c r="U132" i="4"/>
  <c r="U18" i="4"/>
  <c r="U22" i="4"/>
  <c r="U26" i="4"/>
  <c r="U30" i="4"/>
  <c r="U34" i="4"/>
  <c r="U38" i="4"/>
  <c r="U42" i="4"/>
  <c r="U46" i="4"/>
  <c r="U50" i="4"/>
  <c r="U54" i="4"/>
  <c r="U58" i="4"/>
  <c r="U62" i="4"/>
  <c r="U66" i="4"/>
  <c r="U70" i="4"/>
  <c r="U74" i="4"/>
  <c r="U78" i="4"/>
  <c r="U82" i="4"/>
  <c r="U86" i="4"/>
  <c r="U90" i="4"/>
  <c r="U94" i="4"/>
  <c r="U98" i="4"/>
  <c r="U102" i="4"/>
  <c r="U106" i="4"/>
  <c r="U110" i="4"/>
  <c r="U114" i="4"/>
  <c r="U19" i="4"/>
  <c r="U23" i="4"/>
  <c r="U27" i="4"/>
  <c r="U31" i="4"/>
  <c r="U35" i="4"/>
  <c r="U39" i="4"/>
  <c r="U43" i="4"/>
  <c r="U47" i="4"/>
  <c r="U51" i="4"/>
  <c r="U55" i="4"/>
  <c r="U59" i="4"/>
  <c r="U63" i="4"/>
  <c r="U67" i="4"/>
  <c r="U71" i="4"/>
  <c r="U75" i="4"/>
  <c r="U79" i="4"/>
  <c r="U83" i="4"/>
  <c r="U87" i="4"/>
  <c r="U91" i="4"/>
  <c r="U95" i="4"/>
  <c r="U99" i="4"/>
  <c r="U103" i="4"/>
  <c r="U107" i="4"/>
  <c r="U24" i="4"/>
  <c r="U32" i="4"/>
  <c r="U17" i="4"/>
  <c r="U25" i="4"/>
  <c r="U33" i="4"/>
  <c r="U41" i="4"/>
  <c r="U49" i="4"/>
  <c r="U57" i="4"/>
  <c r="U65" i="4"/>
  <c r="U73" i="4"/>
  <c r="U81" i="4"/>
  <c r="U89" i="4"/>
  <c r="U97" i="4"/>
  <c r="U105" i="4"/>
  <c r="U112" i="4"/>
  <c r="U117" i="4"/>
  <c r="U121" i="4"/>
  <c r="U125" i="4"/>
  <c r="U129" i="4"/>
  <c r="U133" i="4"/>
  <c r="U137" i="4"/>
  <c r="U141" i="4"/>
  <c r="U145" i="4"/>
  <c r="U149" i="4"/>
  <c r="U153" i="4"/>
  <c r="U157" i="4"/>
  <c r="U161" i="4"/>
  <c r="U165" i="4"/>
  <c r="U169" i="4"/>
  <c r="U173" i="4"/>
  <c r="U177" i="4"/>
  <c r="U181" i="4"/>
  <c r="U185" i="4"/>
  <c r="U189" i="4"/>
  <c r="U8" i="4"/>
  <c r="U12" i="4"/>
  <c r="U16" i="4"/>
  <c r="U20" i="4"/>
  <c r="U28" i="4"/>
  <c r="U36" i="4"/>
  <c r="U44" i="4"/>
  <c r="U52" i="4"/>
  <c r="U60" i="4"/>
  <c r="U68" i="4"/>
  <c r="U76" i="4"/>
  <c r="U84" i="4"/>
  <c r="U92" i="4"/>
  <c r="U100" i="4"/>
  <c r="U108" i="4"/>
  <c r="U113" i="4"/>
  <c r="U118" i="4"/>
  <c r="U122" i="4"/>
  <c r="U126" i="4"/>
  <c r="U130" i="4"/>
  <c r="U134" i="4"/>
  <c r="U138" i="4"/>
  <c r="U142" i="4"/>
  <c r="U146" i="4"/>
  <c r="U150" i="4"/>
  <c r="U154" i="4"/>
  <c r="U158" i="4"/>
  <c r="U162" i="4"/>
  <c r="U166" i="4"/>
  <c r="U170" i="4"/>
  <c r="U174" i="4"/>
  <c r="U178" i="4"/>
  <c r="U182" i="4"/>
  <c r="U186" i="4"/>
  <c r="U9" i="4"/>
  <c r="U13" i="4"/>
  <c r="U6" i="4"/>
  <c r="U21" i="4"/>
  <c r="U45" i="4"/>
  <c r="U61" i="4"/>
  <c r="U77" i="4"/>
  <c r="U93" i="4"/>
  <c r="U109" i="4"/>
  <c r="U119" i="4"/>
  <c r="U127" i="4"/>
  <c r="U135" i="4"/>
  <c r="U143" i="4"/>
  <c r="U151" i="4"/>
  <c r="U159" i="4"/>
  <c r="U167" i="4"/>
  <c r="U175" i="4"/>
  <c r="U183" i="4"/>
  <c r="U14" i="4"/>
  <c r="R254" i="4"/>
  <c r="U29" i="4"/>
  <c r="U48" i="4"/>
  <c r="U64" i="4"/>
  <c r="U80" i="4"/>
  <c r="U96" i="4"/>
  <c r="U111" i="4"/>
  <c r="U120" i="4"/>
  <c r="U128" i="4"/>
  <c r="U136" i="4"/>
  <c r="U144" i="4"/>
  <c r="U152" i="4"/>
  <c r="U160" i="4"/>
  <c r="U168" i="4"/>
  <c r="U176" i="4"/>
  <c r="U184" i="4"/>
  <c r="U7" i="4"/>
  <c r="U15" i="4"/>
  <c r="U37" i="4"/>
  <c r="U53" i="4"/>
  <c r="U69" i="4"/>
  <c r="U85" i="4"/>
  <c r="U101" i="4"/>
  <c r="U115" i="4"/>
  <c r="U123" i="4"/>
  <c r="U131" i="4"/>
  <c r="U139" i="4"/>
  <c r="U147" i="4"/>
  <c r="U155" i="4"/>
  <c r="U163" i="4"/>
  <c r="U171" i="4"/>
  <c r="U179" i="4"/>
  <c r="U187" i="4"/>
  <c r="U10" i="4"/>
  <c r="R194" i="4"/>
  <c r="R190" i="4"/>
  <c r="R186" i="4"/>
  <c r="R182" i="4"/>
  <c r="R178" i="4"/>
  <c r="R174" i="4"/>
  <c r="R170" i="4"/>
  <c r="R166" i="4"/>
  <c r="R162" i="4"/>
  <c r="R158" i="4"/>
  <c r="R154" i="4"/>
  <c r="R150" i="4"/>
  <c r="R146" i="4"/>
  <c r="R142" i="4"/>
  <c r="R138" i="4"/>
  <c r="R134" i="4"/>
  <c r="R130" i="4"/>
  <c r="R126" i="4"/>
  <c r="R122" i="4"/>
  <c r="R118" i="4"/>
  <c r="R114" i="4"/>
  <c r="R110" i="4"/>
  <c r="R106" i="4"/>
  <c r="R102" i="4"/>
  <c r="R98" i="4"/>
  <c r="R94" i="4"/>
  <c r="R90" i="4"/>
  <c r="R86" i="4"/>
  <c r="R82" i="4"/>
  <c r="R78" i="4"/>
  <c r="R74" i="4"/>
  <c r="R70" i="4"/>
  <c r="R66" i="4"/>
  <c r="R62" i="4"/>
  <c r="R58" i="4"/>
  <c r="R54" i="4"/>
  <c r="R50" i="4"/>
  <c r="R46" i="4"/>
  <c r="R42" i="4"/>
  <c r="R38" i="4"/>
  <c r="R34" i="4"/>
  <c r="R30" i="4"/>
  <c r="R26" i="4"/>
  <c r="U188" i="4"/>
  <c r="U156" i="4"/>
  <c r="U124" i="4"/>
  <c r="U72" i="4"/>
  <c r="R22" i="4"/>
  <c r="R18" i="4"/>
  <c r="R14" i="4"/>
  <c r="R10" i="4"/>
  <c r="B8" i="4"/>
  <c r="X8" i="4"/>
  <c r="K12" i="4" l="1"/>
  <c r="V10" i="4"/>
  <c r="M8" i="4"/>
  <c r="V12" i="4" l="1"/>
  <c r="AE235" i="4" a="1"/>
  <c r="AE132" i="4" a="1"/>
  <c r="AE180" i="4" a="1"/>
  <c r="AE188" i="4" a="1"/>
  <c r="AE44" i="4" a="1"/>
  <c r="I43" i="4" a="1"/>
  <c r="AE94" i="4" a="1"/>
  <c r="AE178" i="4" a="1"/>
  <c r="AE24" i="4" a="1"/>
  <c r="AE264" i="4" a="1"/>
  <c r="I137" i="4" a="1"/>
  <c r="AE248" i="4" a="1"/>
  <c r="AE70" i="4" a="1"/>
  <c r="I198" i="4" a="1"/>
  <c r="AE13" i="4" a="1"/>
  <c r="AE265" i="4" a="1"/>
  <c r="AE191" i="4" a="1"/>
  <c r="AE214" i="4" a="1"/>
  <c r="AE33" i="4" a="1"/>
  <c r="I82" i="4" a="1"/>
  <c r="AE255" i="4" a="1"/>
  <c r="I16" i="4" a="1"/>
  <c r="I42" i="4" a="1"/>
  <c r="I211" i="4" a="1"/>
  <c r="I161" i="4" a="1"/>
  <c r="I142" i="4" a="1"/>
  <c r="I173" i="4" a="1"/>
  <c r="I212" i="4" a="1"/>
  <c r="I33" i="4" a="1"/>
  <c r="AE8" i="4" a="1"/>
  <c r="T108" i="4" a="1"/>
  <c r="T146" i="4" a="1"/>
  <c r="I55" i="4" a="1"/>
  <c r="I31" i="4" a="1"/>
  <c r="I60" i="4" a="1"/>
  <c r="I170" i="4" a="1"/>
  <c r="I133" i="4" a="1"/>
  <c r="I126" i="4" a="1"/>
  <c r="I176" i="4" a="1"/>
  <c r="AE140" i="4" a="1"/>
  <c r="I38" i="4" a="1"/>
  <c r="AE207" i="4" a="1"/>
  <c r="AE232" i="4" a="1"/>
  <c r="AE53" i="4" a="1"/>
  <c r="I192" i="4" a="1"/>
  <c r="AE131" i="4" a="1"/>
  <c r="T16" i="4" a="1"/>
  <c r="AE181" i="4" a="1"/>
  <c r="AE34" i="4" a="1"/>
  <c r="AE268" i="4" a="1"/>
  <c r="I153" i="4" a="1"/>
  <c r="AE250" i="4" a="1"/>
  <c r="AE89" i="4" a="1"/>
  <c r="I99" i="4" a="1"/>
  <c r="I88" i="4" a="1"/>
  <c r="I184" i="4" a="1"/>
  <c r="I39" i="4" a="1"/>
  <c r="I84" i="4" a="1"/>
  <c r="I106" i="4" a="1"/>
  <c r="I233" i="4" a="1"/>
  <c r="I61" i="4" a="1"/>
  <c r="I174" i="4" a="1"/>
  <c r="T162" i="4" a="1"/>
  <c r="T131" i="4" a="1"/>
  <c r="I228" i="4" a="1"/>
  <c r="I83" i="4" a="1"/>
  <c r="I145" i="4" a="1"/>
  <c r="I144" i="4" a="1"/>
  <c r="I141" i="4" a="1"/>
  <c r="I68" i="4" a="1"/>
  <c r="I25" i="4" a="1"/>
  <c r="AE185" i="4" a="1"/>
  <c r="AE210" i="4" a="1"/>
  <c r="AE27" i="4" a="1"/>
  <c r="AE42" i="4" a="1"/>
  <c r="AE249" i="4" a="1"/>
  <c r="AE104" i="4" a="1"/>
  <c r="AE138" i="4" a="1"/>
  <c r="T214" i="4" a="1"/>
  <c r="AE159" i="4" a="1"/>
  <c r="I118" i="4" a="1"/>
  <c r="AE217" i="4" a="1"/>
  <c r="AE242" i="4" a="1"/>
  <c r="AE74" i="4" a="1"/>
  <c r="I122" i="4" a="1"/>
  <c r="AE30" i="4" a="1"/>
  <c r="AE151" i="4" a="1"/>
  <c r="I57" i="4" a="1"/>
  <c r="AE213" i="4" a="1"/>
  <c r="AE81" i="4" a="1"/>
  <c r="AE66" i="4" a="1"/>
  <c r="AE119" i="4" a="1"/>
  <c r="AE168" i="4" a="1"/>
  <c r="AE113" i="4" a="1"/>
  <c r="T75" i="4" a="1"/>
  <c r="T174" i="4" a="1"/>
  <c r="I27" i="4" a="1"/>
  <c r="AE142" i="4" a="1"/>
  <c r="AE226" i="4" a="1"/>
  <c r="AE77" i="4" a="1"/>
  <c r="AE135" i="4" a="1"/>
  <c r="I24" i="4" a="1"/>
  <c r="AE205" i="4" a="1"/>
  <c r="AE230" i="4" a="1"/>
  <c r="AE50" i="4" a="1"/>
  <c r="I101" i="4" a="1"/>
  <c r="AE123" i="4" a="1"/>
  <c r="AE203" i="4" a="1"/>
  <c r="I224" i="4" a="1"/>
  <c r="AE125" i="4" a="1"/>
  <c r="AE153" i="4" a="1"/>
  <c r="I28" i="4" a="1"/>
  <c r="AE170" i="4" a="1"/>
  <c r="I191" i="4" a="1"/>
  <c r="T197" i="4" a="1"/>
  <c r="I155" i="4" a="1"/>
  <c r="AE184" i="4" a="1"/>
  <c r="I13" i="4" a="1"/>
  <c r="AE62" i="4" a="1"/>
  <c r="I140" i="4" a="1"/>
  <c r="I123" i="4" a="1"/>
  <c r="AE208" i="4" a="1"/>
  <c r="AE26" i="4" a="1"/>
  <c r="AE144" i="4" a="1"/>
  <c r="I89" i="4" a="1"/>
  <c r="AE99" i="4" a="1"/>
  <c r="AE73" i="4" a="1"/>
  <c r="I117" i="4" a="1"/>
  <c r="AE111" i="4" a="1"/>
  <c r="AE80" i="4" a="1"/>
  <c r="T10" i="4" a="1"/>
  <c r="T7" i="4" a="1"/>
  <c r="AE166" i="4" a="1"/>
  <c r="AE200" i="4" a="1"/>
  <c r="AE17" i="4" a="1"/>
  <c r="AE112" i="4" a="1"/>
  <c r="AE239" i="4" a="1"/>
  <c r="AE67" i="4" a="1"/>
  <c r="I151" i="4" a="1"/>
  <c r="I23" i="4" a="1"/>
  <c r="I108" i="4" a="1"/>
  <c r="I127" i="4" a="1"/>
  <c r="I72" i="4" a="1"/>
  <c r="I110" i="4" a="1"/>
  <c r="I7" i="4" a="1"/>
  <c r="I130" i="4" a="1"/>
  <c r="I30" i="4" a="1"/>
  <c r="I97" i="4" a="1"/>
  <c r="I111" i="4" a="1"/>
  <c r="I46" i="4" a="1"/>
  <c r="I128" i="4" a="1"/>
  <c r="I201" i="4" a="1"/>
  <c r="I65" i="4" a="1"/>
  <c r="AE56" i="4" a="1"/>
  <c r="I54" i="4" a="1"/>
  <c r="AE241" i="4" a="1"/>
  <c r="AE234" i="4" a="1"/>
  <c r="AE122" i="4" a="1"/>
  <c r="I229" i="4" a="1"/>
  <c r="AE176" i="4" a="1"/>
  <c r="AE68" i="4" a="1"/>
  <c r="I162" i="4" a="1"/>
  <c r="T109" i="4" a="1"/>
  <c r="T201" i="4" a="1"/>
  <c r="AE18" i="4" a="1"/>
  <c r="AE254" i="4" a="1"/>
  <c r="I166" i="4" a="1"/>
  <c r="AE233" i="4" a="1"/>
  <c r="AE57" i="4" a="1"/>
  <c r="AE106" i="4" a="1"/>
  <c r="I160" i="4" a="1"/>
  <c r="I67" i="4" a="1"/>
  <c r="I185" i="4" a="1"/>
  <c r="I96" i="4" a="1"/>
  <c r="I205" i="4" a="1"/>
  <c r="I52" i="4" a="1"/>
  <c r="I35" i="4" a="1"/>
  <c r="I69" i="4" a="1"/>
  <c r="I232" i="4" a="1"/>
  <c r="I179" i="4" a="1"/>
  <c r="I109" i="4" a="1"/>
  <c r="I131" i="4" a="1"/>
  <c r="I17" i="4" a="1"/>
  <c r="I167" i="4" a="1"/>
  <c r="I148" i="4" a="1"/>
  <c r="AE195" i="4" a="1"/>
  <c r="AE148" i="4" a="1"/>
  <c r="AE141" i="4" a="1"/>
  <c r="AE109" i="4" a="1"/>
  <c r="AE204" i="4" a="1"/>
  <c r="AE7" i="4" a="1"/>
  <c r="AE243" i="4" a="1"/>
  <c r="I107" i="4" a="1"/>
  <c r="AE103" i="4" a="1"/>
  <c r="T235" i="4" a="1"/>
  <c r="I195" i="4" a="1"/>
  <c r="I188" i="4" a="1"/>
  <c r="I163" i="4" a="1"/>
  <c r="I194" i="4" a="1"/>
  <c r="I231" i="4" a="1"/>
  <c r="I181" i="4" a="1"/>
  <c r="I112" i="4" a="1"/>
  <c r="I41" i="4" a="1"/>
  <c r="AE78" i="4" a="1"/>
  <c r="AE252" i="4" a="1"/>
  <c r="AE96" i="4" a="1"/>
  <c r="I165" i="4" a="1"/>
  <c r="AE93" i="4" a="1"/>
  <c r="AE28" i="4" a="1"/>
  <c r="AE174" i="4" a="1"/>
  <c r="AE100" i="4" a="1"/>
  <c r="AE36" i="4" a="1"/>
  <c r="I146" i="4" a="1"/>
  <c r="AE52" i="4" a="1"/>
  <c r="AE263" i="4" a="1"/>
  <c r="AE12" i="4" a="1"/>
  <c r="AE11" i="4" a="1"/>
  <c r="I217" i="4" a="1"/>
  <c r="AE172" i="4" a="1"/>
  <c r="I150" i="4" a="1"/>
  <c r="AE223" i="4" a="1"/>
  <c r="AE49" i="4" a="1"/>
  <c r="AE85" i="4" a="1"/>
  <c r="AE76" i="4" a="1"/>
  <c r="AE45" i="4" a="1"/>
  <c r="T132" i="4" a="1"/>
  <c r="T171" i="4" a="1"/>
  <c r="AE84" i="4" a="1"/>
  <c r="I208" i="4" a="1"/>
  <c r="AE258" i="4" a="1"/>
  <c r="AE108" i="4" a="1"/>
  <c r="AE147" i="4" a="1"/>
  <c r="AE160" i="4" a="1"/>
  <c r="AE183" i="4" a="1"/>
  <c r="I11" i="4" a="1"/>
  <c r="AE229" i="4" a="1"/>
  <c r="AE222" i="4" a="1"/>
  <c r="AE98" i="4" a="1"/>
  <c r="I220" i="4" a="1"/>
  <c r="AE152" i="4" a="1"/>
  <c r="AE118" i="4" a="1"/>
  <c r="AE206" i="4" a="1"/>
  <c r="AE16" i="4" a="1"/>
  <c r="AE139" i="4" a="1"/>
  <c r="I73" i="4" a="1"/>
  <c r="AE88" i="4" a="1"/>
  <c r="AE54" i="4" a="1"/>
  <c r="I80" i="4" a="1"/>
  <c r="I81" i="4" a="1"/>
  <c r="I216" i="4" a="1"/>
  <c r="I32" i="4" a="1"/>
  <c r="I77" i="4" a="1"/>
  <c r="I193" i="4" a="1"/>
  <c r="I9" i="4" a="1"/>
  <c r="I221" i="4" a="1"/>
  <c r="I132" i="4" a="1"/>
  <c r="T147" i="4" a="1"/>
  <c r="T187" i="4" a="1"/>
  <c r="I44" i="4" a="1"/>
  <c r="I218" i="4" a="1"/>
  <c r="I29" i="4" a="1"/>
  <c r="I223" i="4" a="1"/>
  <c r="I172" i="4" a="1"/>
  <c r="I48" i="4" a="1"/>
  <c r="I186" i="4" a="1"/>
  <c r="AE199" i="4" a="1"/>
  <c r="AE192" i="4" a="1"/>
  <c r="AE41" i="4" a="1"/>
  <c r="AE83" i="4" a="1"/>
  <c r="AE60" i="4" a="1"/>
  <c r="AE262" i="4" a="1"/>
  <c r="AE165" i="4" a="1"/>
  <c r="I74" i="4" a="1"/>
  <c r="AE244" i="4" a="1"/>
  <c r="I19" i="4" a="1"/>
  <c r="AE231" i="4" a="1"/>
  <c r="AE224" i="4" a="1"/>
  <c r="AE101" i="4" a="1"/>
  <c r="I236" i="4" a="1"/>
  <c r="AE163" i="4" a="1"/>
  <c r="I164" i="4" a="1"/>
  <c r="I214" i="4" a="1"/>
  <c r="I115" i="4" a="1"/>
  <c r="I210" i="4" a="1"/>
  <c r="I135" i="4" a="1"/>
  <c r="I50" i="4" a="1"/>
  <c r="I219" i="4" a="1"/>
  <c r="AE129" i="4" a="1"/>
  <c r="T115" i="4" a="1"/>
  <c r="T211" i="4" a="1"/>
  <c r="I129" i="4" a="1"/>
  <c r="I175" i="4" a="1"/>
  <c r="I78" i="4" a="1"/>
  <c r="I45" i="4" a="1"/>
  <c r="I66" i="4" a="1"/>
  <c r="I230" i="4" a="1"/>
  <c r="I95" i="4" a="1"/>
  <c r="AE19" i="4" a="1"/>
  <c r="AE175" i="4" a="1"/>
  <c r="I197" i="4" a="1"/>
  <c r="AE225" i="4" a="1"/>
  <c r="AE105" i="4" a="1"/>
  <c r="AE90" i="4" a="1"/>
  <c r="AE143" i="4" a="1"/>
  <c r="AE171" i="4" a="1"/>
  <c r="AE209" i="4" a="1"/>
  <c r="AE202" i="4" a="1"/>
  <c r="AE40" i="4" a="1"/>
  <c r="AE120" i="4" a="1"/>
  <c r="AE79" i="4" a="1"/>
  <c r="AE75" i="4" a="1"/>
  <c r="AE186" i="4" a="1"/>
  <c r="AE161" i="4" a="1"/>
  <c r="AE198" i="4" a="1"/>
  <c r="AE38" i="4" a="1"/>
  <c r="AE107" i="4" a="1"/>
  <c r="AE237" i="4" a="1"/>
  <c r="AE59" i="4" a="1"/>
  <c r="AE114" i="4" a="1"/>
  <c r="AE149" i="4" a="1"/>
  <c r="T28" i="4" a="1"/>
  <c r="T14" i="4" a="1"/>
  <c r="AE218" i="4" a="1"/>
  <c r="AE219" i="4" a="1"/>
  <c r="AE58" i="4" a="1"/>
  <c r="I169" i="4" a="1"/>
  <c r="AE136" i="4" a="1"/>
  <c r="AE228" i="4" a="1"/>
  <c r="AE126" i="4" a="1"/>
  <c r="I149" i="4" a="1"/>
  <c r="AE189" i="4" a="1"/>
  <c r="I178" i="4" a="1"/>
  <c r="AE31" i="4" a="1"/>
  <c r="I121" i="4" a="1"/>
  <c r="AE253" i="4" a="1"/>
  <c r="AE97" i="4" a="1"/>
  <c r="AE146" i="4" a="1"/>
  <c r="I37" i="4" a="1"/>
  <c r="AE167" i="4" a="1"/>
  <c r="I8" i="4" a="1"/>
  <c r="AE221" i="4" a="1"/>
  <c r="AE47" i="4" a="1"/>
  <c r="AE82" i="4" a="1"/>
  <c r="AE71" i="4" a="1"/>
  <c r="AE197" i="4" a="1"/>
  <c r="AE190" i="4" a="1"/>
  <c r="AE39" i="4" a="1"/>
  <c r="AE72" i="4" a="1"/>
  <c r="AE55" i="4" a="1"/>
  <c r="AE260" i="4" a="1"/>
  <c r="AE162" i="4" a="1"/>
  <c r="AE61" i="4" a="1"/>
  <c r="I171" i="4" a="1"/>
  <c r="AE246" i="4" a="1"/>
  <c r="I21" i="4" a="1"/>
  <c r="AE14" i="4" a="1"/>
  <c r="I156" i="4" a="1"/>
  <c r="I75" i="4" a="1"/>
  <c r="I168" i="4" a="1"/>
  <c r="AE173" i="4" a="1"/>
  <c r="I119" i="4" a="1"/>
  <c r="AE256" i="4" a="1"/>
  <c r="I92" i="4" a="1"/>
  <c r="I12" i="4" a="1"/>
  <c r="I40" i="4" a="1"/>
  <c r="I183" i="4" a="1"/>
  <c r="AE269" i="4" a="1"/>
  <c r="AE201" i="4" a="1"/>
  <c r="AE216" i="4" a="1"/>
  <c r="AE43" i="4" a="1"/>
  <c r="I114" i="4" a="1"/>
  <c r="AE63" i="4" a="1"/>
  <c r="AE121" i="4" a="1"/>
  <c r="T86" i="4" a="1"/>
  <c r="T87" i="4" a="1"/>
  <c r="T53" i="4" a="1"/>
  <c r="AE32" i="4" a="1"/>
  <c r="AE156" i="4" a="1"/>
  <c r="I189" i="4" a="1"/>
  <c r="AE215" i="4" a="1"/>
  <c r="AE86" i="4" a="1"/>
  <c r="AE69" i="4" a="1"/>
  <c r="AE124" i="4" a="1"/>
  <c r="I202" i="4" a="1"/>
  <c r="I113" i="4" a="1"/>
  <c r="I207" i="4" a="1"/>
  <c r="I62" i="4" a="1"/>
  <c r="I227" i="4" a="1"/>
  <c r="I34" i="4" a="1"/>
  <c r="I158" i="4" a="1"/>
  <c r="I47" i="4" a="1"/>
  <c r="I15" i="4" a="1"/>
  <c r="I143" i="4" a="1"/>
  <c r="I79" i="4" a="1"/>
  <c r="I177" i="4" a="1"/>
  <c r="I94" i="4" a="1"/>
  <c r="I190" i="4" a="1"/>
  <c r="I98" i="4" a="1"/>
  <c r="AE194" i="4" a="1"/>
  <c r="AE251" i="4" a="1"/>
  <c r="AE91" i="4" a="1"/>
  <c r="I18" i="4" a="1"/>
  <c r="AE266" i="4" a="1"/>
  <c r="AE51" i="4" a="1"/>
  <c r="AE20" i="4" a="1"/>
  <c r="T126" i="4" a="1"/>
  <c r="T19" i="4" a="1"/>
  <c r="T138" i="4" a="1"/>
  <c r="I102" i="4" a="1"/>
  <c r="AE193" i="4" a="1"/>
  <c r="AE240" i="4" a="1"/>
  <c r="AE35" i="4" a="1"/>
  <c r="I125" i="4" a="1"/>
  <c r="AE257" i="4" a="1"/>
  <c r="AE169" i="4" a="1"/>
  <c r="I138" i="4" a="1"/>
  <c r="I187" i="4" a="1"/>
  <c r="I225" i="4" a="1"/>
  <c r="I147" i="4" a="1"/>
  <c r="I206" i="4" a="1"/>
  <c r="I215" i="4" a="1"/>
  <c r="I100" i="4" a="1"/>
  <c r="I64" i="4" a="1"/>
  <c r="I51" i="4" a="1"/>
  <c r="I120" i="4" a="1"/>
  <c r="I53" i="4" a="1"/>
  <c r="I71" i="4" a="1"/>
  <c r="I36" i="4" a="1"/>
  <c r="I154" i="4" a="1"/>
  <c r="I63" i="4" a="1"/>
  <c r="AE10" i="4" a="1"/>
  <c r="AE46" i="4" a="1"/>
  <c r="AE227" i="4" a="1"/>
  <c r="AE220" i="4" a="1"/>
  <c r="AE261" i="4" a="1"/>
  <c r="AE267" i="4" a="1"/>
  <c r="AE9" i="4" a="1"/>
  <c r="T121" i="4" a="1"/>
  <c r="T218" i="4" a="1"/>
  <c r="T206" i="4" a="1"/>
  <c r="I56" i="4" a="1"/>
  <c r="AE22" i="4" a="1"/>
  <c r="I10" i="4" a="1"/>
  <c r="I134" i="4" a="1"/>
  <c r="I58" i="4" a="1"/>
  <c r="AE65" i="4" a="1"/>
  <c r="I90" i="4" a="1"/>
  <c r="AE187" i="4" a="1"/>
  <c r="AE158" i="4" a="1"/>
  <c r="I105" i="4" a="1"/>
  <c r="AE116" i="4" a="1"/>
  <c r="AE196" i="4" a="1"/>
  <c r="AE21" i="4" a="1"/>
  <c r="AE236" i="4" a="1"/>
  <c r="T165" i="4" a="1"/>
  <c r="AE37" i="4" a="1"/>
  <c r="AE64" i="4" a="1"/>
  <c r="AE164" i="4" a="1"/>
  <c r="AE212" i="4" a="1"/>
  <c r="AE128" i="4" a="1"/>
  <c r="AE15" i="4" a="1"/>
  <c r="I86" i="4" a="1"/>
  <c r="AE182" i="4" a="1"/>
  <c r="AE238" i="4" a="1"/>
  <c r="AE25" i="4" a="1"/>
  <c r="I93" i="4" a="1"/>
  <c r="AE247" i="4" a="1"/>
  <c r="AE150" i="4" a="1"/>
  <c r="AE133" i="4" a="1"/>
  <c r="AE179" i="4" a="1"/>
  <c r="T129" i="4" a="1"/>
  <c r="I157" i="4" a="1"/>
  <c r="I103" i="4" a="1"/>
  <c r="I159" i="4" a="1"/>
  <c r="I226" i="4" a="1"/>
  <c r="AE145" i="4" a="1"/>
  <c r="AE155" i="4" a="1"/>
  <c r="I59" i="4" a="1"/>
  <c r="I26" i="4" a="1"/>
  <c r="AE117" i="4" a="1"/>
  <c r="T143" i="4" a="1"/>
  <c r="T247" i="4" a="1"/>
  <c r="T17" i="4" a="1"/>
  <c r="T30" i="4" a="1"/>
  <c r="T226" i="4" a="1"/>
  <c r="T26" i="4" a="1"/>
  <c r="T22" i="4" a="1"/>
  <c r="T160" i="4" a="1"/>
  <c r="T118" i="4" a="1"/>
  <c r="T35" i="4" a="1"/>
  <c r="I136" i="4" a="1"/>
  <c r="T141" i="4" a="1"/>
  <c r="T199" i="4" a="1"/>
  <c r="T175" i="4" a="1"/>
  <c r="T157" i="4" a="1"/>
  <c r="AE110" i="4" a="1"/>
  <c r="T204" i="4" a="1"/>
  <c r="T215" i="4" a="1"/>
  <c r="T47" i="4" a="1"/>
  <c r="T179" i="4" a="1"/>
  <c r="T72" i="4" a="1"/>
  <c r="T190" i="4" a="1"/>
  <c r="T69" i="4" a="1"/>
  <c r="T216" i="4" a="1"/>
  <c r="I182" i="4" a="1"/>
  <c r="T84" i="4" a="1"/>
  <c r="T36" i="4" a="1"/>
  <c r="T67" i="4" a="1"/>
  <c r="AE92" i="4" a="1"/>
  <c r="T219" i="4" a="1"/>
  <c r="T114" i="4" a="1"/>
  <c r="I237" i="4" a="1"/>
  <c r="T127" i="4" a="1"/>
  <c r="T188" i="4" a="1"/>
  <c r="T49" i="4" a="1"/>
  <c r="T159" i="4" a="1"/>
  <c r="T97" i="4" a="1"/>
  <c r="T93" i="4" a="1"/>
  <c r="T209" i="4" a="1"/>
  <c r="T61" i="4" a="1"/>
  <c r="T15" i="4" a="1"/>
  <c r="T246" i="4" a="1"/>
  <c r="T252" i="4" a="1"/>
  <c r="AE157" i="4" a="1"/>
  <c r="I70" i="4" a="1"/>
  <c r="AE87" i="4" a="1"/>
  <c r="AE23" i="4" a="1"/>
  <c r="I139" i="4" a="1"/>
  <c r="AE115" i="4" a="1"/>
  <c r="I124" i="4" a="1"/>
  <c r="I104" i="4" a="1"/>
  <c r="T37" i="4" a="1"/>
  <c r="T56" i="4" a="1"/>
  <c r="T79" i="4" a="1"/>
  <c r="T194" i="4" a="1"/>
  <c r="T228" i="4" a="1"/>
  <c r="T82" i="4" a="1"/>
  <c r="T181" i="4" a="1"/>
  <c r="T180" i="4" a="1"/>
  <c r="T239" i="4" a="1"/>
  <c r="AE127" i="4" a="1"/>
  <c r="T130" i="4" a="1"/>
  <c r="T6" i="4" a="1"/>
  <c r="T243" i="4" a="1"/>
  <c r="T113" i="4" a="1"/>
  <c r="T176" i="4" a="1"/>
  <c r="T137" i="4" a="1"/>
  <c r="AE6" i="4" a="1"/>
  <c r="T149" i="4" a="1"/>
  <c r="T155" i="4" a="1"/>
  <c r="T112" i="4" a="1"/>
  <c r="AE95" i="4" a="1"/>
  <c r="T89" i="4" a="1"/>
  <c r="T9" i="4" a="1"/>
  <c r="T244" i="4" a="1"/>
  <c r="T11" i="4" a="1"/>
  <c r="T184" i="4" a="1"/>
  <c r="T151" i="4" a="1"/>
  <c r="T254" i="4" a="1"/>
  <c r="T250" i="4" a="1"/>
  <c r="T153" i="4" a="1"/>
  <c r="T57" i="4" a="1"/>
  <c r="T196" i="4" a="1"/>
  <c r="T208" i="4" a="1"/>
  <c r="T74" i="4" a="1"/>
  <c r="T39" i="4" a="1"/>
  <c r="I20" i="4" a="1"/>
  <c r="T128" i="4" a="1"/>
  <c r="T103" i="4" a="1"/>
  <c r="T202" i="4" a="1"/>
  <c r="T98" i="4" a="1"/>
  <c r="T248" i="4" a="1"/>
  <c r="T60" i="4" a="1"/>
  <c r="T193" i="4" a="1"/>
  <c r="T92" i="4" a="1"/>
  <c r="T44" i="4" a="1"/>
  <c r="T51" i="4" a="1"/>
  <c r="T48" i="4" a="1"/>
  <c r="T227" i="4" a="1"/>
  <c r="T40" i="4" a="1"/>
  <c r="T166" i="4" a="1"/>
  <c r="T173" i="4" a="1"/>
  <c r="T145" i="4" a="1"/>
  <c r="T104" i="4" a="1"/>
  <c r="T116" i="4" a="1"/>
  <c r="AE29" i="4" a="1"/>
  <c r="T221" i="4" a="1"/>
  <c r="T225" i="4" a="1"/>
  <c r="T133" i="4" a="1"/>
  <c r="T94" i="4" a="1"/>
  <c r="T249" i="4" a="1"/>
  <c r="T81" i="4" a="1"/>
  <c r="T91" i="4" a="1"/>
  <c r="T25" i="4" a="1"/>
  <c r="T142" i="4" a="1"/>
  <c r="T230" i="4" a="1"/>
  <c r="I91" i="4" a="1"/>
  <c r="AE211" i="4" a="1"/>
  <c r="T70" i="4" a="1"/>
  <c r="T122" i="4" a="1"/>
  <c r="AE130" i="4" a="1"/>
  <c r="T253" i="4" a="1"/>
  <c r="T198" i="4" a="1"/>
  <c r="T213" i="4" a="1"/>
  <c r="T207" i="4" a="1"/>
  <c r="T107" i="4" a="1"/>
  <c r="T42" i="4" a="1"/>
  <c r="T73" i="4" a="1"/>
  <c r="I222" i="4" a="1"/>
  <c r="I152" i="4" a="1"/>
  <c r="I203" i="4" a="1"/>
  <c r="I6" i="4" a="1"/>
  <c r="I204" i="4" a="1"/>
  <c r="I87" i="4" a="1"/>
  <c r="I76" i="4" a="1"/>
  <c r="I209" i="4" a="1"/>
  <c r="I200" i="4" a="1"/>
  <c r="T192" i="4" a="1"/>
  <c r="T33" i="4" a="1"/>
  <c r="T102" i="4" a="1"/>
  <c r="T54" i="4" a="1"/>
  <c r="T169" i="4" a="1"/>
  <c r="I213" i="4" a="1"/>
  <c r="T111" i="4" a="1"/>
  <c r="T240" i="4" a="1"/>
  <c r="T62" i="4" a="1"/>
  <c r="T156" i="4" a="1"/>
  <c r="T105" i="4" a="1"/>
  <c r="T110" i="4" a="1"/>
  <c r="T170" i="4" a="1"/>
  <c r="T148" i="4" a="1"/>
  <c r="T71" i="4" a="1"/>
  <c r="T232" i="4" a="1"/>
  <c r="T117" i="4" a="1"/>
  <c r="T139" i="4" a="1"/>
  <c r="T189" i="4" a="1"/>
  <c r="T119" i="4" a="1"/>
  <c r="AE154" i="4" a="1"/>
  <c r="T21" i="4" a="1"/>
  <c r="T96" i="4" a="1"/>
  <c r="T195" i="4" a="1"/>
  <c r="T95" i="4" a="1"/>
  <c r="T245" i="4" a="1"/>
  <c r="T242" i="4" a="1"/>
  <c r="I199" i="4" a="1"/>
  <c r="T203" i="4" a="1"/>
  <c r="T150" i="4" a="1"/>
  <c r="T161" i="4" a="1"/>
  <c r="T59" i="4" a="1"/>
  <c r="T152" i="4" a="1"/>
  <c r="T100" i="4" a="1"/>
  <c r="T52" i="4" a="1"/>
  <c r="T220" i="4" a="1"/>
  <c r="T27" i="4" a="1"/>
  <c r="T251" i="4" a="1"/>
  <c r="T99" i="4" a="1"/>
  <c r="T136" i="4" a="1"/>
  <c r="T90" i="4" a="1"/>
  <c r="T231" i="4" a="1"/>
  <c r="T168" i="4" a="1"/>
  <c r="T237" i="4" a="1"/>
  <c r="I196" i="4" a="1"/>
  <c r="AE48" i="4" a="1"/>
  <c r="AE177" i="4" a="1"/>
  <c r="AE245" i="4" a="1"/>
  <c r="I234" i="4" a="1"/>
  <c r="I14" i="4" a="1"/>
  <c r="I85" i="4" a="1"/>
  <c r="I49" i="4" a="1"/>
  <c r="T178" i="4" a="1"/>
  <c r="T144" i="4" a="1"/>
  <c r="T124" i="4" a="1"/>
  <c r="T68" i="4" a="1"/>
  <c r="T63" i="4" a="1"/>
  <c r="AE137" i="4" a="1"/>
  <c r="T241" i="4" a="1"/>
  <c r="T77" i="4" a="1"/>
  <c r="T23" i="4" a="1"/>
  <c r="T34" i="4" a="1"/>
  <c r="T78" i="4" a="1"/>
  <c r="T38" i="4" a="1"/>
  <c r="T163" i="4" a="1"/>
  <c r="T101" i="4" a="1"/>
  <c r="T238" i="4" a="1"/>
  <c r="T183" i="4" a="1"/>
  <c r="T106" i="4" a="1"/>
  <c r="T167" i="4" a="1"/>
  <c r="T217" i="4" a="1"/>
  <c r="T125" i="4" a="1"/>
  <c r="T29" i="4" a="1"/>
  <c r="T32" i="4" a="1"/>
  <c r="T234" i="4" a="1"/>
  <c r="T224" i="4" a="1"/>
  <c r="I235" i="4" a="1"/>
  <c r="T191" i="4" a="1"/>
  <c r="T65" i="4" a="1"/>
  <c r="T185" i="4" a="1"/>
  <c r="T210" i="4" a="1"/>
  <c r="AE102" i="4" a="1"/>
  <c r="T154" i="4" a="1"/>
  <c r="T205" i="4" a="1"/>
  <c r="T18" i="4" a="1"/>
  <c r="T58" i="4" a="1"/>
  <c r="T158" i="4" a="1"/>
  <c r="T255" i="4" a="1"/>
  <c r="T20" i="4" a="1"/>
  <c r="T134" i="4" a="1"/>
  <c r="T177" i="4" a="1"/>
  <c r="T236" i="4" a="1"/>
  <c r="T186" i="4" a="1"/>
  <c r="T172" i="4" a="1"/>
  <c r="T50" i="4" a="1"/>
  <c r="T41" i="4" a="1"/>
  <c r="T222" i="4" a="1"/>
  <c r="AE134" i="4" a="1"/>
  <c r="T212" i="4" a="1"/>
  <c r="T85" i="4" a="1"/>
  <c r="T88" i="4" a="1"/>
  <c r="I116" i="4" a="1"/>
  <c r="T64" i="4" a="1"/>
  <c r="T8" i="4" a="1"/>
  <c r="T135" i="4" a="1"/>
  <c r="T83" i="4" a="1"/>
  <c r="T66" i="4" a="1"/>
  <c r="T12" i="4" a="1"/>
  <c r="T164" i="4" a="1"/>
  <c r="T233" i="4" a="1"/>
  <c r="T123" i="4" a="1"/>
  <c r="T76" i="4" a="1"/>
  <c r="T229" i="4" a="1"/>
  <c r="T55" i="4" a="1"/>
  <c r="T200" i="4" a="1"/>
  <c r="T45" i="4" a="1"/>
  <c r="T182" i="4" a="1"/>
  <c r="T140" i="4" a="1"/>
  <c r="T120" i="4" a="1"/>
  <c r="T43" i="4" a="1"/>
  <c r="T80" i="4" a="1"/>
  <c r="T24" i="4" a="1"/>
  <c r="T46" i="4" a="1"/>
  <c r="I180" i="4" a="1"/>
  <c r="T13" i="4" a="1"/>
  <c r="AE259" i="4" a="1"/>
  <c r="T31" i="4" a="1"/>
  <c r="I22" i="4" a="1"/>
  <c r="T223" i="4" a="1"/>
  <c r="T223" i="4" l="1"/>
  <c r="I22" i="4"/>
  <c r="T31" i="4"/>
  <c r="AE259" i="4"/>
  <c r="T13" i="4"/>
  <c r="I180" i="4"/>
  <c r="T46" i="4"/>
  <c r="T24" i="4"/>
  <c r="T80" i="4"/>
  <c r="T43" i="4"/>
  <c r="T120" i="4"/>
  <c r="T140" i="4"/>
  <c r="T182" i="4"/>
  <c r="T45" i="4"/>
  <c r="T200" i="4"/>
  <c r="T55" i="4"/>
  <c r="T229" i="4"/>
  <c r="T76" i="4"/>
  <c r="T123" i="4"/>
  <c r="T233" i="4"/>
  <c r="T164" i="4"/>
  <c r="T12" i="4"/>
  <c r="T66" i="4"/>
  <c r="T83" i="4"/>
  <c r="T135" i="4"/>
  <c r="T8" i="4"/>
  <c r="T64" i="4"/>
  <c r="I116" i="4"/>
  <c r="T88" i="4"/>
  <c r="T85" i="4"/>
  <c r="T212" i="4"/>
  <c r="AE134" i="4"/>
  <c r="T222" i="4"/>
  <c r="T41" i="4"/>
  <c r="T50" i="4"/>
  <c r="T172" i="4"/>
  <c r="T186" i="4"/>
  <c r="T236" i="4"/>
  <c r="T177" i="4"/>
  <c r="T134" i="4"/>
  <c r="T20" i="4"/>
  <c r="T255" i="4"/>
  <c r="T158" i="4"/>
  <c r="T58" i="4"/>
  <c r="T18" i="4"/>
  <c r="T205" i="4"/>
  <c r="T154" i="4"/>
  <c r="AE102" i="4"/>
  <c r="T210" i="4"/>
  <c r="T185" i="4"/>
  <c r="T65" i="4"/>
  <c r="T191" i="4"/>
  <c r="I235" i="4"/>
  <c r="T224" i="4"/>
  <c r="T234" i="4"/>
  <c r="T32" i="4"/>
  <c r="T29" i="4"/>
  <c r="T125" i="4"/>
  <c r="T217" i="4"/>
  <c r="T167" i="4"/>
  <c r="T106" i="4"/>
  <c r="T183" i="4"/>
  <c r="T238" i="4"/>
  <c r="T101" i="4"/>
  <c r="T163" i="4"/>
  <c r="T38" i="4"/>
  <c r="T78" i="4"/>
  <c r="T34" i="4"/>
  <c r="T23" i="4"/>
  <c r="T77" i="4"/>
  <c r="T241" i="4"/>
  <c r="AE137" i="4"/>
  <c r="T63" i="4"/>
  <c r="T68" i="4"/>
  <c r="T124" i="4"/>
  <c r="T144" i="4"/>
  <c r="T178" i="4"/>
  <c r="I49" i="4"/>
  <c r="I85" i="4"/>
  <c r="I14" i="4"/>
  <c r="I234" i="4"/>
  <c r="AE245" i="4"/>
  <c r="AE177" i="4"/>
  <c r="AE48" i="4"/>
  <c r="I196" i="4"/>
  <c r="T237" i="4"/>
  <c r="T168" i="4"/>
  <c r="T231" i="4"/>
  <c r="T90" i="4"/>
  <c r="T136" i="4"/>
  <c r="T99" i="4"/>
  <c r="T251" i="4"/>
  <c r="T27" i="4"/>
  <c r="T220" i="4"/>
  <c r="T52" i="4"/>
  <c r="T100" i="4"/>
  <c r="T152" i="4"/>
  <c r="T59" i="4"/>
  <c r="T161" i="4"/>
  <c r="T150" i="4"/>
  <c r="T203" i="4"/>
  <c r="I199" i="4"/>
  <c r="T242" i="4"/>
  <c r="T245" i="4"/>
  <c r="T95" i="4"/>
  <c r="T195" i="4"/>
  <c r="T96" i="4"/>
  <c r="T21" i="4"/>
  <c r="AE154" i="4"/>
  <c r="T119" i="4"/>
  <c r="T189" i="4"/>
  <c r="T139" i="4"/>
  <c r="T117" i="4"/>
  <c r="T232" i="4"/>
  <c r="T71" i="4"/>
  <c r="T148" i="4"/>
  <c r="T170" i="4"/>
  <c r="T110" i="4"/>
  <c r="T105" i="4"/>
  <c r="T156" i="4"/>
  <c r="T62" i="4"/>
  <c r="T240" i="4"/>
  <c r="T111" i="4"/>
  <c r="I213" i="4"/>
  <c r="T169" i="4"/>
  <c r="T54" i="4"/>
  <c r="T102" i="4"/>
  <c r="T33" i="4"/>
  <c r="T192" i="4"/>
  <c r="I200" i="4"/>
  <c r="I209" i="4"/>
  <c r="I76" i="4"/>
  <c r="I87" i="4"/>
  <c r="I204" i="4"/>
  <c r="I6" i="4"/>
  <c r="I203" i="4"/>
  <c r="I152" i="4"/>
  <c r="I222" i="4"/>
  <c r="T73" i="4"/>
  <c r="T42" i="4"/>
  <c r="T107" i="4"/>
  <c r="T207" i="4"/>
  <c r="T213" i="4"/>
  <c r="T198" i="4"/>
  <c r="T253" i="4"/>
  <c r="AE130" i="4"/>
  <c r="T122" i="4"/>
  <c r="T70" i="4"/>
  <c r="AE211" i="4"/>
  <c r="I91" i="4"/>
  <c r="T230" i="4"/>
  <c r="T142" i="4"/>
  <c r="T25" i="4"/>
  <c r="T91" i="4"/>
  <c r="T81" i="4"/>
  <c r="T249" i="4"/>
  <c r="T94" i="4"/>
  <c r="T133" i="4"/>
  <c r="T225" i="4"/>
  <c r="T221" i="4"/>
  <c r="AE29" i="4"/>
  <c r="T116" i="4"/>
  <c r="T104" i="4"/>
  <c r="T145" i="4"/>
  <c r="T173" i="4"/>
  <c r="T166" i="4"/>
  <c r="T40" i="4"/>
  <c r="T227" i="4"/>
  <c r="T48" i="4"/>
  <c r="T51" i="4"/>
  <c r="T44" i="4"/>
  <c r="T92" i="4"/>
  <c r="T193" i="4"/>
  <c r="T60" i="4"/>
  <c r="T248" i="4"/>
  <c r="T98" i="4"/>
  <c r="T202" i="4"/>
  <c r="T103" i="4"/>
  <c r="T128" i="4"/>
  <c r="I20" i="4"/>
  <c r="T39" i="4"/>
  <c r="T74" i="4"/>
  <c r="T208" i="4"/>
  <c r="T196" i="4"/>
  <c r="T57" i="4"/>
  <c r="T153" i="4"/>
  <c r="T250" i="4"/>
  <c r="T254" i="4"/>
  <c r="T151" i="4"/>
  <c r="T184" i="4"/>
  <c r="T11" i="4"/>
  <c r="T244" i="4"/>
  <c r="T9" i="4"/>
  <c r="T89" i="4"/>
  <c r="AE95" i="4"/>
  <c r="T112" i="4"/>
  <c r="T155" i="4"/>
  <c r="T149" i="4"/>
  <c r="AE6" i="4"/>
  <c r="T137" i="4"/>
  <c r="T176" i="4"/>
  <c r="T113" i="4"/>
  <c r="T243" i="4"/>
  <c r="T6" i="4"/>
  <c r="T130" i="4"/>
  <c r="AE127" i="4"/>
  <c r="T239" i="4"/>
  <c r="T180" i="4"/>
  <c r="T181" i="4"/>
  <c r="T82" i="4"/>
  <c r="T228" i="4"/>
  <c r="T194" i="4"/>
  <c r="T79" i="4"/>
  <c r="T56" i="4"/>
  <c r="T37" i="4"/>
  <c r="I104" i="4"/>
  <c r="I124" i="4"/>
  <c r="AE115" i="4"/>
  <c r="I139" i="4"/>
  <c r="AE23" i="4"/>
  <c r="AE87" i="4"/>
  <c r="I70" i="4"/>
  <c r="AE157" i="4"/>
  <c r="T252" i="4"/>
  <c r="T246" i="4"/>
  <c r="T15" i="4"/>
  <c r="T61" i="4"/>
  <c r="T209" i="4"/>
  <c r="T93" i="4"/>
  <c r="T97" i="4"/>
  <c r="T159" i="4"/>
  <c r="T49" i="4"/>
  <c r="T188" i="4"/>
  <c r="T127" i="4"/>
  <c r="I237" i="4"/>
  <c r="T114" i="4"/>
  <c r="T219" i="4"/>
  <c r="AE92" i="4"/>
  <c r="T67" i="4"/>
  <c r="T36" i="4"/>
  <c r="T84" i="4"/>
  <c r="I182" i="4"/>
  <c r="T216" i="4"/>
  <c r="T69" i="4"/>
  <c r="T190" i="4"/>
  <c r="T72" i="4"/>
  <c r="T179" i="4"/>
  <c r="T47" i="4"/>
  <c r="T215" i="4"/>
  <c r="T204" i="4"/>
  <c r="AE110" i="4"/>
  <c r="T157" i="4"/>
  <c r="T175" i="4"/>
  <c r="T199" i="4"/>
  <c r="T141" i="4"/>
  <c r="I136" i="4"/>
  <c r="T35" i="4"/>
  <c r="T118" i="4"/>
  <c r="T160" i="4"/>
  <c r="T22" i="4"/>
  <c r="T26" i="4"/>
  <c r="T226" i="4"/>
  <c r="T30" i="4"/>
  <c r="T17" i="4"/>
  <c r="T247" i="4"/>
  <c r="T143" i="4"/>
  <c r="AE117" i="4"/>
  <c r="I26" i="4"/>
  <c r="I59" i="4"/>
  <c r="AE155" i="4"/>
  <c r="AE145" i="4"/>
  <c r="I226" i="4"/>
  <c r="I159" i="4"/>
  <c r="I103" i="4"/>
  <c r="I157" i="4"/>
  <c r="T129" i="4"/>
  <c r="AE179" i="4"/>
  <c r="AE133" i="4"/>
  <c r="AE150" i="4"/>
  <c r="AE247" i="4"/>
  <c r="I93" i="4"/>
  <c r="AE25" i="4"/>
  <c r="AE238" i="4"/>
  <c r="AE182" i="4"/>
  <c r="I86" i="4"/>
  <c r="AE15" i="4"/>
  <c r="AE128" i="4"/>
  <c r="AE212" i="4"/>
  <c r="AE164" i="4"/>
  <c r="AE64" i="4"/>
  <c r="AE37" i="4"/>
  <c r="T165" i="4"/>
  <c r="AE236" i="4"/>
  <c r="AE21" i="4"/>
  <c r="AE196" i="4"/>
  <c r="AE116" i="4"/>
  <c r="I105" i="4"/>
  <c r="AE158" i="4"/>
  <c r="AE187" i="4"/>
  <c r="I90" i="4"/>
  <c r="AE65" i="4"/>
  <c r="I58" i="4"/>
  <c r="I134" i="4"/>
  <c r="I10" i="4"/>
  <c r="AE22" i="4"/>
  <c r="I56" i="4"/>
  <c r="T206" i="4"/>
  <c r="T218" i="4"/>
  <c r="T121" i="4"/>
  <c r="AE9" i="4"/>
  <c r="AE267" i="4"/>
  <c r="AE261" i="4"/>
  <c r="AE220" i="4"/>
  <c r="AE227" i="4"/>
  <c r="AE46" i="4"/>
  <c r="AE10" i="4"/>
  <c r="I63" i="4"/>
  <c r="I154" i="4"/>
  <c r="I36" i="4"/>
  <c r="I71" i="4"/>
  <c r="I53" i="4"/>
  <c r="I120" i="4"/>
  <c r="I51" i="4"/>
  <c r="I64" i="4"/>
  <c r="I100" i="4"/>
  <c r="I215" i="4"/>
  <c r="I206" i="4"/>
  <c r="I147" i="4"/>
  <c r="I225" i="4"/>
  <c r="I187" i="4"/>
  <c r="I138" i="4"/>
  <c r="AE169" i="4"/>
  <c r="AE257" i="4"/>
  <c r="I125" i="4"/>
  <c r="AE35" i="4"/>
  <c r="AE240" i="4"/>
  <c r="AE193" i="4"/>
  <c r="I102" i="4"/>
  <c r="T138" i="4"/>
  <c r="T19" i="4"/>
  <c r="T126" i="4"/>
  <c r="AE20" i="4"/>
  <c r="AE51" i="4"/>
  <c r="AE266" i="4"/>
  <c r="I18" i="4"/>
  <c r="AE91" i="4"/>
  <c r="AE251" i="4"/>
  <c r="AE194" i="4"/>
  <c r="I98" i="4"/>
  <c r="I190" i="4"/>
  <c r="I94" i="4"/>
  <c r="I177" i="4"/>
  <c r="I79" i="4"/>
  <c r="I143" i="4"/>
  <c r="I15" i="4"/>
  <c r="I47" i="4"/>
  <c r="I158" i="4"/>
  <c r="I34" i="4"/>
  <c r="I227" i="4"/>
  <c r="I62" i="4"/>
  <c r="I207" i="4"/>
  <c r="I113" i="4"/>
  <c r="I202" i="4"/>
  <c r="AE124" i="4"/>
  <c r="AE69" i="4"/>
  <c r="AE86" i="4"/>
  <c r="AE215" i="4"/>
  <c r="I189" i="4"/>
  <c r="AE156" i="4"/>
  <c r="AE32" i="4"/>
  <c r="T53" i="4"/>
  <c r="T87" i="4"/>
  <c r="T86" i="4"/>
  <c r="AE121" i="4"/>
  <c r="AE63" i="4"/>
  <c r="I114" i="4"/>
  <c r="AE43" i="4"/>
  <c r="AE216" i="4"/>
  <c r="AE201" i="4"/>
  <c r="AE269" i="4"/>
  <c r="I183" i="4"/>
  <c r="I40" i="4"/>
  <c r="I12" i="4"/>
  <c r="I92" i="4"/>
  <c r="AE256" i="4"/>
  <c r="I119" i="4"/>
  <c r="AE173" i="4"/>
  <c r="I168" i="4"/>
  <c r="I75" i="4"/>
  <c r="I156" i="4"/>
  <c r="AE14" i="4"/>
  <c r="I21" i="4"/>
  <c r="AE246" i="4"/>
  <c r="I171" i="4"/>
  <c r="AE61" i="4"/>
  <c r="AE162" i="4"/>
  <c r="AE260" i="4"/>
  <c r="AE55" i="4"/>
  <c r="AE72" i="4"/>
  <c r="AE39" i="4"/>
  <c r="AE190" i="4"/>
  <c r="AE197" i="4"/>
  <c r="AE71" i="4"/>
  <c r="AE82" i="4"/>
  <c r="AE47" i="4"/>
  <c r="AE221" i="4"/>
  <c r="I8" i="4"/>
  <c r="AE167" i="4"/>
  <c r="I37" i="4"/>
  <c r="AE146" i="4"/>
  <c r="AE97" i="4"/>
  <c r="AE253" i="4"/>
  <c r="I121" i="4"/>
  <c r="AE31" i="4"/>
  <c r="I178" i="4"/>
  <c r="AE189" i="4"/>
  <c r="I149" i="4"/>
  <c r="AE126" i="4"/>
  <c r="AE228" i="4"/>
  <c r="AE136" i="4"/>
  <c r="I169" i="4"/>
  <c r="AE58" i="4"/>
  <c r="AE219" i="4"/>
  <c r="AE218" i="4"/>
  <c r="T14" i="4"/>
  <c r="T28" i="4"/>
  <c r="AE149" i="4"/>
  <c r="AE114" i="4"/>
  <c r="AE59" i="4"/>
  <c r="AE237" i="4"/>
  <c r="AE107" i="4"/>
  <c r="AE38" i="4"/>
  <c r="AE198" i="4"/>
  <c r="AE161" i="4"/>
  <c r="AE186" i="4"/>
  <c r="AE75" i="4"/>
  <c r="AE79" i="4"/>
  <c r="AE120" i="4"/>
  <c r="AE40" i="4"/>
  <c r="AE202" i="4"/>
  <c r="AE209" i="4"/>
  <c r="AE171" i="4"/>
  <c r="AE143" i="4"/>
  <c r="AE90" i="4"/>
  <c r="AE105" i="4"/>
  <c r="AE225" i="4"/>
  <c r="I197" i="4"/>
  <c r="AE175" i="4"/>
  <c r="AE19" i="4"/>
  <c r="I95" i="4"/>
  <c r="I230" i="4"/>
  <c r="I66" i="4"/>
  <c r="I45" i="4"/>
  <c r="I78" i="4"/>
  <c r="I175" i="4"/>
  <c r="I129" i="4"/>
  <c r="T211" i="4"/>
  <c r="T115" i="4"/>
  <c r="AE129" i="4"/>
  <c r="I219" i="4"/>
  <c r="I50" i="4"/>
  <c r="I135" i="4"/>
  <c r="I210" i="4"/>
  <c r="I115" i="4"/>
  <c r="I214" i="4"/>
  <c r="I164" i="4"/>
  <c r="AE163" i="4"/>
  <c r="I236" i="4"/>
  <c r="AE101" i="4"/>
  <c r="AE224" i="4"/>
  <c r="AE231" i="4"/>
  <c r="I19" i="4"/>
  <c r="AE244" i="4"/>
  <c r="I74" i="4"/>
  <c r="AE165" i="4"/>
  <c r="AE262" i="4"/>
  <c r="AE60" i="4"/>
  <c r="AE83" i="4"/>
  <c r="AE41" i="4"/>
  <c r="AE192" i="4"/>
  <c r="AE199" i="4"/>
  <c r="I186" i="4"/>
  <c r="I48" i="4"/>
  <c r="I172" i="4"/>
  <c r="I223" i="4"/>
  <c r="I29" i="4"/>
  <c r="I218" i="4"/>
  <c r="I44" i="4"/>
  <c r="T187" i="4"/>
  <c r="T147" i="4"/>
  <c r="I132" i="4"/>
  <c r="I221" i="4"/>
  <c r="I9" i="4"/>
  <c r="I193" i="4"/>
  <c r="I77" i="4"/>
  <c r="I32" i="4"/>
  <c r="I216" i="4"/>
  <c r="I81" i="4"/>
  <c r="I80" i="4"/>
  <c r="AE54" i="4"/>
  <c r="AE88" i="4"/>
  <c r="I73" i="4"/>
  <c r="AE139" i="4"/>
  <c r="AE16" i="4"/>
  <c r="AE206" i="4"/>
  <c r="AE118" i="4"/>
  <c r="AE152" i="4"/>
  <c r="I220" i="4"/>
  <c r="AE98" i="4"/>
  <c r="AE222" i="4"/>
  <c r="AE229" i="4"/>
  <c r="I11" i="4"/>
  <c r="AE183" i="4"/>
  <c r="AE160" i="4"/>
  <c r="AE147" i="4"/>
  <c r="AE108" i="4"/>
  <c r="AE258" i="4"/>
  <c r="I208" i="4"/>
  <c r="AE84" i="4"/>
  <c r="T171" i="4"/>
  <c r="T132" i="4"/>
  <c r="AE45" i="4"/>
  <c r="AE76" i="4"/>
  <c r="AE85" i="4"/>
  <c r="AE49" i="4"/>
  <c r="AE223" i="4"/>
  <c r="I150" i="4"/>
  <c r="AE172" i="4"/>
  <c r="I217" i="4"/>
  <c r="AE11" i="4"/>
  <c r="AE12" i="4"/>
  <c r="AE263" i="4"/>
  <c r="AE52" i="4"/>
  <c r="I146" i="4"/>
  <c r="AE36" i="4"/>
  <c r="AE100" i="4"/>
  <c r="AE174" i="4"/>
  <c r="AE28" i="4"/>
  <c r="AE93" i="4"/>
  <c r="I165" i="4"/>
  <c r="AE96" i="4"/>
  <c r="AE252" i="4"/>
  <c r="AE78" i="4"/>
  <c r="I41" i="4"/>
  <c r="I112" i="4"/>
  <c r="I181" i="4"/>
  <c r="I231" i="4"/>
  <c r="I194" i="4"/>
  <c r="I163" i="4"/>
  <c r="I188" i="4"/>
  <c r="I195" i="4"/>
  <c r="T235" i="4"/>
  <c r="AE103" i="4"/>
  <c r="I107" i="4"/>
  <c r="AE243" i="4"/>
  <c r="AE7" i="4"/>
  <c r="AE204" i="4"/>
  <c r="AE109" i="4"/>
  <c r="AE141" i="4"/>
  <c r="AE148" i="4"/>
  <c r="AE195" i="4"/>
  <c r="I148" i="4"/>
  <c r="I167" i="4"/>
  <c r="I17" i="4"/>
  <c r="I131" i="4"/>
  <c r="I109" i="4"/>
  <c r="I179" i="4"/>
  <c r="I232" i="4"/>
  <c r="I69" i="4"/>
  <c r="I35" i="4"/>
  <c r="I52" i="4"/>
  <c r="I205" i="4"/>
  <c r="I96" i="4"/>
  <c r="I185" i="4"/>
  <c r="I67" i="4"/>
  <c r="I160" i="4"/>
  <c r="AE106" i="4"/>
  <c r="AE57" i="4"/>
  <c r="AE233" i="4"/>
  <c r="I166" i="4"/>
  <c r="AE254" i="4"/>
  <c r="AE18" i="4"/>
  <c r="T201" i="4"/>
  <c r="T109" i="4"/>
  <c r="I162" i="4"/>
  <c r="AE68" i="4"/>
  <c r="AE176" i="4"/>
  <c r="I229" i="4"/>
  <c r="AE122" i="4"/>
  <c r="AE234" i="4"/>
  <c r="AE241" i="4"/>
  <c r="I54" i="4"/>
  <c r="AE56" i="4"/>
  <c r="I65" i="4"/>
  <c r="I201" i="4"/>
  <c r="I128" i="4"/>
  <c r="I46" i="4"/>
  <c r="I111" i="4"/>
  <c r="I97" i="4"/>
  <c r="I30" i="4"/>
  <c r="I130" i="4"/>
  <c r="I7" i="4"/>
  <c r="I110" i="4"/>
  <c r="I72" i="4"/>
  <c r="I127" i="4"/>
  <c r="I108" i="4"/>
  <c r="I23" i="4"/>
  <c r="I151" i="4"/>
  <c r="AE67" i="4"/>
  <c r="AE239" i="4"/>
  <c r="AE112" i="4"/>
  <c r="AE17" i="4"/>
  <c r="AE200" i="4"/>
  <c r="AE166" i="4"/>
  <c r="T7" i="4"/>
  <c r="T10" i="4"/>
  <c r="AE80" i="4"/>
  <c r="AE111" i="4"/>
  <c r="I117" i="4"/>
  <c r="AE73" i="4"/>
  <c r="AE99" i="4"/>
  <c r="I89" i="4"/>
  <c r="AE144" i="4"/>
  <c r="AE26" i="4"/>
  <c r="AE208" i="4"/>
  <c r="I123" i="4"/>
  <c r="I140" i="4"/>
  <c r="AE62" i="4"/>
  <c r="I13" i="4"/>
  <c r="AE184" i="4"/>
  <c r="I155" i="4"/>
  <c r="T197" i="4"/>
  <c r="I191" i="4"/>
  <c r="AE170" i="4"/>
  <c r="I28" i="4"/>
  <c r="AE153" i="4"/>
  <c r="AE125" i="4"/>
  <c r="I224" i="4"/>
  <c r="AE203" i="4"/>
  <c r="AE123" i="4"/>
  <c r="I101" i="4"/>
  <c r="AE50" i="4"/>
  <c r="AE230" i="4"/>
  <c r="AE205" i="4"/>
  <c r="I24" i="4"/>
  <c r="AE135" i="4"/>
  <c r="AE77" i="4"/>
  <c r="AE226" i="4"/>
  <c r="AE142" i="4"/>
  <c r="I27" i="4"/>
  <c r="T174" i="4"/>
  <c r="T75" i="4"/>
  <c r="AE113" i="4"/>
  <c r="AE168" i="4"/>
  <c r="AE119" i="4"/>
  <c r="AE66" i="4"/>
  <c r="AE81" i="4"/>
  <c r="AE213" i="4"/>
  <c r="I57" i="4"/>
  <c r="AE151" i="4"/>
  <c r="AE30" i="4"/>
  <c r="I122" i="4"/>
  <c r="AE74" i="4"/>
  <c r="AE242" i="4"/>
  <c r="AE217" i="4"/>
  <c r="I118" i="4"/>
  <c r="AE159" i="4"/>
  <c r="T214" i="4"/>
  <c r="AE138" i="4"/>
  <c r="AE104" i="4"/>
  <c r="AE249" i="4"/>
  <c r="AE42" i="4"/>
  <c r="AE27" i="4"/>
  <c r="AE210" i="4"/>
  <c r="AE185" i="4"/>
  <c r="I25" i="4"/>
  <c r="I68" i="4"/>
  <c r="I141" i="4"/>
  <c r="I144" i="4"/>
  <c r="I145" i="4"/>
  <c r="I83" i="4"/>
  <c r="I228" i="4"/>
  <c r="T131" i="4"/>
  <c r="T162" i="4"/>
  <c r="I174" i="4"/>
  <c r="I61" i="4"/>
  <c r="I233" i="4"/>
  <c r="I106" i="4"/>
  <c r="I84" i="4"/>
  <c r="I39" i="4"/>
  <c r="I184" i="4"/>
  <c r="I88" i="4"/>
  <c r="I99" i="4"/>
  <c r="AE89" i="4"/>
  <c r="AE250" i="4"/>
  <c r="I153" i="4"/>
  <c r="AE268" i="4"/>
  <c r="AE34" i="4"/>
  <c r="AE181" i="4"/>
  <c r="T16" i="4"/>
  <c r="AE131" i="4"/>
  <c r="I192" i="4"/>
  <c r="AE53" i="4"/>
  <c r="AE232" i="4"/>
  <c r="AE207" i="4"/>
  <c r="I38" i="4"/>
  <c r="AE140" i="4"/>
  <c r="I176" i="4"/>
  <c r="I126" i="4"/>
  <c r="I133" i="4"/>
  <c r="I170" i="4"/>
  <c r="I60" i="4"/>
  <c r="I31" i="4"/>
  <c r="I55" i="4"/>
  <c r="T146" i="4"/>
  <c r="T108" i="4"/>
  <c r="AE8" i="4"/>
  <c r="I33" i="4"/>
  <c r="I212" i="4"/>
  <c r="I173" i="4"/>
  <c r="I142" i="4"/>
  <c r="I161" i="4"/>
  <c r="I211" i="4"/>
  <c r="I42" i="4"/>
  <c r="I16" i="4"/>
  <c r="AE255" i="4"/>
  <c r="I82" i="4"/>
  <c r="AE33" i="4"/>
  <c r="AE214" i="4"/>
  <c r="AE191" i="4"/>
  <c r="AE265" i="4"/>
  <c r="AE13" i="4"/>
  <c r="I198" i="4"/>
  <c r="AE70" i="4"/>
  <c r="AE248" i="4"/>
  <c r="I137" i="4"/>
  <c r="AE264" i="4"/>
  <c r="AE24" i="4"/>
  <c r="AE178" i="4"/>
  <c r="AE94" i="4"/>
  <c r="I43" i="4"/>
  <c r="AE44" i="4"/>
  <c r="AE188" i="4"/>
  <c r="AE180" i="4"/>
  <c r="AE132" i="4"/>
  <c r="AE235" i="4"/>
  <c r="V14" i="4"/>
  <c r="V16" i="4" s="1"/>
  <c r="K14" i="4"/>
  <c r="K16" i="4" s="1"/>
  <c r="AG20" i="4"/>
  <c r="AG22" i="4" s="1"/>
  <c r="G3" i="4"/>
  <c r="AG14" i="4" l="1"/>
  <c r="AG16" i="4" s="1"/>
  <c r="K6" i="1"/>
  <c r="H6" i="1"/>
  <c r="G6" i="1"/>
  <c r="D20" i="2"/>
  <c r="E20" i="2" s="1"/>
  <c r="D21" i="2"/>
  <c r="E21" i="2" s="1"/>
  <c r="D22" i="2"/>
  <c r="E22" i="2" s="1"/>
  <c r="D23" i="2"/>
  <c r="E23" i="2" s="1"/>
  <c r="D24" i="2"/>
  <c r="E24" i="2" s="1"/>
  <c r="D25" i="2"/>
  <c r="E25" i="2" s="1"/>
  <c r="D26" i="2"/>
  <c r="E26" i="2" s="1"/>
  <c r="E6" i="1"/>
  <c r="I6" i="1" a="1"/>
  <c r="I6" i="1" l="1"/>
  <c r="J6" i="1" s="1"/>
  <c r="L6" i="1" s="1"/>
  <c r="M6" i="1" s="1"/>
  <c r="N6" i="1" s="1"/>
  <c r="G20" i="2"/>
  <c r="B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<sst xmlns="http://schemas.openxmlformats.org/spreadsheetml/2006/main" count="407" uniqueCount="73">
  <si>
    <t>Startwert O2</t>
  </si>
  <si>
    <t xml:space="preserve">Bezeichnung Zugabe </t>
  </si>
  <si>
    <t>Rührertyp</t>
  </si>
  <si>
    <t>Drehzahl</t>
  </si>
  <si>
    <t>Zeit in s</t>
  </si>
  <si>
    <t xml:space="preserve"> c Konzentration O2 mg/l </t>
  </si>
  <si>
    <t>Dichte H2O kg/m^3</t>
  </si>
  <si>
    <t>Temperatur in °C</t>
  </si>
  <si>
    <t>Druck von Luft in bar</t>
  </si>
  <si>
    <t>Partialdruck O2 bar</t>
  </si>
  <si>
    <t>T in °C</t>
  </si>
  <si>
    <t>H in bar</t>
  </si>
  <si>
    <t>für O2</t>
  </si>
  <si>
    <t>x-Werte</t>
  </si>
  <si>
    <t>y-Werte</t>
  </si>
  <si>
    <t>Y-Werte</t>
  </si>
  <si>
    <t>R^2</t>
  </si>
  <si>
    <t>Summe R^2</t>
  </si>
  <si>
    <t>Konstante a</t>
  </si>
  <si>
    <t>Konstante b</t>
  </si>
  <si>
    <t>Konstante c</t>
  </si>
  <si>
    <t>Polynom 2. Grades</t>
  </si>
  <si>
    <t>Henry O2 in bar (0 bis 80°C)</t>
  </si>
  <si>
    <t>p*yi=H*x</t>
  </si>
  <si>
    <t>Stoffmengenanteil O2 [-]</t>
  </si>
  <si>
    <t>V =1 l</t>
  </si>
  <si>
    <t>n H2O mol</t>
  </si>
  <si>
    <t>n O2 mol</t>
  </si>
  <si>
    <t>n ges mol</t>
  </si>
  <si>
    <t>c(O2)* in mg/l</t>
  </si>
  <si>
    <t>ln c*/(c*-c)</t>
  </si>
  <si>
    <t>vernachlässigbar?</t>
  </si>
  <si>
    <t>-</t>
  </si>
  <si>
    <t>Drehzahl in 1/s</t>
  </si>
  <si>
    <t>Scheibenrührer</t>
  </si>
  <si>
    <t>Re in [-]</t>
  </si>
  <si>
    <t>Re (mittel)</t>
  </si>
  <si>
    <t>Druck Luftzufuhr in bar</t>
  </si>
  <si>
    <t>Durchmesser Rührer in cm</t>
  </si>
  <si>
    <t>Sauerstoffgehalt der Luft</t>
  </si>
  <si>
    <t>Partialdruck der Luft in bar</t>
  </si>
  <si>
    <t>keine Zugabe</t>
  </si>
  <si>
    <t>kl*a int</t>
  </si>
  <si>
    <t>ln(c*/(c*-c))</t>
  </si>
  <si>
    <t>kl*a diff in 1/s</t>
  </si>
  <si>
    <t>r(effektiv) bei 10% in mol/(L*s)</t>
  </si>
  <si>
    <t>RZA in g/(L*s)</t>
  </si>
  <si>
    <t xml:space="preserve"> c(O2) in mg/L </t>
  </si>
  <si>
    <t>c(O2) in mmol/L</t>
  </si>
  <si>
    <t>R in mmol/(L*s)</t>
  </si>
  <si>
    <t>c* diff in mmol/L</t>
  </si>
  <si>
    <t>Stoffmenge (mittel)</t>
  </si>
  <si>
    <t xml:space="preserve">Stoffmenge gesamt in mol </t>
  </si>
  <si>
    <t>Date/Time</t>
  </si>
  <si>
    <t>°C</t>
  </si>
  <si>
    <t>c in mg/L</t>
  </si>
  <si>
    <t>t</t>
  </si>
  <si>
    <t>t in s</t>
  </si>
  <si>
    <t>h in m</t>
  </si>
  <si>
    <t>rho in kg /m^3</t>
  </si>
  <si>
    <t>g</t>
  </si>
  <si>
    <t>c in mg /L</t>
  </si>
  <si>
    <t>RZA in mg/(L*s)</t>
  </si>
  <si>
    <t>80 glatt</t>
  </si>
  <si>
    <t>110 glatt</t>
  </si>
  <si>
    <t>140 glatt</t>
  </si>
  <si>
    <t>m</t>
  </si>
  <si>
    <t>n</t>
  </si>
  <si>
    <t>kla diff</t>
  </si>
  <si>
    <t>kla int</t>
  </si>
  <si>
    <t>Re</t>
  </si>
  <si>
    <t>ln kla diff</t>
  </si>
  <si>
    <t>ln kla 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</si>
</sst>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"/>
    <numFmt numFmtId="165" formatCode="0.00000"/>
    <numFmt numFmtId="166" formatCode="0.000"/>
    <numFmt numFmtId="167" formatCode="0.0000"/>
    <numFmt numFmtId="168" formatCode="0.000000000"/>
  </numFmts>
  <fonts count="6" x14ac:knownFonts="1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i/>
      <sz val="11"/>
      <color rgb="FF7F7F7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 style="thin">
        <color rgb="FF7F7F7F"/>
      </right>
      <top/>
      <bottom/>
      <diagonal/>
    </border>
  </borders>
  <cellStyleXfs count="6">
    <xf numFmtId="0" fontId="0" fillId="0" borderId="0"/>
    <xf numFmtId="0" fontId="1" fillId="2" borderId="1" applyNumberFormat="0" applyAlignment="0" applyProtection="0"/>
    <xf numFmtId="0" fontId="2" fillId="3" borderId="2" applyNumberFormat="0" applyAlignment="0" applyProtection="0"/>
    <xf numFmtId="0" fontId="3" fillId="3" borderId="1" applyNumberFormat="0" applyAlignment="0" applyProtection="0"/>
    <xf numFmtId="0" fontId="4" fillId="0" borderId="3" applyNumberFormat="0" applyFill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2" fontId="0" fillId="0" borderId="0" xfId="0" applyNumberFormat="1"/>
    <xf numFmtId="11" fontId="0" fillId="0" borderId="0" xfId="0" applyNumberFormat="1"/>
    <xf numFmtId="0" fontId="0" fillId="0" borderId="0" xfId="0" applyAlignment="1">
      <alignment horizontal="center"/>
    </xf>
    <xf numFmtId="0" fontId="1" fillId="2" borderId="1" xfId="1"/>
    <xf numFmtId="0" fontId="2" fillId="3" borderId="2" xfId="2"/>
    <xf numFmtId="0" fontId="3" fillId="3" borderId="1" xfId="3"/>
    <xf numFmtId="0" fontId="4" fillId="3" borderId="3" xfId="4" applyFill="1"/>
    <xf numFmtId="0" fontId="5" fillId="0" borderId="0" xfId="5"/>
    <xf numFmtId="0" fontId="1" fillId="2" borderId="4" xfId="1" applyBorder="1"/>
    <xf numFmtId="22" fontId="0" fillId="0" borderId="0" xfId="0" applyNumberFormat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" fontId="0" fillId="0" borderId="0" xfId="0" applyNumberFormat="1"/>
    <xf numFmtId="168" fontId="0" fillId="0" borderId="0" xfId="0" applyNumberFormat="1"/>
    <xf numFmtId="0" fontId="0" fillId="4" borderId="0" xfId="0" applyFill="1" applyAlignment="1">
      <alignment horizontal="center"/>
    </xf>
  </cellXfs>
  <cellStyles count="6">
    <cellStyle name="Ausgabe" xfId="2" builtinId="21"/>
    <cellStyle name="Berechnung" xfId="3" builtinId="22"/>
    <cellStyle name="Eingabe" xfId="1" builtinId="20"/>
    <cellStyle name="Erklärender Text" xfId="5" builtinId="53"/>
    <cellStyle name="Standard" xfId="0" builtinId="0"/>
    <cellStyle name="Verknüpfte Zelle" xfId="4" builtinId="2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5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hartsheet" Target="chartsheets/sheet3.xml"/><Relationship Id="rId11" Type="http://schemas.openxmlformats.org/officeDocument/2006/relationships/theme" Target="theme/theme1.xml"/><Relationship Id="rId5" Type="http://schemas.openxmlformats.org/officeDocument/2006/relationships/chartsheet" Target="chartsheets/sheet2.xml"/><Relationship Id="rId15" Type="http://schemas.openxmlformats.org/officeDocument/2006/relationships/calcChain" Target="calcChain.xml"/><Relationship Id="rId10" Type="http://schemas.openxmlformats.org/officeDocument/2006/relationships/externalLink" Target="externalLinks/externalLink1.xml"/><Relationship Id="rId4" Type="http://schemas.openxmlformats.org/officeDocument/2006/relationships/chartsheet" Target="chartsheets/sheet1.xml"/><Relationship Id="rId9" Type="http://schemas.openxmlformats.org/officeDocument/2006/relationships/worksheet" Target="worksheets/sheet6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diff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're Data'!$A$8:$A$9</c:f>
              <c:numCache>
                <c:formatCode>0.00E+00</c:formatCode>
                <c:ptCount val="2"/>
                <c:pt idx="0">
                  <c:v>69737.278852920994</c:v>
                </c:pt>
                <c:pt idx="1">
                  <c:v>69925.230871686508</c:v>
                </c:pt>
              </c:numCache>
            </c:numRef>
          </c:xVal>
          <c:yVal>
            <c:numRef>
              <c:f>'re Data'!$B$8:$B$9</c:f>
              <c:numCache>
                <c:formatCode>General</c:formatCode>
                <c:ptCount val="2"/>
                <c:pt idx="0">
                  <c:v>-6.0761513552751758</c:v>
                </c:pt>
                <c:pt idx="1">
                  <c:v>-5.8727930173904834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D9F-4F03-B213-2A863B5B313B}"/>
            </c:ext>
          </c:extLst>
        </c:ser>
        <c:ser>
          <c:idx val="1"/>
          <c:order val="1"/>
          <c:tx>
            <c:v>int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3214676290463693"/>
                  <c:y val="0.2384171770195392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're Data'!$A$8:$A$9</c:f>
              <c:numCache>
                <c:formatCode>0.00E+00</c:formatCode>
                <c:ptCount val="2"/>
                <c:pt idx="0">
                  <c:v>69737.278852920994</c:v>
                </c:pt>
                <c:pt idx="1">
                  <c:v>69925.230871686508</c:v>
                </c:pt>
              </c:numCache>
            </c:numRef>
          </c:xVal>
          <c:yVal>
            <c:numRef>
              <c:f>'re Data'!$C$8:$C$9</c:f>
              <c:numCache>
                <c:formatCode>General</c:formatCode>
                <c:ptCount val="2"/>
                <c:pt idx="0">
                  <c:v>-5.8626791081853309</c:v>
                </c:pt>
                <c:pt idx="1">
                  <c:v>-5.7150517187241299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D9F-4F03-B213-2A863B5B313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4759536"/>
        <c:axId val="842262064"/>
        <c:extLst>
          <c:ext xmlns:c15="http://schemas.microsoft.com/office/drawing/2012/chart" uri="{02D57815-91ED-43cb-92C2-25804820EDAC}">
            <c15:filteredScatterSeries>
              <c15:ser>
                <c:idx val="2"/>
                <c:order val="2"/>
                <c:spPr>
                  <a:ln w="19050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xVal>
                  <c:numRef>
                    <c:extLst>
                      <c:ext uri="{02D57815-91ED-43cb-92C2-25804820EDAC}">
                        <c15:formulaRef>
                          <c15:sqref>('re Data'!$A$7,'re Data'!$A$7)</c15:sqref>
                        </c15:formulaRef>
                      </c:ext>
                    </c:extLst>
                    <c:numCache>
                      <c:formatCode>0.00E+00</c:formatCode>
                      <c:ptCount val="2"/>
                      <c:pt idx="0">
                        <c:v>50605.029644116548</c:v>
                      </c:pt>
                      <c:pt idx="1">
                        <c:v>50605.029644116548</c:v>
                      </c:pt>
                    </c:numCache>
                  </c:numRef>
                </c:xVal>
                <c:yVal>
                  <c:numRef>
                    <c:extLst>
                      <c:ext uri="{02D57815-91ED-43cb-92C2-25804820EDAC}">
                        <c15:formulaRef>
                          <c15:sqref>('re Data'!$C$7,'re Data'!$B$7)</c15:sqref>
                        </c15:formulaRef>
                      </c:ext>
                    </c:extLst>
                    <c:numCache>
                      <c:formatCode>General</c:formatCode>
                      <c:ptCount val="2"/>
                      <c:pt idx="0">
                        <c:v>-5.5708062760378256</c:v>
                      </c:pt>
                      <c:pt idx="1">
                        <c:v>-5.2869818568842915</c:v>
                      </c:pt>
                    </c:numCache>
                  </c:numRef>
                </c:yVal>
                <c:smooth val="0"/>
                <c:extLst>
                  <c:ext xmlns:c16="http://schemas.microsoft.com/office/drawing/2014/chart" uri="{C3380CC4-5D6E-409C-BE32-E72D297353CC}">
                    <c16:uniqueId val="{00000002-A29F-4336-94A7-B3541D07A5F7}"/>
                  </c:ext>
                </c:extLst>
              </c15:ser>
            </c15:filteredScatterSeries>
          </c:ext>
        </c:extLst>
      </c:scatterChart>
      <c:valAx>
        <c:axId val="83475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2262064"/>
        <c:crosses val="autoZero"/>
        <c:crossBetween val="midCat"/>
      </c:valAx>
      <c:valAx>
        <c:axId val="842262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347595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80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20029199475065618"/>
                  <c:y val="-3.824365704286964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gleit!$E$5:$E$228</c:f>
              <c:numCache>
                <c:formatCode>0.00E+00</c:formatCode>
                <c:ptCount val="224"/>
                <c:pt idx="0">
                  <c:v>6.3705357142857147E-2</c:v>
                </c:pt>
                <c:pt idx="1">
                  <c:v>6.941964285714286E-2</c:v>
                </c:pt>
                <c:pt idx="2">
                  <c:v>7.4999999999999997E-2</c:v>
                </c:pt>
                <c:pt idx="3">
                  <c:v>8.0312499999999995E-2</c:v>
                </c:pt>
                <c:pt idx="4">
                  <c:v>8.5491071428571416E-2</c:v>
                </c:pt>
                <c:pt idx="5">
                  <c:v>9.0446428571428567E-2</c:v>
                </c:pt>
                <c:pt idx="6">
                  <c:v>9.5178571428571432E-2</c:v>
                </c:pt>
                <c:pt idx="7">
                  <c:v>9.9687499999999998E-2</c:v>
                </c:pt>
                <c:pt idx="8">
                  <c:v>0.10406250000000002</c:v>
                </c:pt>
                <c:pt idx="9">
                  <c:v>0.10830357142857143</c:v>
                </c:pt>
                <c:pt idx="10">
                  <c:v>0.11258928571428571</c:v>
                </c:pt>
                <c:pt idx="11">
                  <c:v>0.11665178571428572</c:v>
                </c:pt>
                <c:pt idx="12">
                  <c:v>0.12062499999999998</c:v>
                </c:pt>
                <c:pt idx="13">
                  <c:v>0.12446428571428572</c:v>
                </c:pt>
                <c:pt idx="14">
                  <c:v>0.12816964285714286</c:v>
                </c:pt>
                <c:pt idx="15">
                  <c:v>0.13183035714285715</c:v>
                </c:pt>
                <c:pt idx="16">
                  <c:v>0.1353125</c:v>
                </c:pt>
                <c:pt idx="17">
                  <c:v>0.1385714285714286</c:v>
                </c:pt>
                <c:pt idx="18">
                  <c:v>0.14183035714285716</c:v>
                </c:pt>
                <c:pt idx="19">
                  <c:v>0.14500000000000002</c:v>
                </c:pt>
                <c:pt idx="20">
                  <c:v>0.1480357142857143</c:v>
                </c:pt>
                <c:pt idx="21">
                  <c:v>0.1509375</c:v>
                </c:pt>
                <c:pt idx="22">
                  <c:v>0.15375</c:v>
                </c:pt>
                <c:pt idx="23">
                  <c:v>0.15651785714285715</c:v>
                </c:pt>
                <c:pt idx="24">
                  <c:v>0.1591517857142857</c:v>
                </c:pt>
                <c:pt idx="25">
                  <c:v>0.16165178571428571</c:v>
                </c:pt>
                <c:pt idx="26">
                  <c:v>0.16406249999999997</c:v>
                </c:pt>
                <c:pt idx="27">
                  <c:v>0.1664285714285714</c:v>
                </c:pt>
                <c:pt idx="28">
                  <c:v>0.16870535714285714</c:v>
                </c:pt>
                <c:pt idx="29">
                  <c:v>0.17080357142857142</c:v>
                </c:pt>
                <c:pt idx="30">
                  <c:v>0.17285714285714285</c:v>
                </c:pt>
                <c:pt idx="31">
                  <c:v>0.17486607142857144</c:v>
                </c:pt>
                <c:pt idx="32">
                  <c:v>0.17683035714285714</c:v>
                </c:pt>
                <c:pt idx="33">
                  <c:v>0.17870535714285715</c:v>
                </c:pt>
                <c:pt idx="34">
                  <c:v>0.18049107142857143</c:v>
                </c:pt>
                <c:pt idx="35">
                  <c:v>0.1821875</c:v>
                </c:pt>
                <c:pt idx="36">
                  <c:v>0.18392857142857144</c:v>
                </c:pt>
                <c:pt idx="37">
                  <c:v>0.18549107142857144</c:v>
                </c:pt>
                <c:pt idx="38">
                  <c:v>0.18700892857142856</c:v>
                </c:pt>
                <c:pt idx="39">
                  <c:v>0.18839285714285711</c:v>
                </c:pt>
                <c:pt idx="40">
                  <c:v>0.18968750000000001</c:v>
                </c:pt>
                <c:pt idx="41">
                  <c:v>0.19093750000000001</c:v>
                </c:pt>
                <c:pt idx="42">
                  <c:v>0.19218749999999998</c:v>
                </c:pt>
                <c:pt idx="43">
                  <c:v>0.19334821428571428</c:v>
                </c:pt>
                <c:pt idx="44">
                  <c:v>0.1944642857142857</c:v>
                </c:pt>
                <c:pt idx="45">
                  <c:v>0.19558035714285715</c:v>
                </c:pt>
                <c:pt idx="46">
                  <c:v>0.19669642857142855</c:v>
                </c:pt>
                <c:pt idx="47">
                  <c:v>0.19785714285714287</c:v>
                </c:pt>
                <c:pt idx="48">
                  <c:v>0.19892857142857143</c:v>
                </c:pt>
                <c:pt idx="49">
                  <c:v>0.19995535714285714</c:v>
                </c:pt>
                <c:pt idx="50">
                  <c:v>0.20093750000000002</c:v>
                </c:pt>
                <c:pt idx="51">
                  <c:v>0.20191964285714287</c:v>
                </c:pt>
                <c:pt idx="52">
                  <c:v>0.20285714285714285</c:v>
                </c:pt>
                <c:pt idx="53">
                  <c:v>0.20379464285714285</c:v>
                </c:pt>
                <c:pt idx="54">
                  <c:v>0.20464285714285715</c:v>
                </c:pt>
                <c:pt idx="55">
                  <c:v>0.20544642857142859</c:v>
                </c:pt>
                <c:pt idx="56">
                  <c:v>0.20625000000000002</c:v>
                </c:pt>
                <c:pt idx="57">
                  <c:v>0.20705357142857145</c:v>
                </c:pt>
                <c:pt idx="58">
                  <c:v>0.20785714285714288</c:v>
                </c:pt>
                <c:pt idx="59">
                  <c:v>0.20866071428571428</c:v>
                </c:pt>
                <c:pt idx="60">
                  <c:v>0.20941964285714285</c:v>
                </c:pt>
                <c:pt idx="61">
                  <c:v>0.2102232142857143</c:v>
                </c:pt>
                <c:pt idx="62">
                  <c:v>0.21107142857142858</c:v>
                </c:pt>
                <c:pt idx="63">
                  <c:v>0.21178571428571427</c:v>
                </c:pt>
                <c:pt idx="64">
                  <c:v>0.21249999999999997</c:v>
                </c:pt>
                <c:pt idx="65">
                  <c:v>0.21321428571428572</c:v>
                </c:pt>
                <c:pt idx="66">
                  <c:v>0.2138392857142857</c:v>
                </c:pt>
                <c:pt idx="67">
                  <c:v>0.21450892857142856</c:v>
                </c:pt>
                <c:pt idx="68">
                  <c:v>0.2151339285714286</c:v>
                </c:pt>
                <c:pt idx="69">
                  <c:v>0.21575892857142859</c:v>
                </c:pt>
                <c:pt idx="70">
                  <c:v>0.21651785714285715</c:v>
                </c:pt>
                <c:pt idx="71">
                  <c:v>0.21723214285714285</c:v>
                </c:pt>
                <c:pt idx="72">
                  <c:v>0.2179017857142857</c:v>
                </c:pt>
                <c:pt idx="73">
                  <c:v>0.21861607142857142</c:v>
                </c:pt>
                <c:pt idx="74">
                  <c:v>0.21928571428571431</c:v>
                </c:pt>
                <c:pt idx="75">
                  <c:v>0.21999999999999997</c:v>
                </c:pt>
                <c:pt idx="76">
                  <c:v>0.2207142857142857</c:v>
                </c:pt>
                <c:pt idx="77">
                  <c:v>0.22133928571428571</c:v>
                </c:pt>
                <c:pt idx="78">
                  <c:v>0.22200892857142859</c:v>
                </c:pt>
                <c:pt idx="79">
                  <c:v>0.22267857142857142</c:v>
                </c:pt>
                <c:pt idx="80">
                  <c:v>0.22330357142857143</c:v>
                </c:pt>
                <c:pt idx="81">
                  <c:v>0.22388392857142855</c:v>
                </c:pt>
                <c:pt idx="82">
                  <c:v>0.22441964285714283</c:v>
                </c:pt>
                <c:pt idx="83">
                  <c:v>0.22495535714285714</c:v>
                </c:pt>
                <c:pt idx="84">
                  <c:v>0.22553571428571426</c:v>
                </c:pt>
                <c:pt idx="85">
                  <c:v>0.22607142857142853</c:v>
                </c:pt>
                <c:pt idx="86">
                  <c:v>0.22660714285714284</c:v>
                </c:pt>
                <c:pt idx="87">
                  <c:v>0.22714285714285715</c:v>
                </c:pt>
                <c:pt idx="88">
                  <c:v>0.2278125</c:v>
                </c:pt>
                <c:pt idx="89">
                  <c:v>0.22843749999999999</c:v>
                </c:pt>
                <c:pt idx="90">
                  <c:v>0.22901785714285713</c:v>
                </c:pt>
                <c:pt idx="91">
                  <c:v>0.22959821428571428</c:v>
                </c:pt>
                <c:pt idx="92">
                  <c:v>0.23017857142857143</c:v>
                </c:pt>
                <c:pt idx="93">
                  <c:v>0.23075892857142857</c:v>
                </c:pt>
                <c:pt idx="94">
                  <c:v>0.23138392857142856</c:v>
                </c:pt>
                <c:pt idx="95">
                  <c:v>0.231875</c:v>
                </c:pt>
                <c:pt idx="96">
                  <c:v>0.23245535714285714</c:v>
                </c:pt>
                <c:pt idx="97">
                  <c:v>0.23303571428571429</c:v>
                </c:pt>
                <c:pt idx="98">
                  <c:v>0.23361607142857141</c:v>
                </c:pt>
                <c:pt idx="99">
                  <c:v>0.23415178571428572</c:v>
                </c:pt>
                <c:pt idx="100">
                  <c:v>0.23468749999999999</c:v>
                </c:pt>
                <c:pt idx="101">
                  <c:v>0.23522321428571427</c:v>
                </c:pt>
                <c:pt idx="102">
                  <c:v>0.23575892857142858</c:v>
                </c:pt>
                <c:pt idx="103">
                  <c:v>0.23620535714285715</c:v>
                </c:pt>
                <c:pt idx="104">
                  <c:v>0.23669642857142856</c:v>
                </c:pt>
                <c:pt idx="105">
                  <c:v>0.23714285714285713</c:v>
                </c:pt>
                <c:pt idx="106">
                  <c:v>0.23763392857142857</c:v>
                </c:pt>
                <c:pt idx="107">
                  <c:v>0.23808035714285714</c:v>
                </c:pt>
                <c:pt idx="108">
                  <c:v>0.23852678571428571</c:v>
                </c:pt>
                <c:pt idx="109">
                  <c:v>0.23892857142857141</c:v>
                </c:pt>
                <c:pt idx="110">
                  <c:v>0.23946428571428569</c:v>
                </c:pt>
                <c:pt idx="111">
                  <c:v>0.23991071428571425</c:v>
                </c:pt>
                <c:pt idx="112">
                  <c:v>0.24040178571428572</c:v>
                </c:pt>
                <c:pt idx="113">
                  <c:v>0.24084821428571429</c:v>
                </c:pt>
                <c:pt idx="114">
                  <c:v>0.24133928571428573</c:v>
                </c:pt>
                <c:pt idx="115">
                  <c:v>0.2417410714285714</c:v>
                </c:pt>
                <c:pt idx="116">
                  <c:v>0.24227678571428571</c:v>
                </c:pt>
                <c:pt idx="117">
                  <c:v>0.24263392857142854</c:v>
                </c:pt>
                <c:pt idx="118">
                  <c:v>0.24312499999999998</c:v>
                </c:pt>
                <c:pt idx="119">
                  <c:v>0.24357142857142858</c:v>
                </c:pt>
                <c:pt idx="120">
                  <c:v>0.24397321428571431</c:v>
                </c:pt>
                <c:pt idx="121">
                  <c:v>0.24446428571428577</c:v>
                </c:pt>
                <c:pt idx="122">
                  <c:v>0.24495535714285716</c:v>
                </c:pt>
                <c:pt idx="123">
                  <c:v>0.24535714285714286</c:v>
                </c:pt>
                <c:pt idx="124">
                  <c:v>0.24584821428571427</c:v>
                </c:pt>
                <c:pt idx="125">
                  <c:v>0.2462053571428571</c:v>
                </c:pt>
                <c:pt idx="126">
                  <c:v>0.24656250000000002</c:v>
                </c:pt>
                <c:pt idx="127">
                  <c:v>0.24696428571428572</c:v>
                </c:pt>
                <c:pt idx="128">
                  <c:v>0.24732142857142855</c:v>
                </c:pt>
                <c:pt idx="129">
                  <c:v>0.24767857142857144</c:v>
                </c:pt>
                <c:pt idx="130">
                  <c:v>0.2480357142857143</c:v>
                </c:pt>
                <c:pt idx="131">
                  <c:v>0.24843750000000001</c:v>
                </c:pt>
                <c:pt idx="132">
                  <c:v>0.24879464285714287</c:v>
                </c:pt>
                <c:pt idx="133">
                  <c:v>0.24919642857142857</c:v>
                </c:pt>
                <c:pt idx="134">
                  <c:v>0.24964285714285714</c:v>
                </c:pt>
                <c:pt idx="135">
                  <c:v>0.24995535714285716</c:v>
                </c:pt>
                <c:pt idx="136">
                  <c:v>0.25035714285714283</c:v>
                </c:pt>
                <c:pt idx="137">
                  <c:v>0.25075892857142856</c:v>
                </c:pt>
                <c:pt idx="138">
                  <c:v>0.25102678571428572</c:v>
                </c:pt>
                <c:pt idx="139">
                  <c:v>0.25142857142857145</c:v>
                </c:pt>
                <c:pt idx="140">
                  <c:v>0.25178571428571433</c:v>
                </c:pt>
                <c:pt idx="141">
                  <c:v>0.25209821428571433</c:v>
                </c:pt>
                <c:pt idx="142">
                  <c:v>0.25241071428571432</c:v>
                </c:pt>
                <c:pt idx="143">
                  <c:v>0.25267857142857147</c:v>
                </c:pt>
                <c:pt idx="144">
                  <c:v>0.25299107142857141</c:v>
                </c:pt>
                <c:pt idx="145">
                  <c:v>0.25330357142857146</c:v>
                </c:pt>
                <c:pt idx="146">
                  <c:v>0.25366071428571429</c:v>
                </c:pt>
                <c:pt idx="147">
                  <c:v>0.25397321428571429</c:v>
                </c:pt>
                <c:pt idx="148">
                  <c:v>0.25424107142857144</c:v>
                </c:pt>
                <c:pt idx="149">
                  <c:v>0.25455357142857143</c:v>
                </c:pt>
                <c:pt idx="150">
                  <c:v>0.25486607142857143</c:v>
                </c:pt>
                <c:pt idx="151">
                  <c:v>0.25517857142857142</c:v>
                </c:pt>
                <c:pt idx="152">
                  <c:v>0.25558035714285715</c:v>
                </c:pt>
                <c:pt idx="153">
                  <c:v>0.2558482142857143</c:v>
                </c:pt>
                <c:pt idx="154">
                  <c:v>0.25620535714285714</c:v>
                </c:pt>
                <c:pt idx="155">
                  <c:v>0.25660714285714287</c:v>
                </c:pt>
                <c:pt idx="156">
                  <c:v>0.2570089285714286</c:v>
                </c:pt>
                <c:pt idx="157">
                  <c:v>0.25741071428571427</c:v>
                </c:pt>
                <c:pt idx="158">
                  <c:v>0.25772321428571426</c:v>
                </c:pt>
                <c:pt idx="159">
                  <c:v>0.25799107142857142</c:v>
                </c:pt>
                <c:pt idx="160">
                  <c:v>0.25830357142857141</c:v>
                </c:pt>
                <c:pt idx="161">
                  <c:v>0.25852678571428572</c:v>
                </c:pt>
                <c:pt idx="162">
                  <c:v>0.25874999999999998</c:v>
                </c:pt>
                <c:pt idx="163">
                  <c:v>0.25897321428571429</c:v>
                </c:pt>
                <c:pt idx="164">
                  <c:v>0.25919642857142855</c:v>
                </c:pt>
                <c:pt idx="165">
                  <c:v>0.2594642857142857</c:v>
                </c:pt>
                <c:pt idx="166">
                  <c:v>0.2597767857142857</c:v>
                </c:pt>
                <c:pt idx="167">
                  <c:v>0.25999999999999995</c:v>
                </c:pt>
                <c:pt idx="168">
                  <c:v>0.26026785714285716</c:v>
                </c:pt>
                <c:pt idx="169">
                  <c:v>0.26053571428571431</c:v>
                </c:pt>
                <c:pt idx="170">
                  <c:v>0.26084821428571431</c:v>
                </c:pt>
                <c:pt idx="171">
                  <c:v>0.26111607142857146</c:v>
                </c:pt>
                <c:pt idx="172">
                  <c:v>0.26138392857142861</c:v>
                </c:pt>
                <c:pt idx="173">
                  <c:v>0.26156250000000003</c:v>
                </c:pt>
                <c:pt idx="174">
                  <c:v>0.26183035714285718</c:v>
                </c:pt>
                <c:pt idx="175">
                  <c:v>0.26214285714285718</c:v>
                </c:pt>
                <c:pt idx="176">
                  <c:v>0.26245535714285717</c:v>
                </c:pt>
                <c:pt idx="177">
                  <c:v>0.26263392857142859</c:v>
                </c:pt>
                <c:pt idx="178">
                  <c:v>0.26285714285714284</c:v>
                </c:pt>
                <c:pt idx="179">
                  <c:v>0.26308035714285716</c:v>
                </c:pt>
                <c:pt idx="180">
                  <c:v>0.26334821428571425</c:v>
                </c:pt>
                <c:pt idx="181">
                  <c:v>0.26361607142857146</c:v>
                </c:pt>
                <c:pt idx="182">
                  <c:v>0.26379464285714288</c:v>
                </c:pt>
                <c:pt idx="183">
                  <c:v>0.26397321428571424</c:v>
                </c:pt>
                <c:pt idx="184">
                  <c:v>0.26424107142857139</c:v>
                </c:pt>
                <c:pt idx="185">
                  <c:v>0.2645089285714286</c:v>
                </c:pt>
                <c:pt idx="186">
                  <c:v>0.26477678571428576</c:v>
                </c:pt>
                <c:pt idx="187">
                  <c:v>0.26500000000000001</c:v>
                </c:pt>
                <c:pt idx="188">
                  <c:v>0.26522321428571427</c:v>
                </c:pt>
                <c:pt idx="189">
                  <c:v>0.26544642857142858</c:v>
                </c:pt>
                <c:pt idx="190">
                  <c:v>0.26566964285714284</c:v>
                </c:pt>
                <c:pt idx="191">
                  <c:v>0.26589285714285715</c:v>
                </c:pt>
                <c:pt idx="192">
                  <c:v>0.26611607142857141</c:v>
                </c:pt>
                <c:pt idx="193">
                  <c:v>0.26629464285714283</c:v>
                </c:pt>
                <c:pt idx="194">
                  <c:v>0.26651785714285714</c:v>
                </c:pt>
                <c:pt idx="195">
                  <c:v>0.26674107142857145</c:v>
                </c:pt>
                <c:pt idx="196">
                  <c:v>0.26696428571428571</c:v>
                </c:pt>
                <c:pt idx="197">
                  <c:v>0.26714285714285718</c:v>
                </c:pt>
                <c:pt idx="198">
                  <c:v>0.2673214285714286</c:v>
                </c:pt>
                <c:pt idx="199">
                  <c:v>0.26750000000000002</c:v>
                </c:pt>
                <c:pt idx="200">
                  <c:v>0.26767857142857143</c:v>
                </c:pt>
                <c:pt idx="201">
                  <c:v>0.26785714285714285</c:v>
                </c:pt>
                <c:pt idx="202">
                  <c:v>0.26803571428571427</c:v>
                </c:pt>
                <c:pt idx="203">
                  <c:v>0.26821428571428568</c:v>
                </c:pt>
                <c:pt idx="204">
                  <c:v>0.26839285714285716</c:v>
                </c:pt>
                <c:pt idx="205">
                  <c:v>0.26857142857142857</c:v>
                </c:pt>
                <c:pt idx="206">
                  <c:v>0.26874999999999999</c:v>
                </c:pt>
                <c:pt idx="207">
                  <c:v>0.26892857142857141</c:v>
                </c:pt>
                <c:pt idx="208">
                  <c:v>0.26910714285714282</c:v>
                </c:pt>
                <c:pt idx="209">
                  <c:v>0.26924107142857145</c:v>
                </c:pt>
                <c:pt idx="210">
                  <c:v>0.26941964285714287</c:v>
                </c:pt>
                <c:pt idx="211">
                  <c:v>0.26959821428571429</c:v>
                </c:pt>
                <c:pt idx="212">
                  <c:v>0.26973214285714286</c:v>
                </c:pt>
                <c:pt idx="213">
                  <c:v>0.26995535714285718</c:v>
                </c:pt>
                <c:pt idx="214">
                  <c:v>0.27013392857142859</c:v>
                </c:pt>
                <c:pt idx="215">
                  <c:v>0.27031250000000007</c:v>
                </c:pt>
                <c:pt idx="216">
                  <c:v>0.27049107142857143</c:v>
                </c:pt>
                <c:pt idx="217">
                  <c:v>0.270625</c:v>
                </c:pt>
                <c:pt idx="218">
                  <c:v>0.27080357142857142</c:v>
                </c:pt>
                <c:pt idx="219">
                  <c:v>0.27102678571428573</c:v>
                </c:pt>
                <c:pt idx="220">
                  <c:v>0.27111607142857141</c:v>
                </c:pt>
                <c:pt idx="221">
                  <c:v>0.27129464285714283</c:v>
                </c:pt>
                <c:pt idx="222">
                  <c:v>0.27142857142857141</c:v>
                </c:pt>
                <c:pt idx="223">
                  <c:v>0.27160714285714282</c:v>
                </c:pt>
              </c:numCache>
            </c:numRef>
          </c:xVal>
          <c:yVal>
            <c:numRef>
              <c:f>gleit!$F$5:$F$228</c:f>
              <c:numCache>
                <c:formatCode>0.00E+00</c:formatCode>
                <c:ptCount val="224"/>
                <c:pt idx="0">
                  <c:v>1.1696428571428572E-3</c:v>
                </c:pt>
                <c:pt idx="1">
                  <c:v>1.1294642857142857E-3</c:v>
                </c:pt>
                <c:pt idx="2">
                  <c:v>1.0892857142857141E-3</c:v>
                </c:pt>
                <c:pt idx="3">
                  <c:v>1.0491071428571429E-3</c:v>
                </c:pt>
                <c:pt idx="4">
                  <c:v>1.0133928571428572E-3</c:v>
                </c:pt>
                <c:pt idx="5">
                  <c:v>9.6874999999999999E-4</c:v>
                </c:pt>
                <c:pt idx="6">
                  <c:v>9.2410714285714286E-4</c:v>
                </c:pt>
                <c:pt idx="7">
                  <c:v>8.8839285714285691E-4</c:v>
                </c:pt>
                <c:pt idx="8">
                  <c:v>8.6160714285714291E-4</c:v>
                </c:pt>
                <c:pt idx="9">
                  <c:v>8.526785714285714E-4</c:v>
                </c:pt>
                <c:pt idx="10">
                  <c:v>8.3482142857142858E-4</c:v>
                </c:pt>
                <c:pt idx="11">
                  <c:v>8.0357142857142845E-4</c:v>
                </c:pt>
                <c:pt idx="12">
                  <c:v>7.8124999999999983E-4</c:v>
                </c:pt>
                <c:pt idx="13">
                  <c:v>7.5446428571428594E-4</c:v>
                </c:pt>
                <c:pt idx="14">
                  <c:v>7.3660714285714302E-4</c:v>
                </c:pt>
                <c:pt idx="15">
                  <c:v>7.1428571428571429E-4</c:v>
                </c:pt>
                <c:pt idx="16">
                  <c:v>6.7410714285714318E-4</c:v>
                </c:pt>
                <c:pt idx="17">
                  <c:v>6.5178571428571434E-4</c:v>
                </c:pt>
                <c:pt idx="18">
                  <c:v>6.4285714285714282E-4</c:v>
                </c:pt>
                <c:pt idx="19">
                  <c:v>6.2053571428571409E-4</c:v>
                </c:pt>
                <c:pt idx="20">
                  <c:v>5.9374999999999966E-4</c:v>
                </c:pt>
                <c:pt idx="21">
                  <c:v>5.7142857142857104E-4</c:v>
                </c:pt>
                <c:pt idx="22">
                  <c:v>5.5803571428571382E-4</c:v>
                </c:pt>
                <c:pt idx="23">
                  <c:v>5.4017857142857112E-4</c:v>
                </c:pt>
                <c:pt idx="24">
                  <c:v>5.1339285714285734E-4</c:v>
                </c:pt>
                <c:pt idx="25">
                  <c:v>4.9107142857142893E-4</c:v>
                </c:pt>
                <c:pt idx="26">
                  <c:v>4.7767857142857161E-4</c:v>
                </c:pt>
                <c:pt idx="27">
                  <c:v>4.6428571428571428E-4</c:v>
                </c:pt>
                <c:pt idx="28">
                  <c:v>4.3750000000000023E-4</c:v>
                </c:pt>
                <c:pt idx="29">
                  <c:v>4.1517857142857209E-4</c:v>
                </c:pt>
                <c:pt idx="30">
                  <c:v>4.0625000000000042E-4</c:v>
                </c:pt>
                <c:pt idx="31">
                  <c:v>3.9732142857142836E-4</c:v>
                </c:pt>
                <c:pt idx="32">
                  <c:v>3.8392857142857109E-4</c:v>
                </c:pt>
                <c:pt idx="33">
                  <c:v>3.6607142857142871E-4</c:v>
                </c:pt>
                <c:pt idx="34">
                  <c:v>3.4821428571428622E-4</c:v>
                </c:pt>
                <c:pt idx="35">
                  <c:v>3.437500000000002E-4</c:v>
                </c:pt>
                <c:pt idx="36">
                  <c:v>3.303571428571426E-4</c:v>
                </c:pt>
                <c:pt idx="37">
                  <c:v>3.0803571428571414E-4</c:v>
                </c:pt>
                <c:pt idx="38">
                  <c:v>2.901785714285716E-4</c:v>
                </c:pt>
                <c:pt idx="39">
                  <c:v>2.6785714285714309E-4</c:v>
                </c:pt>
                <c:pt idx="40">
                  <c:v>2.5446428571428544E-4</c:v>
                </c:pt>
                <c:pt idx="41">
                  <c:v>2.4999999999999941E-4</c:v>
                </c:pt>
                <c:pt idx="42">
                  <c:v>2.4107142857142819E-4</c:v>
                </c:pt>
                <c:pt idx="43">
                  <c:v>2.2767857142857136E-4</c:v>
                </c:pt>
                <c:pt idx="44">
                  <c:v>2.2321428571428573E-4</c:v>
                </c:pt>
                <c:pt idx="45">
                  <c:v>2.2321428571428571E-4</c:v>
                </c:pt>
                <c:pt idx="46">
                  <c:v>2.2767857142857174E-4</c:v>
                </c:pt>
                <c:pt idx="47">
                  <c:v>2.2321428571428609E-4</c:v>
                </c:pt>
                <c:pt idx="48">
                  <c:v>2.0982142857142887E-4</c:v>
                </c:pt>
                <c:pt idx="49">
                  <c:v>2.0089285714285725E-4</c:v>
                </c:pt>
                <c:pt idx="50">
                  <c:v>1.9642857142857122E-4</c:v>
                </c:pt>
                <c:pt idx="51">
                  <c:v>1.9196428571428557E-4</c:v>
                </c:pt>
                <c:pt idx="52">
                  <c:v>1.8749999999999995E-4</c:v>
                </c:pt>
                <c:pt idx="53">
                  <c:v>1.7857142857142833E-4</c:v>
                </c:pt>
                <c:pt idx="54">
                  <c:v>1.6517857142857108E-4</c:v>
                </c:pt>
                <c:pt idx="55">
                  <c:v>1.6071428571428546E-4</c:v>
                </c:pt>
                <c:pt idx="56">
                  <c:v>1.6071428571428587E-4</c:v>
                </c:pt>
                <c:pt idx="57">
                  <c:v>1.6071428571428625E-4</c:v>
                </c:pt>
                <c:pt idx="58">
                  <c:v>1.6071428571428587E-4</c:v>
                </c:pt>
                <c:pt idx="59">
                  <c:v>1.5624999999999984E-4</c:v>
                </c:pt>
                <c:pt idx="60">
                  <c:v>1.5624999999999984E-4</c:v>
                </c:pt>
                <c:pt idx="61">
                  <c:v>1.6517857142857149E-4</c:v>
                </c:pt>
                <c:pt idx="62">
                  <c:v>1.5625000000000022E-4</c:v>
                </c:pt>
                <c:pt idx="63">
                  <c:v>1.42857142857143E-4</c:v>
                </c:pt>
                <c:pt idx="64">
                  <c:v>1.4285714285714257E-4</c:v>
                </c:pt>
                <c:pt idx="65">
                  <c:v>1.3392857142857133E-4</c:v>
                </c:pt>
                <c:pt idx="66">
                  <c:v>1.2946428571428573E-4</c:v>
                </c:pt>
                <c:pt idx="67">
                  <c:v>1.2946428571428573E-4</c:v>
                </c:pt>
                <c:pt idx="68">
                  <c:v>1.2500000000000011E-4</c:v>
                </c:pt>
                <c:pt idx="69">
                  <c:v>1.3839285714285698E-4</c:v>
                </c:pt>
                <c:pt idx="70">
                  <c:v>1.4732142857142822E-4</c:v>
                </c:pt>
                <c:pt idx="71">
                  <c:v>1.3839285714285698E-4</c:v>
                </c:pt>
                <c:pt idx="72">
                  <c:v>1.3839285714285695E-4</c:v>
                </c:pt>
                <c:pt idx="73">
                  <c:v>1.3839285714285695E-4</c:v>
                </c:pt>
                <c:pt idx="74">
                  <c:v>1.3839285714285735E-4</c:v>
                </c:pt>
                <c:pt idx="75">
                  <c:v>1.4285714285714298E-4</c:v>
                </c:pt>
                <c:pt idx="76">
                  <c:v>1.3392857142857135E-4</c:v>
                </c:pt>
                <c:pt idx="77">
                  <c:v>1.2946428571428573E-4</c:v>
                </c:pt>
                <c:pt idx="78">
                  <c:v>1.3392857142857173E-4</c:v>
                </c:pt>
                <c:pt idx="79">
                  <c:v>1.2946428571428611E-4</c:v>
                </c:pt>
                <c:pt idx="80">
                  <c:v>1.2053571428571449E-4</c:v>
                </c:pt>
                <c:pt idx="81">
                  <c:v>1.1160714285714283E-4</c:v>
                </c:pt>
                <c:pt idx="82">
                  <c:v>1.0714285714285723E-4</c:v>
                </c:pt>
                <c:pt idx="83">
                  <c:v>1.1160714285714287E-4</c:v>
                </c:pt>
                <c:pt idx="84">
                  <c:v>1.1160714285714287E-4</c:v>
                </c:pt>
                <c:pt idx="85">
                  <c:v>1.0714285714285684E-4</c:v>
                </c:pt>
                <c:pt idx="86">
                  <c:v>1.0714285714285684E-4</c:v>
                </c:pt>
                <c:pt idx="87">
                  <c:v>1.2053571428571449E-4</c:v>
                </c:pt>
                <c:pt idx="88">
                  <c:v>1.2946428571428571E-4</c:v>
                </c:pt>
                <c:pt idx="89">
                  <c:v>1.205357142857141E-4</c:v>
                </c:pt>
                <c:pt idx="90">
                  <c:v>1.1607142857142888E-4</c:v>
                </c:pt>
                <c:pt idx="91">
                  <c:v>1.1607142857142888E-4</c:v>
                </c:pt>
                <c:pt idx="92">
                  <c:v>1.1607142857142885E-4</c:v>
                </c:pt>
                <c:pt idx="93">
                  <c:v>1.2053571428571449E-4</c:v>
                </c:pt>
                <c:pt idx="94">
                  <c:v>1.1160714285714246E-4</c:v>
                </c:pt>
                <c:pt idx="95">
                  <c:v>1.0714285714285685E-4</c:v>
                </c:pt>
                <c:pt idx="96">
                  <c:v>1.1607142857142848E-4</c:v>
                </c:pt>
                <c:pt idx="97">
                  <c:v>1.1607142857142848E-4</c:v>
                </c:pt>
                <c:pt idx="98">
                  <c:v>1.1160714285714285E-4</c:v>
                </c:pt>
                <c:pt idx="99">
                  <c:v>1.0714285714285684E-4</c:v>
                </c:pt>
                <c:pt idx="100">
                  <c:v>1.0714285714285685E-4</c:v>
                </c:pt>
                <c:pt idx="101">
                  <c:v>1.0714285714285723E-4</c:v>
                </c:pt>
                <c:pt idx="102">
                  <c:v>9.8214285714285596E-5</c:v>
                </c:pt>
                <c:pt idx="103">
                  <c:v>9.3749999999999975E-5</c:v>
                </c:pt>
                <c:pt idx="104">
                  <c:v>9.3749999999999975E-5</c:v>
                </c:pt>
                <c:pt idx="105">
                  <c:v>9.3749999999999975E-5</c:v>
                </c:pt>
                <c:pt idx="106">
                  <c:v>9.3750000000000381E-5</c:v>
                </c:pt>
                <c:pt idx="107">
                  <c:v>8.9285714285714367E-5</c:v>
                </c:pt>
                <c:pt idx="108">
                  <c:v>8.4821428571428352E-5</c:v>
                </c:pt>
                <c:pt idx="109">
                  <c:v>9.3749999999999975E-5</c:v>
                </c:pt>
                <c:pt idx="110">
                  <c:v>9.8214285714285596E-5</c:v>
                </c:pt>
                <c:pt idx="111">
                  <c:v>9.3749999999999988E-5</c:v>
                </c:pt>
                <c:pt idx="112">
                  <c:v>9.3749999999999975E-5</c:v>
                </c:pt>
                <c:pt idx="113">
                  <c:v>9.3749999999999582E-5</c:v>
                </c:pt>
                <c:pt idx="114">
                  <c:v>8.928571428571396E-5</c:v>
                </c:pt>
                <c:pt idx="115">
                  <c:v>9.3749999999999975E-5</c:v>
                </c:pt>
                <c:pt idx="116">
                  <c:v>8.9285714285714353E-5</c:v>
                </c:pt>
                <c:pt idx="117">
                  <c:v>8.4821428571428746E-5</c:v>
                </c:pt>
                <c:pt idx="118">
                  <c:v>9.3749999999999975E-5</c:v>
                </c:pt>
                <c:pt idx="119">
                  <c:v>8.4821428571428366E-5</c:v>
                </c:pt>
                <c:pt idx="120">
                  <c:v>8.9285714285714367E-5</c:v>
                </c:pt>
                <c:pt idx="121">
                  <c:v>9.8214285714285989E-5</c:v>
                </c:pt>
                <c:pt idx="122">
                  <c:v>8.9285714285714367E-5</c:v>
                </c:pt>
                <c:pt idx="123">
                  <c:v>8.9285714285714367E-5</c:v>
                </c:pt>
                <c:pt idx="124">
                  <c:v>8.4821428571428746E-5</c:v>
                </c:pt>
                <c:pt idx="125">
                  <c:v>7.1428571428571488E-5</c:v>
                </c:pt>
                <c:pt idx="126">
                  <c:v>7.5892857142857123E-5</c:v>
                </c:pt>
                <c:pt idx="127">
                  <c:v>7.5892857142857123E-5</c:v>
                </c:pt>
                <c:pt idx="128">
                  <c:v>7.1428571428571488E-5</c:v>
                </c:pt>
                <c:pt idx="129">
                  <c:v>7.1428571428571488E-5</c:v>
                </c:pt>
                <c:pt idx="130">
                  <c:v>7.5892857142857123E-5</c:v>
                </c:pt>
                <c:pt idx="131">
                  <c:v>7.5892857142857123E-5</c:v>
                </c:pt>
                <c:pt idx="132">
                  <c:v>7.5892857142857123E-5</c:v>
                </c:pt>
                <c:pt idx="133">
                  <c:v>8.4821428571428352E-5</c:v>
                </c:pt>
                <c:pt idx="134">
                  <c:v>7.5892857142856717E-5</c:v>
                </c:pt>
                <c:pt idx="135">
                  <c:v>7.1428571428571488E-5</c:v>
                </c:pt>
                <c:pt idx="136">
                  <c:v>8.0357142857143517E-5</c:v>
                </c:pt>
                <c:pt idx="137">
                  <c:v>6.6964285714286273E-5</c:v>
                </c:pt>
                <c:pt idx="138">
                  <c:v>6.6964285714285867E-5</c:v>
                </c:pt>
                <c:pt idx="139">
                  <c:v>7.5892857142857123E-5</c:v>
                </c:pt>
                <c:pt idx="140">
                  <c:v>6.6964285714285867E-5</c:v>
                </c:pt>
                <c:pt idx="141">
                  <c:v>6.2500000000000245E-5</c:v>
                </c:pt>
                <c:pt idx="142">
                  <c:v>5.8035714285713845E-5</c:v>
                </c:pt>
                <c:pt idx="143">
                  <c:v>5.8035714285713845E-5</c:v>
                </c:pt>
                <c:pt idx="144">
                  <c:v>6.2500000000000259E-5</c:v>
                </c:pt>
                <c:pt idx="145">
                  <c:v>6.6964285714285867E-5</c:v>
                </c:pt>
                <c:pt idx="146">
                  <c:v>6.696428571428588E-5</c:v>
                </c:pt>
                <c:pt idx="147">
                  <c:v>5.8035714285714631E-5</c:v>
                </c:pt>
                <c:pt idx="148">
                  <c:v>5.8035714285714637E-5</c:v>
                </c:pt>
                <c:pt idx="149">
                  <c:v>6.2500000000000259E-5</c:v>
                </c:pt>
                <c:pt idx="150">
                  <c:v>6.2499999999999473E-5</c:v>
                </c:pt>
                <c:pt idx="151">
                  <c:v>7.1428571428570689E-5</c:v>
                </c:pt>
                <c:pt idx="152">
                  <c:v>6.696428571428588E-5</c:v>
                </c:pt>
                <c:pt idx="153">
                  <c:v>6.2500000000000259E-5</c:v>
                </c:pt>
                <c:pt idx="154">
                  <c:v>7.5892857142857123E-5</c:v>
                </c:pt>
                <c:pt idx="155">
                  <c:v>8.0357142857142731E-5</c:v>
                </c:pt>
                <c:pt idx="156">
                  <c:v>8.0357142857142731E-5</c:v>
                </c:pt>
                <c:pt idx="157">
                  <c:v>7.1428571428571488E-5</c:v>
                </c:pt>
                <c:pt idx="158">
                  <c:v>5.8035714285713845E-5</c:v>
                </c:pt>
                <c:pt idx="159">
                  <c:v>5.8035714285713052E-5</c:v>
                </c:pt>
                <c:pt idx="160">
                  <c:v>5.3571428571427437E-5</c:v>
                </c:pt>
                <c:pt idx="161">
                  <c:v>4.4642857142856987E-5</c:v>
                </c:pt>
                <c:pt idx="162">
                  <c:v>4.4642857142857787E-5</c:v>
                </c:pt>
                <c:pt idx="163">
                  <c:v>4.4642857142857773E-5</c:v>
                </c:pt>
                <c:pt idx="164">
                  <c:v>4.9107142857143394E-5</c:v>
                </c:pt>
                <c:pt idx="165">
                  <c:v>5.8035714285714631E-5</c:v>
                </c:pt>
                <c:pt idx="166">
                  <c:v>5.3571428571429016E-5</c:v>
                </c:pt>
                <c:pt idx="167">
                  <c:v>4.9107142857143394E-5</c:v>
                </c:pt>
                <c:pt idx="168">
                  <c:v>5.3571428571428216E-5</c:v>
                </c:pt>
                <c:pt idx="169">
                  <c:v>5.8035714285713845E-5</c:v>
                </c:pt>
                <c:pt idx="170">
                  <c:v>5.8035714285714637E-5</c:v>
                </c:pt>
                <c:pt idx="171">
                  <c:v>5.3571428571429023E-5</c:v>
                </c:pt>
                <c:pt idx="172">
                  <c:v>4.464285714285778E-5</c:v>
                </c:pt>
                <c:pt idx="173">
                  <c:v>4.4642857142857773E-5</c:v>
                </c:pt>
                <c:pt idx="174">
                  <c:v>5.8035714285714631E-5</c:v>
                </c:pt>
                <c:pt idx="175">
                  <c:v>6.2500000000000259E-5</c:v>
                </c:pt>
                <c:pt idx="176">
                  <c:v>4.9107142857142608E-5</c:v>
                </c:pt>
                <c:pt idx="177">
                  <c:v>4.0178571428570566E-5</c:v>
                </c:pt>
                <c:pt idx="178">
                  <c:v>4.4642857142856194E-5</c:v>
                </c:pt>
                <c:pt idx="179">
                  <c:v>4.9107142857141816E-5</c:v>
                </c:pt>
                <c:pt idx="180">
                  <c:v>5.3571428571428223E-5</c:v>
                </c:pt>
                <c:pt idx="181">
                  <c:v>4.464285714285778E-5</c:v>
                </c:pt>
                <c:pt idx="182">
                  <c:v>3.5714285714286544E-5</c:v>
                </c:pt>
                <c:pt idx="183">
                  <c:v>4.4642857142857787E-5</c:v>
                </c:pt>
                <c:pt idx="184">
                  <c:v>5.3571428571429023E-5</c:v>
                </c:pt>
                <c:pt idx="185">
                  <c:v>5.3571428571429009E-5</c:v>
                </c:pt>
                <c:pt idx="186">
                  <c:v>4.9107142857143401E-5</c:v>
                </c:pt>
                <c:pt idx="187">
                  <c:v>4.464285714285698E-5</c:v>
                </c:pt>
                <c:pt idx="188">
                  <c:v>4.4642857142856194E-5</c:v>
                </c:pt>
                <c:pt idx="189">
                  <c:v>4.4642857142856194E-5</c:v>
                </c:pt>
                <c:pt idx="190">
                  <c:v>4.4642857142856194E-5</c:v>
                </c:pt>
                <c:pt idx="191">
                  <c:v>4.4642857142856194E-5</c:v>
                </c:pt>
                <c:pt idx="192">
                  <c:v>4.0178571428570573E-5</c:v>
                </c:pt>
                <c:pt idx="193">
                  <c:v>4.0178571428571372E-5</c:v>
                </c:pt>
                <c:pt idx="194">
                  <c:v>4.4642857142857787E-5</c:v>
                </c:pt>
                <c:pt idx="195">
                  <c:v>4.4642857142857773E-5</c:v>
                </c:pt>
                <c:pt idx="196">
                  <c:v>4.0178571428572152E-5</c:v>
                </c:pt>
                <c:pt idx="197">
                  <c:v>3.5714285714286537E-5</c:v>
                </c:pt>
                <c:pt idx="198">
                  <c:v>3.5714285714286537E-5</c:v>
                </c:pt>
                <c:pt idx="199">
                  <c:v>3.5714285714286544E-5</c:v>
                </c:pt>
                <c:pt idx="200">
                  <c:v>3.5714285714285744E-5</c:v>
                </c:pt>
                <c:pt idx="201">
                  <c:v>3.5714285714284958E-5</c:v>
                </c:pt>
                <c:pt idx="202">
                  <c:v>3.5714285714284958E-5</c:v>
                </c:pt>
                <c:pt idx="203">
                  <c:v>3.5714285714284958E-5</c:v>
                </c:pt>
                <c:pt idx="204">
                  <c:v>3.5714285714284958E-5</c:v>
                </c:pt>
                <c:pt idx="205">
                  <c:v>3.5714285714284958E-5</c:v>
                </c:pt>
                <c:pt idx="206">
                  <c:v>3.5714285714284958E-5</c:v>
                </c:pt>
                <c:pt idx="207">
                  <c:v>3.5714285714285751E-5</c:v>
                </c:pt>
                <c:pt idx="208">
                  <c:v>3.1250000000000915E-5</c:v>
                </c:pt>
                <c:pt idx="209">
                  <c:v>3.1250000000000915E-5</c:v>
                </c:pt>
                <c:pt idx="210">
                  <c:v>3.5714285714286537E-5</c:v>
                </c:pt>
                <c:pt idx="211">
                  <c:v>3.1250000000000915E-5</c:v>
                </c:pt>
                <c:pt idx="212">
                  <c:v>3.5714285714286537E-5</c:v>
                </c:pt>
                <c:pt idx="213">
                  <c:v>4.0178571428572158E-5</c:v>
                </c:pt>
                <c:pt idx="214">
                  <c:v>3.5714285714285744E-5</c:v>
                </c:pt>
                <c:pt idx="215">
                  <c:v>3.5714285714284958E-5</c:v>
                </c:pt>
                <c:pt idx="216">
                  <c:v>3.1249999999999337E-5</c:v>
                </c:pt>
                <c:pt idx="217">
                  <c:v>3.124999999999933E-5</c:v>
                </c:pt>
                <c:pt idx="218">
                  <c:v>4.0178571428570566E-5</c:v>
                </c:pt>
                <c:pt idx="219">
                  <c:v>3.1249999999999337E-5</c:v>
                </c:pt>
                <c:pt idx="220">
                  <c:v>2.6785714285713712E-5</c:v>
                </c:pt>
                <c:pt idx="221">
                  <c:v>3.124999999999933E-5</c:v>
                </c:pt>
                <c:pt idx="222">
                  <c:v>3.1250000000000123E-5</c:v>
                </c:pt>
                <c:pt idx="223">
                  <c:v>4.0178571428572152E-5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DB8-4DF7-9637-120A5372D5FD}"/>
            </c:ext>
          </c:extLst>
        </c:ser>
        <c:ser>
          <c:idx val="1"/>
          <c:order val="1"/>
          <c:tx>
            <c:v>110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gleit!$K$5:$K$246</c:f>
              <c:numCache>
                <c:formatCode>0.00E+00</c:formatCode>
                <c:ptCount val="242"/>
                <c:pt idx="0">
                  <c:v>4.6830357142857146E-2</c:v>
                </c:pt>
                <c:pt idx="1">
                  <c:v>4.9508928571428572E-2</c:v>
                </c:pt>
                <c:pt idx="2">
                  <c:v>5.2142857142857144E-2</c:v>
                </c:pt>
                <c:pt idx="3">
                  <c:v>5.46875E-2</c:v>
                </c:pt>
                <c:pt idx="4">
                  <c:v>5.7276785714285718E-2</c:v>
                </c:pt>
                <c:pt idx="5">
                  <c:v>5.9866071428571428E-2</c:v>
                </c:pt>
                <c:pt idx="6">
                  <c:v>6.2455357142857146E-2</c:v>
                </c:pt>
                <c:pt idx="7">
                  <c:v>6.5000000000000002E-2</c:v>
                </c:pt>
                <c:pt idx="8">
                  <c:v>6.7544642857142859E-2</c:v>
                </c:pt>
                <c:pt idx="9">
                  <c:v>7.0089285714285715E-2</c:v>
                </c:pt>
                <c:pt idx="10">
                  <c:v>7.2589285714285717E-2</c:v>
                </c:pt>
                <c:pt idx="11">
                  <c:v>7.508928571428572E-2</c:v>
                </c:pt>
                <c:pt idx="12">
                  <c:v>7.7544642857142868E-2</c:v>
                </c:pt>
                <c:pt idx="13">
                  <c:v>0.08</c:v>
                </c:pt>
                <c:pt idx="14">
                  <c:v>8.245535714285715E-2</c:v>
                </c:pt>
                <c:pt idx="15">
                  <c:v>8.4821428571428589E-2</c:v>
                </c:pt>
                <c:pt idx="16">
                  <c:v>8.7142857142857161E-2</c:v>
                </c:pt>
                <c:pt idx="17">
                  <c:v>8.9508928571428573E-2</c:v>
                </c:pt>
                <c:pt idx="18">
                  <c:v>9.1785714285714276E-2</c:v>
                </c:pt>
                <c:pt idx="19">
                  <c:v>9.4107142857142848E-2</c:v>
                </c:pt>
                <c:pt idx="20">
                  <c:v>9.6383928571428565E-2</c:v>
                </c:pt>
                <c:pt idx="21">
                  <c:v>9.8616071428571428E-2</c:v>
                </c:pt>
                <c:pt idx="22">
                  <c:v>0.10080357142857144</c:v>
                </c:pt>
                <c:pt idx="23">
                  <c:v>0.10294642857142858</c:v>
                </c:pt>
                <c:pt idx="24">
                  <c:v>0.10504464285714285</c:v>
                </c:pt>
                <c:pt idx="25">
                  <c:v>0.10718749999999999</c:v>
                </c:pt>
                <c:pt idx="26">
                  <c:v>0.10924107142857142</c:v>
                </c:pt>
                <c:pt idx="27">
                  <c:v>0.11133928571428572</c:v>
                </c:pt>
                <c:pt idx="28">
                  <c:v>0.11339285714285714</c:v>
                </c:pt>
                <c:pt idx="29">
                  <c:v>0.11544642857142857</c:v>
                </c:pt>
                <c:pt idx="30">
                  <c:v>0.11749999999999998</c:v>
                </c:pt>
                <c:pt idx="31">
                  <c:v>0.11955357142857141</c:v>
                </c:pt>
                <c:pt idx="32">
                  <c:v>0.12151785714285714</c:v>
                </c:pt>
                <c:pt idx="33">
                  <c:v>0.12343750000000001</c:v>
                </c:pt>
                <c:pt idx="34">
                  <c:v>0.12531250000000002</c:v>
                </c:pt>
                <c:pt idx="35">
                  <c:v>0.12718750000000001</c:v>
                </c:pt>
                <c:pt idx="36">
                  <c:v>0.1290625</c:v>
                </c:pt>
                <c:pt idx="37">
                  <c:v>0.13089285714285714</c:v>
                </c:pt>
                <c:pt idx="38">
                  <c:v>0.13267857142857142</c:v>
                </c:pt>
                <c:pt idx="39">
                  <c:v>0.13450892857142857</c:v>
                </c:pt>
                <c:pt idx="40">
                  <c:v>0.13633928571428572</c:v>
                </c:pt>
                <c:pt idx="41">
                  <c:v>0.13803571428571429</c:v>
                </c:pt>
                <c:pt idx="42">
                  <c:v>0.13973214285714286</c:v>
                </c:pt>
                <c:pt idx="43">
                  <c:v>0.14138392857142859</c:v>
                </c:pt>
                <c:pt idx="44">
                  <c:v>0.14308035714285713</c:v>
                </c:pt>
                <c:pt idx="45">
                  <c:v>0.14477678571428571</c:v>
                </c:pt>
                <c:pt idx="46">
                  <c:v>0.14638392857142857</c:v>
                </c:pt>
                <c:pt idx="47">
                  <c:v>0.14799107142857143</c:v>
                </c:pt>
                <c:pt idx="48">
                  <c:v>0.14964285714285713</c:v>
                </c:pt>
                <c:pt idx="49">
                  <c:v>0.15125000000000002</c:v>
                </c:pt>
                <c:pt idx="50">
                  <c:v>0.15290178571428573</c:v>
                </c:pt>
                <c:pt idx="51">
                  <c:v>0.15446428571428572</c:v>
                </c:pt>
                <c:pt idx="52">
                  <c:v>0.15593750000000003</c:v>
                </c:pt>
                <c:pt idx="53">
                  <c:v>0.15745535714285713</c:v>
                </c:pt>
                <c:pt idx="54">
                  <c:v>0.15897321428571429</c:v>
                </c:pt>
                <c:pt idx="55">
                  <c:v>0.16049107142857141</c:v>
                </c:pt>
                <c:pt idx="56">
                  <c:v>0.16200892857142857</c:v>
                </c:pt>
                <c:pt idx="57">
                  <c:v>0.16343749999999999</c:v>
                </c:pt>
                <c:pt idx="58">
                  <c:v>0.16491071428571427</c:v>
                </c:pt>
                <c:pt idx="59">
                  <c:v>0.16638392857142859</c:v>
                </c:pt>
                <c:pt idx="60">
                  <c:v>0.1678125</c:v>
                </c:pt>
                <c:pt idx="61">
                  <c:v>0.16919642857142855</c:v>
                </c:pt>
                <c:pt idx="62">
                  <c:v>0.1705803571428571</c:v>
                </c:pt>
                <c:pt idx="63">
                  <c:v>0.17191964285714284</c:v>
                </c:pt>
                <c:pt idx="64">
                  <c:v>0.17330357142857142</c:v>
                </c:pt>
                <c:pt idx="65">
                  <c:v>0.17459821428571429</c:v>
                </c:pt>
                <c:pt idx="66">
                  <c:v>0.1759375</c:v>
                </c:pt>
                <c:pt idx="67">
                  <c:v>0.17723214285714284</c:v>
                </c:pt>
                <c:pt idx="68">
                  <c:v>0.17857142857142858</c:v>
                </c:pt>
                <c:pt idx="69">
                  <c:v>0.17986607142857142</c:v>
                </c:pt>
                <c:pt idx="70">
                  <c:v>0.18116071428571429</c:v>
                </c:pt>
                <c:pt idx="71">
                  <c:v>0.18245535714285713</c:v>
                </c:pt>
                <c:pt idx="72">
                  <c:v>0.18370535714285713</c:v>
                </c:pt>
                <c:pt idx="73">
                  <c:v>0.18486607142857142</c:v>
                </c:pt>
                <c:pt idx="74">
                  <c:v>0.18607142857142861</c:v>
                </c:pt>
                <c:pt idx="75">
                  <c:v>0.18723214285714285</c:v>
                </c:pt>
                <c:pt idx="76">
                  <c:v>0.18839285714285717</c:v>
                </c:pt>
                <c:pt idx="77">
                  <c:v>0.18950892857142859</c:v>
                </c:pt>
                <c:pt idx="78">
                  <c:v>0.19058035714285718</c:v>
                </c:pt>
                <c:pt idx="79">
                  <c:v>0.1916964285714286</c:v>
                </c:pt>
                <c:pt idx="80">
                  <c:v>0.1928125</c:v>
                </c:pt>
                <c:pt idx="81">
                  <c:v>0.19392857142857142</c:v>
                </c:pt>
                <c:pt idx="82">
                  <c:v>0.19499999999999998</c:v>
                </c:pt>
                <c:pt idx="83">
                  <c:v>0.19602678571428567</c:v>
                </c:pt>
                <c:pt idx="84">
                  <c:v>0.19709821428571425</c:v>
                </c:pt>
                <c:pt idx="85">
                  <c:v>0.19812499999999997</c:v>
                </c:pt>
                <c:pt idx="86">
                  <c:v>0.19915178571428571</c:v>
                </c:pt>
                <c:pt idx="87">
                  <c:v>0.20017857142857146</c:v>
                </c:pt>
                <c:pt idx="88">
                  <c:v>0.2011607142857143</c:v>
                </c:pt>
                <c:pt idx="89">
                  <c:v>0.20218749999999999</c:v>
                </c:pt>
                <c:pt idx="90">
                  <c:v>0.20325892857142858</c:v>
                </c:pt>
                <c:pt idx="91">
                  <c:v>0.20428571428571432</c:v>
                </c:pt>
                <c:pt idx="92">
                  <c:v>0.20531250000000001</c:v>
                </c:pt>
                <c:pt idx="93">
                  <c:v>0.20629464285714286</c:v>
                </c:pt>
                <c:pt idx="94">
                  <c:v>0.20723214285714286</c:v>
                </c:pt>
                <c:pt idx="95">
                  <c:v>0.20821428571428571</c:v>
                </c:pt>
                <c:pt idx="96">
                  <c:v>0.20910714285714288</c:v>
                </c:pt>
                <c:pt idx="97">
                  <c:v>0.20995535714285715</c:v>
                </c:pt>
                <c:pt idx="98">
                  <c:v>0.21084821428571429</c:v>
                </c:pt>
                <c:pt idx="99">
                  <c:v>0.21169642857142859</c:v>
                </c:pt>
                <c:pt idx="100">
                  <c:v>0.21254464285714289</c:v>
                </c:pt>
                <c:pt idx="101">
                  <c:v>0.2134375</c:v>
                </c:pt>
                <c:pt idx="102">
                  <c:v>0.21428571428571427</c:v>
                </c:pt>
                <c:pt idx="103">
                  <c:v>0.21517857142857141</c:v>
                </c:pt>
                <c:pt idx="104">
                  <c:v>0.21602678571428571</c:v>
                </c:pt>
                <c:pt idx="105">
                  <c:v>0.21691964285714288</c:v>
                </c:pt>
                <c:pt idx="106">
                  <c:v>0.21781249999999999</c:v>
                </c:pt>
                <c:pt idx="107">
                  <c:v>0.21866071428571429</c:v>
                </c:pt>
                <c:pt idx="108">
                  <c:v>0.2194642857142857</c:v>
                </c:pt>
                <c:pt idx="109">
                  <c:v>0.22022321428571429</c:v>
                </c:pt>
                <c:pt idx="110">
                  <c:v>0.22102678571428572</c:v>
                </c:pt>
                <c:pt idx="111">
                  <c:v>0.22187500000000002</c:v>
                </c:pt>
                <c:pt idx="112">
                  <c:v>0.22258928571428571</c:v>
                </c:pt>
                <c:pt idx="113">
                  <c:v>0.22330357142857143</c:v>
                </c:pt>
                <c:pt idx="114">
                  <c:v>0.22401785714285719</c:v>
                </c:pt>
                <c:pt idx="115">
                  <c:v>0.22477678571428572</c:v>
                </c:pt>
                <c:pt idx="116">
                  <c:v>0.22553571428571431</c:v>
                </c:pt>
                <c:pt idx="117">
                  <c:v>0.22625000000000001</c:v>
                </c:pt>
                <c:pt idx="118">
                  <c:v>0.22691964285714286</c:v>
                </c:pt>
                <c:pt idx="119">
                  <c:v>0.22758928571428574</c:v>
                </c:pt>
                <c:pt idx="120">
                  <c:v>0.22830357142857144</c:v>
                </c:pt>
                <c:pt idx="121">
                  <c:v>0.22901785714285716</c:v>
                </c:pt>
                <c:pt idx="122">
                  <c:v>0.22973214285714288</c:v>
                </c:pt>
                <c:pt idx="123">
                  <c:v>0.23044642857142855</c:v>
                </c:pt>
                <c:pt idx="124">
                  <c:v>0.23107142857142857</c:v>
                </c:pt>
                <c:pt idx="125">
                  <c:v>0.23174107142857142</c:v>
                </c:pt>
                <c:pt idx="126">
                  <c:v>0.23245535714285714</c:v>
                </c:pt>
                <c:pt idx="127">
                  <c:v>0.2330803571428571</c:v>
                </c:pt>
                <c:pt idx="128">
                  <c:v>0.23374999999999996</c:v>
                </c:pt>
                <c:pt idx="129">
                  <c:v>0.23437500000000003</c:v>
                </c:pt>
                <c:pt idx="130">
                  <c:v>0.23500000000000001</c:v>
                </c:pt>
                <c:pt idx="131">
                  <c:v>0.23566964285714284</c:v>
                </c:pt>
                <c:pt idx="132">
                  <c:v>0.23629464285714286</c:v>
                </c:pt>
                <c:pt idx="133">
                  <c:v>0.23678571428571424</c:v>
                </c:pt>
                <c:pt idx="134">
                  <c:v>0.23732142857142854</c:v>
                </c:pt>
                <c:pt idx="135">
                  <c:v>0.23785714285714285</c:v>
                </c:pt>
                <c:pt idx="136">
                  <c:v>0.23839285714285713</c:v>
                </c:pt>
                <c:pt idx="137">
                  <c:v>0.23888392857142857</c:v>
                </c:pt>
                <c:pt idx="138">
                  <c:v>0.23937499999999998</c:v>
                </c:pt>
                <c:pt idx="139">
                  <c:v>0.23986607142857144</c:v>
                </c:pt>
                <c:pt idx="140">
                  <c:v>0.24044642857142856</c:v>
                </c:pt>
                <c:pt idx="141">
                  <c:v>0.24098214285714284</c:v>
                </c:pt>
                <c:pt idx="142">
                  <c:v>0.24160714285714285</c:v>
                </c:pt>
                <c:pt idx="143">
                  <c:v>0.2421875</c:v>
                </c:pt>
                <c:pt idx="144">
                  <c:v>0.24272321428571431</c:v>
                </c:pt>
                <c:pt idx="145">
                  <c:v>0.24321428571428574</c:v>
                </c:pt>
                <c:pt idx="146">
                  <c:v>0.24374999999999999</c:v>
                </c:pt>
                <c:pt idx="147">
                  <c:v>0.24424107142857143</c:v>
                </c:pt>
                <c:pt idx="148">
                  <c:v>0.24477678571428571</c:v>
                </c:pt>
                <c:pt idx="149">
                  <c:v>0.24517857142857144</c:v>
                </c:pt>
                <c:pt idx="150">
                  <c:v>0.24558035714285714</c:v>
                </c:pt>
                <c:pt idx="151">
                  <c:v>0.24602678571428571</c:v>
                </c:pt>
                <c:pt idx="152">
                  <c:v>0.24656250000000002</c:v>
                </c:pt>
                <c:pt idx="153">
                  <c:v>0.24700892857142856</c:v>
                </c:pt>
                <c:pt idx="154">
                  <c:v>0.24745535714285719</c:v>
                </c:pt>
                <c:pt idx="155">
                  <c:v>0.24785714285714286</c:v>
                </c:pt>
                <c:pt idx="156">
                  <c:v>0.24830357142857143</c:v>
                </c:pt>
                <c:pt idx="157">
                  <c:v>0.24875000000000003</c:v>
                </c:pt>
                <c:pt idx="158">
                  <c:v>0.24924107142857141</c:v>
                </c:pt>
                <c:pt idx="159">
                  <c:v>0.24964285714285714</c:v>
                </c:pt>
                <c:pt idx="160">
                  <c:v>0.25008928571428568</c:v>
                </c:pt>
                <c:pt idx="161">
                  <c:v>0.25049107142857141</c:v>
                </c:pt>
                <c:pt idx="162">
                  <c:v>0.25093749999999998</c:v>
                </c:pt>
                <c:pt idx="163">
                  <c:v>0.25138392857142849</c:v>
                </c:pt>
                <c:pt idx="164">
                  <c:v>0.25187500000000002</c:v>
                </c:pt>
                <c:pt idx="165">
                  <c:v>0.25232142857142859</c:v>
                </c:pt>
                <c:pt idx="166">
                  <c:v>0.25276785714285716</c:v>
                </c:pt>
                <c:pt idx="167">
                  <c:v>0.25316964285714288</c:v>
                </c:pt>
                <c:pt idx="168">
                  <c:v>0.25357142857142861</c:v>
                </c:pt>
                <c:pt idx="169">
                  <c:v>0.25397321428571429</c:v>
                </c:pt>
                <c:pt idx="170">
                  <c:v>0.25441964285714286</c:v>
                </c:pt>
                <c:pt idx="171">
                  <c:v>0.25477678571428569</c:v>
                </c:pt>
                <c:pt idx="172">
                  <c:v>0.25513392857142858</c:v>
                </c:pt>
                <c:pt idx="173">
                  <c:v>0.25553571428571425</c:v>
                </c:pt>
                <c:pt idx="174">
                  <c:v>0.25589285714285709</c:v>
                </c:pt>
                <c:pt idx="175">
                  <c:v>0.25629464285714282</c:v>
                </c:pt>
                <c:pt idx="176">
                  <c:v>0.25669642857142855</c:v>
                </c:pt>
                <c:pt idx="177">
                  <c:v>0.2570089285714286</c:v>
                </c:pt>
                <c:pt idx="178">
                  <c:v>0.25727678571428575</c:v>
                </c:pt>
                <c:pt idx="179">
                  <c:v>0.25758928571428574</c:v>
                </c:pt>
                <c:pt idx="180">
                  <c:v>0.2578571428571429</c:v>
                </c:pt>
                <c:pt idx="181">
                  <c:v>0.25821428571428573</c:v>
                </c:pt>
                <c:pt idx="182">
                  <c:v>0.25857142857142856</c:v>
                </c:pt>
                <c:pt idx="183">
                  <c:v>0.25883928571428572</c:v>
                </c:pt>
                <c:pt idx="184">
                  <c:v>0.25915178571428571</c:v>
                </c:pt>
                <c:pt idx="185">
                  <c:v>0.25950892857142854</c:v>
                </c:pt>
                <c:pt idx="186">
                  <c:v>0.25982142857142859</c:v>
                </c:pt>
                <c:pt idx="187">
                  <c:v>0.26008928571428575</c:v>
                </c:pt>
                <c:pt idx="188">
                  <c:v>0.26040178571428574</c:v>
                </c:pt>
                <c:pt idx="189">
                  <c:v>0.26075892857142857</c:v>
                </c:pt>
                <c:pt idx="190">
                  <c:v>0.26111607142857146</c:v>
                </c:pt>
                <c:pt idx="191">
                  <c:v>0.26147321428571429</c:v>
                </c:pt>
                <c:pt idx="192">
                  <c:v>0.26183035714285713</c:v>
                </c:pt>
                <c:pt idx="193">
                  <c:v>0.26223214285714286</c:v>
                </c:pt>
                <c:pt idx="194">
                  <c:v>0.26263392857142859</c:v>
                </c:pt>
                <c:pt idx="195">
                  <c:v>0.26294642857142858</c:v>
                </c:pt>
                <c:pt idx="196">
                  <c:v>0.26316964285714284</c:v>
                </c:pt>
                <c:pt idx="197">
                  <c:v>0.26343749999999994</c:v>
                </c:pt>
                <c:pt idx="198">
                  <c:v>0.26370535714285709</c:v>
                </c:pt>
                <c:pt idx="199">
                  <c:v>0.26397321428571424</c:v>
                </c:pt>
                <c:pt idx="200">
                  <c:v>0.26419642857142855</c:v>
                </c:pt>
                <c:pt idx="201">
                  <c:v>0.26446428571428571</c:v>
                </c:pt>
                <c:pt idx="202">
                  <c:v>0.26468750000000002</c:v>
                </c:pt>
                <c:pt idx="203">
                  <c:v>0.26500000000000001</c:v>
                </c:pt>
                <c:pt idx="204">
                  <c:v>0.26531250000000001</c:v>
                </c:pt>
                <c:pt idx="205">
                  <c:v>0.26558035714285716</c:v>
                </c:pt>
                <c:pt idx="206">
                  <c:v>0.26584821428571426</c:v>
                </c:pt>
                <c:pt idx="207">
                  <c:v>0.26611607142857147</c:v>
                </c:pt>
                <c:pt idx="208">
                  <c:v>0.26633928571428572</c:v>
                </c:pt>
                <c:pt idx="209">
                  <c:v>0.26669642857142856</c:v>
                </c:pt>
                <c:pt idx="210">
                  <c:v>0.26700892857142855</c:v>
                </c:pt>
                <c:pt idx="211">
                  <c:v>0.26723214285714286</c:v>
                </c:pt>
                <c:pt idx="212">
                  <c:v>0.26745535714285712</c:v>
                </c:pt>
                <c:pt idx="213">
                  <c:v>0.26772321428571427</c:v>
                </c:pt>
                <c:pt idx="214">
                  <c:v>0.26799107142857143</c:v>
                </c:pt>
                <c:pt idx="215">
                  <c:v>0.26830357142857142</c:v>
                </c:pt>
                <c:pt idx="216">
                  <c:v>0.26848214285714284</c:v>
                </c:pt>
                <c:pt idx="217">
                  <c:v>0.26866071428571425</c:v>
                </c:pt>
                <c:pt idx="218">
                  <c:v>0.26888392857142857</c:v>
                </c:pt>
                <c:pt idx="219">
                  <c:v>0.26906249999999993</c:v>
                </c:pt>
                <c:pt idx="220">
                  <c:v>0.26928571428571424</c:v>
                </c:pt>
                <c:pt idx="221">
                  <c:v>0.26950892857142855</c:v>
                </c:pt>
                <c:pt idx="222">
                  <c:v>0.26968749999999997</c:v>
                </c:pt>
                <c:pt idx="223">
                  <c:v>0.26986607142857139</c:v>
                </c:pt>
                <c:pt idx="224">
                  <c:v>0.2700892857142857</c:v>
                </c:pt>
                <c:pt idx="225">
                  <c:v>0.27035714285714285</c:v>
                </c:pt>
                <c:pt idx="226">
                  <c:v>0.270625</c:v>
                </c:pt>
                <c:pt idx="227">
                  <c:v>0.27084821428571432</c:v>
                </c:pt>
                <c:pt idx="228">
                  <c:v>0.27102678571428568</c:v>
                </c:pt>
                <c:pt idx="229">
                  <c:v>0.2712053571428571</c:v>
                </c:pt>
                <c:pt idx="230">
                  <c:v>0.27147321428571425</c:v>
                </c:pt>
                <c:pt idx="231">
                  <c:v>0.27169642857142856</c:v>
                </c:pt>
                <c:pt idx="232">
                  <c:v>0.27187499999999998</c:v>
                </c:pt>
                <c:pt idx="233">
                  <c:v>0.27209821428571429</c:v>
                </c:pt>
                <c:pt idx="234">
                  <c:v>0.27227678571428576</c:v>
                </c:pt>
                <c:pt idx="235">
                  <c:v>0.27250000000000002</c:v>
                </c:pt>
                <c:pt idx="236">
                  <c:v>0.27276785714285717</c:v>
                </c:pt>
                <c:pt idx="237">
                  <c:v>0.27290178571428575</c:v>
                </c:pt>
                <c:pt idx="238">
                  <c:v>0.27299107142857143</c:v>
                </c:pt>
                <c:pt idx="239">
                  <c:v>0.27312500000000001</c:v>
                </c:pt>
                <c:pt idx="240">
                  <c:v>0.27330357142857142</c:v>
                </c:pt>
                <c:pt idx="241">
                  <c:v>0.2734821428571429</c:v>
                </c:pt>
              </c:numCache>
            </c:numRef>
          </c:xVal>
          <c:yVal>
            <c:numRef>
              <c:f>gleit!$L$5:$L$246</c:f>
              <c:numCache>
                <c:formatCode>0.00E+00</c:formatCode>
                <c:ptCount val="242"/>
                <c:pt idx="0">
                  <c:v>5.3968253968253975E-4</c:v>
                </c:pt>
                <c:pt idx="1">
                  <c:v>5.3124999999999993E-4</c:v>
                </c:pt>
                <c:pt idx="2">
                  <c:v>5.1785714285714282E-4</c:v>
                </c:pt>
                <c:pt idx="3">
                  <c:v>5.1339285714285723E-4</c:v>
                </c:pt>
                <c:pt idx="4">
                  <c:v>5.1785714285714293E-4</c:v>
                </c:pt>
                <c:pt idx="5">
                  <c:v>5.1785714285714304E-4</c:v>
                </c:pt>
                <c:pt idx="6">
                  <c:v>5.1339285714285723E-4</c:v>
                </c:pt>
                <c:pt idx="7">
                  <c:v>5.0892857142857142E-4</c:v>
                </c:pt>
                <c:pt idx="8">
                  <c:v>5.0892857142857163E-4</c:v>
                </c:pt>
                <c:pt idx="9">
                  <c:v>5.0446428571428593E-4</c:v>
                </c:pt>
                <c:pt idx="10">
                  <c:v>5.0000000000000012E-4</c:v>
                </c:pt>
                <c:pt idx="11">
                  <c:v>4.955357142857142E-4</c:v>
                </c:pt>
                <c:pt idx="12">
                  <c:v>4.9107142857142828E-4</c:v>
                </c:pt>
                <c:pt idx="13">
                  <c:v>4.910714285714286E-4</c:v>
                </c:pt>
                <c:pt idx="14">
                  <c:v>4.8214285714285715E-4</c:v>
                </c:pt>
                <c:pt idx="15">
                  <c:v>4.6874999999999971E-4</c:v>
                </c:pt>
                <c:pt idx="16">
                  <c:v>4.6874999999999966E-4</c:v>
                </c:pt>
                <c:pt idx="17">
                  <c:v>4.6428571428571406E-4</c:v>
                </c:pt>
                <c:pt idx="18">
                  <c:v>4.5982142857142847E-4</c:v>
                </c:pt>
                <c:pt idx="19">
                  <c:v>4.5982142857142847E-4</c:v>
                </c:pt>
                <c:pt idx="20">
                  <c:v>4.5089285714285706E-4</c:v>
                </c:pt>
                <c:pt idx="21">
                  <c:v>4.4196428571428582E-4</c:v>
                </c:pt>
                <c:pt idx="22">
                  <c:v>4.3303571428571463E-4</c:v>
                </c:pt>
                <c:pt idx="23">
                  <c:v>4.2410714285714312E-4</c:v>
                </c:pt>
                <c:pt idx="24">
                  <c:v>4.241071428571429E-4</c:v>
                </c:pt>
                <c:pt idx="25">
                  <c:v>4.1964285714285709E-4</c:v>
                </c:pt>
                <c:pt idx="26">
                  <c:v>4.151785714285715E-4</c:v>
                </c:pt>
                <c:pt idx="27">
                  <c:v>4.151785714285715E-4</c:v>
                </c:pt>
                <c:pt idx="28">
                  <c:v>4.1071428571428568E-4</c:v>
                </c:pt>
                <c:pt idx="29">
                  <c:v>4.1071428571428568E-4</c:v>
                </c:pt>
                <c:pt idx="30">
                  <c:v>4.1071428571428547E-4</c:v>
                </c:pt>
                <c:pt idx="31">
                  <c:v>4.0178571428571422E-4</c:v>
                </c:pt>
                <c:pt idx="32">
                  <c:v>3.8839285714285739E-4</c:v>
                </c:pt>
                <c:pt idx="33">
                  <c:v>3.7946428571428593E-4</c:v>
                </c:pt>
                <c:pt idx="34">
                  <c:v>3.7500000000000006E-4</c:v>
                </c:pt>
                <c:pt idx="35">
                  <c:v>3.7499999999999974E-4</c:v>
                </c:pt>
                <c:pt idx="36">
                  <c:v>3.705357142857142E-4</c:v>
                </c:pt>
                <c:pt idx="37">
                  <c:v>3.6160714285714312E-4</c:v>
                </c:pt>
                <c:pt idx="38">
                  <c:v>3.6160714285714306E-4</c:v>
                </c:pt>
                <c:pt idx="39">
                  <c:v>3.6607142857142871E-4</c:v>
                </c:pt>
                <c:pt idx="40">
                  <c:v>3.5267857142857144E-4</c:v>
                </c:pt>
                <c:pt idx="41">
                  <c:v>3.3928571428571422E-4</c:v>
                </c:pt>
                <c:pt idx="42">
                  <c:v>3.3482142857142857E-4</c:v>
                </c:pt>
                <c:pt idx="43">
                  <c:v>3.3482142857142857E-4</c:v>
                </c:pt>
                <c:pt idx="44">
                  <c:v>3.3928571428571422E-4</c:v>
                </c:pt>
                <c:pt idx="45">
                  <c:v>3.303571428571426E-4</c:v>
                </c:pt>
                <c:pt idx="46">
                  <c:v>3.2142857142857092E-4</c:v>
                </c:pt>
                <c:pt idx="47">
                  <c:v>3.258928571428569E-4</c:v>
                </c:pt>
                <c:pt idx="48">
                  <c:v>3.2589285714285739E-4</c:v>
                </c:pt>
                <c:pt idx="49">
                  <c:v>3.2589285714285733E-4</c:v>
                </c:pt>
                <c:pt idx="50">
                  <c:v>3.214285714285713E-4</c:v>
                </c:pt>
                <c:pt idx="51">
                  <c:v>3.0357142857142849E-4</c:v>
                </c:pt>
                <c:pt idx="52">
                  <c:v>2.9910714285714279E-4</c:v>
                </c:pt>
                <c:pt idx="53">
                  <c:v>3.0357142857142882E-4</c:v>
                </c:pt>
                <c:pt idx="54">
                  <c:v>3.0357142857142882E-4</c:v>
                </c:pt>
                <c:pt idx="55">
                  <c:v>3.0357142857142849E-4</c:v>
                </c:pt>
                <c:pt idx="56">
                  <c:v>2.9464285714285714E-4</c:v>
                </c:pt>
                <c:pt idx="57">
                  <c:v>2.901785714285716E-4</c:v>
                </c:pt>
                <c:pt idx="58">
                  <c:v>2.946428571428572E-4</c:v>
                </c:pt>
                <c:pt idx="59">
                  <c:v>2.9017857142857155E-4</c:v>
                </c:pt>
                <c:pt idx="60">
                  <c:v>2.8124999999999998E-4</c:v>
                </c:pt>
                <c:pt idx="61">
                  <c:v>2.7678571428571395E-4</c:v>
                </c:pt>
                <c:pt idx="62">
                  <c:v>2.723214285714283E-4</c:v>
                </c:pt>
                <c:pt idx="63">
                  <c:v>2.7232142857142836E-4</c:v>
                </c:pt>
                <c:pt idx="64">
                  <c:v>2.6785714285714271E-4</c:v>
                </c:pt>
                <c:pt idx="65">
                  <c:v>2.6339285714285711E-4</c:v>
                </c:pt>
                <c:pt idx="66">
                  <c:v>2.6339285714285711E-4</c:v>
                </c:pt>
                <c:pt idx="67">
                  <c:v>2.6339285714285706E-4</c:v>
                </c:pt>
                <c:pt idx="68">
                  <c:v>2.6339285714285711E-4</c:v>
                </c:pt>
                <c:pt idx="69">
                  <c:v>2.5892857142857146E-4</c:v>
                </c:pt>
                <c:pt idx="70">
                  <c:v>2.5892857142857146E-4</c:v>
                </c:pt>
                <c:pt idx="71">
                  <c:v>2.5446428571428587E-4</c:v>
                </c:pt>
                <c:pt idx="72">
                  <c:v>2.410714285714286E-4</c:v>
                </c:pt>
                <c:pt idx="73">
                  <c:v>2.3660714285714257E-4</c:v>
                </c:pt>
                <c:pt idx="74">
                  <c:v>2.3660714285714257E-4</c:v>
                </c:pt>
                <c:pt idx="75">
                  <c:v>2.3214285714285695E-4</c:v>
                </c:pt>
                <c:pt idx="76">
                  <c:v>2.2767857142857136E-4</c:v>
                </c:pt>
                <c:pt idx="77">
                  <c:v>2.1875000000000006E-4</c:v>
                </c:pt>
                <c:pt idx="78">
                  <c:v>2.1875000000000006E-4</c:v>
                </c:pt>
                <c:pt idx="79">
                  <c:v>2.2321428571428573E-4</c:v>
                </c:pt>
                <c:pt idx="80">
                  <c:v>2.2321428571428571E-4</c:v>
                </c:pt>
                <c:pt idx="81">
                  <c:v>2.1875000000000011E-4</c:v>
                </c:pt>
                <c:pt idx="82">
                  <c:v>2.0982142857142884E-4</c:v>
                </c:pt>
                <c:pt idx="83">
                  <c:v>2.0982142857142884E-4</c:v>
                </c:pt>
                <c:pt idx="84">
                  <c:v>2.0982142857142884E-4</c:v>
                </c:pt>
                <c:pt idx="85">
                  <c:v>2.0535714285714284E-4</c:v>
                </c:pt>
                <c:pt idx="86">
                  <c:v>2.0535714285714284E-4</c:v>
                </c:pt>
                <c:pt idx="87">
                  <c:v>2.0089285714285763E-4</c:v>
                </c:pt>
                <c:pt idx="88">
                  <c:v>2.008928571428576E-4</c:v>
                </c:pt>
                <c:pt idx="89">
                  <c:v>2.0982142857142884E-4</c:v>
                </c:pt>
                <c:pt idx="90">
                  <c:v>2.0982142857142844E-4</c:v>
                </c:pt>
                <c:pt idx="91">
                  <c:v>2.0535714285714246E-4</c:v>
                </c:pt>
                <c:pt idx="92">
                  <c:v>2.0089285714285722E-4</c:v>
                </c:pt>
                <c:pt idx="93">
                  <c:v>1.91964285714286E-4</c:v>
                </c:pt>
                <c:pt idx="94">
                  <c:v>1.919642857142856E-4</c:v>
                </c:pt>
                <c:pt idx="95">
                  <c:v>1.8749999999999957E-4</c:v>
                </c:pt>
                <c:pt idx="96">
                  <c:v>1.7410714285714233E-4</c:v>
                </c:pt>
                <c:pt idx="97">
                  <c:v>1.7410714285714271E-4</c:v>
                </c:pt>
                <c:pt idx="98">
                  <c:v>1.7410714285714309E-4</c:v>
                </c:pt>
                <c:pt idx="99">
                  <c:v>1.6964285714285708E-4</c:v>
                </c:pt>
                <c:pt idx="100">
                  <c:v>1.7410714285714273E-4</c:v>
                </c:pt>
                <c:pt idx="101">
                  <c:v>1.7410714285714311E-4</c:v>
                </c:pt>
                <c:pt idx="102">
                  <c:v>1.7410714285714311E-4</c:v>
                </c:pt>
                <c:pt idx="103">
                  <c:v>1.7410714285714311E-4</c:v>
                </c:pt>
                <c:pt idx="104">
                  <c:v>1.7410714285714311E-4</c:v>
                </c:pt>
                <c:pt idx="105">
                  <c:v>1.785714285714283E-4</c:v>
                </c:pt>
                <c:pt idx="106">
                  <c:v>1.7410714285714268E-4</c:v>
                </c:pt>
                <c:pt idx="107">
                  <c:v>1.6517857142857149E-4</c:v>
                </c:pt>
                <c:pt idx="108">
                  <c:v>1.5624999999999984E-4</c:v>
                </c:pt>
                <c:pt idx="109">
                  <c:v>1.5625000000000022E-4</c:v>
                </c:pt>
                <c:pt idx="110">
                  <c:v>1.6517857142857146E-4</c:v>
                </c:pt>
                <c:pt idx="111">
                  <c:v>1.5624999999999987E-4</c:v>
                </c:pt>
                <c:pt idx="112">
                  <c:v>1.4285714285714298E-4</c:v>
                </c:pt>
                <c:pt idx="113">
                  <c:v>1.4285714285714298E-4</c:v>
                </c:pt>
                <c:pt idx="114">
                  <c:v>1.473214285714286E-4</c:v>
                </c:pt>
                <c:pt idx="115">
                  <c:v>1.5178571428571419E-4</c:v>
                </c:pt>
                <c:pt idx="116">
                  <c:v>1.4732142857142822E-4</c:v>
                </c:pt>
                <c:pt idx="117">
                  <c:v>1.3839285714285698E-4</c:v>
                </c:pt>
                <c:pt idx="118">
                  <c:v>1.3392857142857135E-4</c:v>
                </c:pt>
                <c:pt idx="119">
                  <c:v>1.3839285714285698E-4</c:v>
                </c:pt>
                <c:pt idx="120">
                  <c:v>1.4285714285714257E-4</c:v>
                </c:pt>
                <c:pt idx="121">
                  <c:v>1.4285714285714257E-4</c:v>
                </c:pt>
                <c:pt idx="122">
                  <c:v>1.4285714285714298E-4</c:v>
                </c:pt>
                <c:pt idx="123">
                  <c:v>1.3392857142857173E-4</c:v>
                </c:pt>
                <c:pt idx="124">
                  <c:v>1.2946428571428611E-4</c:v>
                </c:pt>
                <c:pt idx="125">
                  <c:v>1.3839285714285735E-4</c:v>
                </c:pt>
                <c:pt idx="126">
                  <c:v>1.3392857142857133E-4</c:v>
                </c:pt>
                <c:pt idx="127">
                  <c:v>1.2946428571428573E-4</c:v>
                </c:pt>
                <c:pt idx="128">
                  <c:v>1.2946428571428573E-4</c:v>
                </c:pt>
                <c:pt idx="129">
                  <c:v>1.249999999999997E-4</c:v>
                </c:pt>
                <c:pt idx="130">
                  <c:v>1.2946428571428533E-4</c:v>
                </c:pt>
                <c:pt idx="131">
                  <c:v>1.2946428571428533E-4</c:v>
                </c:pt>
                <c:pt idx="132">
                  <c:v>1.1160714285714287E-4</c:v>
                </c:pt>
                <c:pt idx="133">
                  <c:v>1.0267857142857161E-4</c:v>
                </c:pt>
                <c:pt idx="134">
                  <c:v>1.0714285714285723E-4</c:v>
                </c:pt>
                <c:pt idx="135">
                  <c:v>1.0714285714285723E-4</c:v>
                </c:pt>
                <c:pt idx="136">
                  <c:v>1.0267857142857161E-4</c:v>
                </c:pt>
                <c:pt idx="137">
                  <c:v>9.8214285714285989E-5</c:v>
                </c:pt>
                <c:pt idx="138">
                  <c:v>9.8214285714286003E-5</c:v>
                </c:pt>
                <c:pt idx="139">
                  <c:v>1.0714285714285723E-4</c:v>
                </c:pt>
                <c:pt idx="140">
                  <c:v>1.1160714285714287E-4</c:v>
                </c:pt>
                <c:pt idx="141">
                  <c:v>1.1607142857142849E-4</c:v>
                </c:pt>
                <c:pt idx="142">
                  <c:v>1.2053571428571411E-4</c:v>
                </c:pt>
                <c:pt idx="143">
                  <c:v>1.1160714285714246E-4</c:v>
                </c:pt>
                <c:pt idx="144">
                  <c:v>1.0267857142857123E-4</c:v>
                </c:pt>
                <c:pt idx="145">
                  <c:v>1.0267857142857123E-4</c:v>
                </c:pt>
                <c:pt idx="146">
                  <c:v>1.026785714285712E-4</c:v>
                </c:pt>
                <c:pt idx="147">
                  <c:v>1.0267857142857161E-4</c:v>
                </c:pt>
                <c:pt idx="148">
                  <c:v>9.3749999999999975E-5</c:v>
                </c:pt>
                <c:pt idx="149">
                  <c:v>8.0357142857143124E-5</c:v>
                </c:pt>
                <c:pt idx="150">
                  <c:v>8.4821428571429139E-5</c:v>
                </c:pt>
                <c:pt idx="151">
                  <c:v>9.8214285714286003E-5</c:v>
                </c:pt>
                <c:pt idx="152">
                  <c:v>9.8214285714286003E-5</c:v>
                </c:pt>
                <c:pt idx="153">
                  <c:v>8.9285714285714367E-5</c:v>
                </c:pt>
                <c:pt idx="154">
                  <c:v>8.4821428571428339E-5</c:v>
                </c:pt>
                <c:pt idx="155">
                  <c:v>8.4821428571428746E-5</c:v>
                </c:pt>
                <c:pt idx="156">
                  <c:v>8.9285714285714353E-5</c:v>
                </c:pt>
                <c:pt idx="157">
                  <c:v>9.3749999999999582E-5</c:v>
                </c:pt>
                <c:pt idx="158">
                  <c:v>8.9285714285713581E-5</c:v>
                </c:pt>
                <c:pt idx="159">
                  <c:v>8.4821428571428352E-5</c:v>
                </c:pt>
                <c:pt idx="160">
                  <c:v>8.4821428571429139E-5</c:v>
                </c:pt>
                <c:pt idx="161">
                  <c:v>8.4821428571429125E-5</c:v>
                </c:pt>
                <c:pt idx="162">
                  <c:v>8.9285714285714367E-5</c:v>
                </c:pt>
                <c:pt idx="163">
                  <c:v>9.3749999999999582E-5</c:v>
                </c:pt>
                <c:pt idx="164">
                  <c:v>9.3749999999999582E-5</c:v>
                </c:pt>
                <c:pt idx="165">
                  <c:v>8.9285714285714746E-5</c:v>
                </c:pt>
                <c:pt idx="166">
                  <c:v>8.4821428571429125E-5</c:v>
                </c:pt>
                <c:pt idx="167">
                  <c:v>8.0357142857142745E-5</c:v>
                </c:pt>
                <c:pt idx="168">
                  <c:v>8.0357142857142745E-5</c:v>
                </c:pt>
                <c:pt idx="169">
                  <c:v>8.4821428571428352E-5</c:v>
                </c:pt>
                <c:pt idx="170">
                  <c:v>8.0357142857142731E-5</c:v>
                </c:pt>
                <c:pt idx="171">
                  <c:v>7.1428571428571502E-5</c:v>
                </c:pt>
                <c:pt idx="172">
                  <c:v>7.5892857142857123E-5</c:v>
                </c:pt>
                <c:pt idx="173">
                  <c:v>7.5892857142857123E-5</c:v>
                </c:pt>
                <c:pt idx="174">
                  <c:v>7.5892857142857123E-5</c:v>
                </c:pt>
                <c:pt idx="175">
                  <c:v>8.0357142857142731E-5</c:v>
                </c:pt>
                <c:pt idx="176">
                  <c:v>7.1428571428571488E-5</c:v>
                </c:pt>
                <c:pt idx="177">
                  <c:v>5.8035714285714631E-5</c:v>
                </c:pt>
                <c:pt idx="178">
                  <c:v>5.8035714285714637E-5</c:v>
                </c:pt>
                <c:pt idx="179">
                  <c:v>5.8035714285713845E-5</c:v>
                </c:pt>
                <c:pt idx="180">
                  <c:v>6.2499999999999473E-5</c:v>
                </c:pt>
                <c:pt idx="181">
                  <c:v>7.1428571428571488E-5</c:v>
                </c:pt>
                <c:pt idx="182">
                  <c:v>6.2500000000000245E-5</c:v>
                </c:pt>
                <c:pt idx="183">
                  <c:v>5.8035714285714631E-5</c:v>
                </c:pt>
                <c:pt idx="184">
                  <c:v>6.6964285714285867E-5</c:v>
                </c:pt>
                <c:pt idx="185">
                  <c:v>6.696428571428588E-5</c:v>
                </c:pt>
                <c:pt idx="186">
                  <c:v>5.8035714285714631E-5</c:v>
                </c:pt>
                <c:pt idx="187">
                  <c:v>5.8035714285713845E-5</c:v>
                </c:pt>
                <c:pt idx="188">
                  <c:v>6.6964285714285081E-5</c:v>
                </c:pt>
                <c:pt idx="189">
                  <c:v>7.1428571428571475E-5</c:v>
                </c:pt>
                <c:pt idx="190">
                  <c:v>7.1428571428571488E-5</c:v>
                </c:pt>
                <c:pt idx="191">
                  <c:v>7.1428571428571488E-5</c:v>
                </c:pt>
                <c:pt idx="192">
                  <c:v>7.5892857142857123E-5</c:v>
                </c:pt>
                <c:pt idx="193">
                  <c:v>8.0357142857142731E-5</c:v>
                </c:pt>
                <c:pt idx="194">
                  <c:v>7.1428571428571488E-5</c:v>
                </c:pt>
                <c:pt idx="195">
                  <c:v>5.3571428571428216E-5</c:v>
                </c:pt>
                <c:pt idx="196">
                  <c:v>4.9107142857141809E-5</c:v>
                </c:pt>
                <c:pt idx="197">
                  <c:v>5.3571428571428223E-5</c:v>
                </c:pt>
                <c:pt idx="198">
                  <c:v>5.3571428571429016E-5</c:v>
                </c:pt>
                <c:pt idx="199">
                  <c:v>4.9107142857143394E-5</c:v>
                </c:pt>
                <c:pt idx="200">
                  <c:v>4.9107142857143394E-5</c:v>
                </c:pt>
                <c:pt idx="201">
                  <c:v>4.9107142857143388E-5</c:v>
                </c:pt>
                <c:pt idx="202">
                  <c:v>5.3571428571429023E-5</c:v>
                </c:pt>
                <c:pt idx="203">
                  <c:v>6.2500000000000259E-5</c:v>
                </c:pt>
                <c:pt idx="204">
                  <c:v>5.8035714285713845E-5</c:v>
                </c:pt>
                <c:pt idx="205">
                  <c:v>5.3571428571427437E-5</c:v>
                </c:pt>
                <c:pt idx="206">
                  <c:v>5.3571428571427423E-5</c:v>
                </c:pt>
                <c:pt idx="207">
                  <c:v>4.9107142857141809E-5</c:v>
                </c:pt>
                <c:pt idx="208">
                  <c:v>5.8035714285713845E-5</c:v>
                </c:pt>
                <c:pt idx="209">
                  <c:v>6.6964285714285867E-5</c:v>
                </c:pt>
                <c:pt idx="210">
                  <c:v>5.3571428571429016E-5</c:v>
                </c:pt>
                <c:pt idx="211">
                  <c:v>4.464285714285778E-5</c:v>
                </c:pt>
                <c:pt idx="212">
                  <c:v>4.9107142857143394E-5</c:v>
                </c:pt>
                <c:pt idx="213">
                  <c:v>5.3571428571429009E-5</c:v>
                </c:pt>
                <c:pt idx="214">
                  <c:v>5.8035714285714631E-5</c:v>
                </c:pt>
                <c:pt idx="215">
                  <c:v>4.9107142857142602E-5</c:v>
                </c:pt>
                <c:pt idx="216">
                  <c:v>3.5714285714284958E-5</c:v>
                </c:pt>
                <c:pt idx="217">
                  <c:v>4.0178571428570573E-5</c:v>
                </c:pt>
                <c:pt idx="218">
                  <c:v>4.0178571428570573E-5</c:v>
                </c:pt>
                <c:pt idx="219">
                  <c:v>4.0178571428571366E-5</c:v>
                </c:pt>
                <c:pt idx="220">
                  <c:v>4.464285714285778E-5</c:v>
                </c:pt>
                <c:pt idx="221">
                  <c:v>4.0178571428572152E-5</c:v>
                </c:pt>
                <c:pt idx="222">
                  <c:v>3.5714285714286537E-5</c:v>
                </c:pt>
                <c:pt idx="223">
                  <c:v>4.0178571428572158E-5</c:v>
                </c:pt>
                <c:pt idx="224">
                  <c:v>4.9107142857143394E-5</c:v>
                </c:pt>
                <c:pt idx="225">
                  <c:v>5.3571428571429016E-5</c:v>
                </c:pt>
                <c:pt idx="226">
                  <c:v>4.9107142857142602E-5</c:v>
                </c:pt>
                <c:pt idx="227">
                  <c:v>4.0178571428570566E-5</c:v>
                </c:pt>
                <c:pt idx="228">
                  <c:v>3.5714285714284951E-5</c:v>
                </c:pt>
                <c:pt idx="229">
                  <c:v>4.464285714285698E-5</c:v>
                </c:pt>
                <c:pt idx="230">
                  <c:v>4.9107142857143394E-5</c:v>
                </c:pt>
                <c:pt idx="231">
                  <c:v>4.0178571428572152E-5</c:v>
                </c:pt>
                <c:pt idx="232">
                  <c:v>4.0178571428572152E-5</c:v>
                </c:pt>
                <c:pt idx="233">
                  <c:v>4.0178571428572152E-5</c:v>
                </c:pt>
                <c:pt idx="234">
                  <c:v>4.0178571428572152E-5</c:v>
                </c:pt>
                <c:pt idx="235">
                  <c:v>4.9107142857143394E-5</c:v>
                </c:pt>
                <c:pt idx="236">
                  <c:v>4.0178571428571359E-5</c:v>
                </c:pt>
                <c:pt idx="237">
                  <c:v>2.2321428571428097E-5</c:v>
                </c:pt>
                <c:pt idx="238">
                  <c:v>2.2321428571428097E-5</c:v>
                </c:pt>
                <c:pt idx="239">
                  <c:v>3.1249999999999337E-5</c:v>
                </c:pt>
                <c:pt idx="240">
                  <c:v>3.5714285714284958E-5</c:v>
                </c:pt>
                <c:pt idx="241">
                  <c:v>3.5714285714284958E-5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DB8-4DF7-9637-120A5372D5FD}"/>
            </c:ext>
          </c:extLst>
        </c:ser>
        <c:ser>
          <c:idx val="2"/>
          <c:order val="2"/>
          <c:tx>
            <c:v>140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gleit!$Q$5:$Q$260</c:f>
              <c:numCache>
                <c:formatCode>0.00E+00</c:formatCode>
                <c:ptCount val="256"/>
                <c:pt idx="0">
                  <c:v>4.5758928571428568E-2</c:v>
                </c:pt>
                <c:pt idx="1">
                  <c:v>4.897321428571428E-2</c:v>
                </c:pt>
                <c:pt idx="2">
                  <c:v>5.227678571428572E-2</c:v>
                </c:pt>
                <c:pt idx="3">
                  <c:v>5.5491071428571424E-2</c:v>
                </c:pt>
                <c:pt idx="4">
                  <c:v>5.8705357142857142E-2</c:v>
                </c:pt>
                <c:pt idx="5">
                  <c:v>6.1919642857142861E-2</c:v>
                </c:pt>
                <c:pt idx="6">
                  <c:v>6.5089285714285711E-2</c:v>
                </c:pt>
                <c:pt idx="7">
                  <c:v>6.8214285714285713E-2</c:v>
                </c:pt>
                <c:pt idx="8">
                  <c:v>7.1294642857142848E-2</c:v>
                </c:pt>
                <c:pt idx="9">
                  <c:v>7.4330357142857142E-2</c:v>
                </c:pt>
                <c:pt idx="10">
                  <c:v>7.7410714285714291E-2</c:v>
                </c:pt>
                <c:pt idx="11">
                  <c:v>8.0401785714285717E-2</c:v>
                </c:pt>
                <c:pt idx="12">
                  <c:v>8.3303571428571435E-2</c:v>
                </c:pt>
                <c:pt idx="13">
                  <c:v>8.6205357142857153E-2</c:v>
                </c:pt>
                <c:pt idx="14">
                  <c:v>8.9062500000000003E-2</c:v>
                </c:pt>
                <c:pt idx="15">
                  <c:v>9.1874999999999998E-2</c:v>
                </c:pt>
                <c:pt idx="16">
                  <c:v>9.4598214285714285E-2</c:v>
                </c:pt>
                <c:pt idx="17">
                  <c:v>9.7276785714285732E-2</c:v>
                </c:pt>
                <c:pt idx="18">
                  <c:v>9.9999999999999992E-2</c:v>
                </c:pt>
                <c:pt idx="19">
                  <c:v>0.10267857142857142</c:v>
                </c:pt>
                <c:pt idx="20">
                  <c:v>0.10535714285714284</c:v>
                </c:pt>
                <c:pt idx="21">
                  <c:v>0.10794642857142857</c:v>
                </c:pt>
                <c:pt idx="22">
                  <c:v>0.11053571428571428</c:v>
                </c:pt>
                <c:pt idx="23">
                  <c:v>0.113125</c:v>
                </c:pt>
                <c:pt idx="24">
                  <c:v>0.11562499999999999</c:v>
                </c:pt>
                <c:pt idx="25">
                  <c:v>0.11812500000000001</c:v>
                </c:pt>
                <c:pt idx="26">
                  <c:v>0.12053571428571429</c:v>
                </c:pt>
                <c:pt idx="27">
                  <c:v>0.1229017857142857</c:v>
                </c:pt>
                <c:pt idx="28">
                  <c:v>0.12531249999999999</c:v>
                </c:pt>
                <c:pt idx="29">
                  <c:v>0.12767857142857142</c:v>
                </c:pt>
                <c:pt idx="30">
                  <c:v>0.12999999999999998</c:v>
                </c:pt>
                <c:pt idx="31">
                  <c:v>0.13232142857142856</c:v>
                </c:pt>
                <c:pt idx="32">
                  <c:v>0.13450892857142854</c:v>
                </c:pt>
                <c:pt idx="33">
                  <c:v>0.13674107142857142</c:v>
                </c:pt>
                <c:pt idx="34">
                  <c:v>0.13888392857142856</c:v>
                </c:pt>
                <c:pt idx="35">
                  <c:v>0.14098214285714286</c:v>
                </c:pt>
                <c:pt idx="36">
                  <c:v>0.14308035714285716</c:v>
                </c:pt>
                <c:pt idx="37">
                  <c:v>0.14513392857142859</c:v>
                </c:pt>
                <c:pt idx="38">
                  <c:v>0.1471875</c:v>
                </c:pt>
                <c:pt idx="39">
                  <c:v>0.14924107142857143</c:v>
                </c:pt>
                <c:pt idx="40">
                  <c:v>0.15124999999999997</c:v>
                </c:pt>
                <c:pt idx="41">
                  <c:v>0.15325892857142856</c:v>
                </c:pt>
                <c:pt idx="42">
                  <c:v>0.15522321428571431</c:v>
                </c:pt>
                <c:pt idx="43">
                  <c:v>0.1570982142857143</c:v>
                </c:pt>
                <c:pt idx="44">
                  <c:v>0.15897321428571429</c:v>
                </c:pt>
                <c:pt idx="45">
                  <c:v>0.16080357142857143</c:v>
                </c:pt>
                <c:pt idx="46">
                  <c:v>0.16263392857142861</c:v>
                </c:pt>
                <c:pt idx="47">
                  <c:v>0.16441964285714286</c:v>
                </c:pt>
                <c:pt idx="48">
                  <c:v>0.16620535714285714</c:v>
                </c:pt>
                <c:pt idx="49">
                  <c:v>0.16794642857142855</c:v>
                </c:pt>
                <c:pt idx="50">
                  <c:v>0.16973214285714286</c:v>
                </c:pt>
                <c:pt idx="51">
                  <c:v>0.17147321428571427</c:v>
                </c:pt>
                <c:pt idx="52">
                  <c:v>0.17312499999999997</c:v>
                </c:pt>
                <c:pt idx="53">
                  <c:v>0.1747767857142857</c:v>
                </c:pt>
                <c:pt idx="54">
                  <c:v>0.17642857142857141</c:v>
                </c:pt>
                <c:pt idx="55">
                  <c:v>0.17808035714285714</c:v>
                </c:pt>
                <c:pt idx="56">
                  <c:v>0.17973214285714287</c:v>
                </c:pt>
                <c:pt idx="57">
                  <c:v>0.18129464285714286</c:v>
                </c:pt>
                <c:pt idx="58">
                  <c:v>0.18281250000000002</c:v>
                </c:pt>
                <c:pt idx="59">
                  <c:v>0.18437499999999998</c:v>
                </c:pt>
                <c:pt idx="60">
                  <c:v>0.18584821428571427</c:v>
                </c:pt>
                <c:pt idx="61">
                  <c:v>0.18732142857142858</c:v>
                </c:pt>
                <c:pt idx="62">
                  <c:v>0.18875</c:v>
                </c:pt>
                <c:pt idx="63">
                  <c:v>0.19008928571428574</c:v>
                </c:pt>
                <c:pt idx="64">
                  <c:v>0.19142857142857142</c:v>
                </c:pt>
                <c:pt idx="65">
                  <c:v>0.19285714285714287</c:v>
                </c:pt>
                <c:pt idx="66">
                  <c:v>0.19424107142857144</c:v>
                </c:pt>
                <c:pt idx="67">
                  <c:v>0.19562499999999999</c:v>
                </c:pt>
                <c:pt idx="68">
                  <c:v>0.19700892857142854</c:v>
                </c:pt>
                <c:pt idx="69">
                  <c:v>0.19834821428571425</c:v>
                </c:pt>
                <c:pt idx="70">
                  <c:v>0.19968749999999999</c:v>
                </c:pt>
                <c:pt idx="71">
                  <c:v>0.20102678571428573</c:v>
                </c:pt>
                <c:pt idx="72">
                  <c:v>0.20223214285714283</c:v>
                </c:pt>
                <c:pt idx="73">
                  <c:v>0.20343749999999997</c:v>
                </c:pt>
                <c:pt idx="74">
                  <c:v>0.20468749999999999</c:v>
                </c:pt>
                <c:pt idx="75">
                  <c:v>0.20584821428571429</c:v>
                </c:pt>
                <c:pt idx="76">
                  <c:v>0.20696428571428571</c:v>
                </c:pt>
                <c:pt idx="77">
                  <c:v>0.2081696428571429</c:v>
                </c:pt>
                <c:pt idx="78">
                  <c:v>0.20933035714285714</c:v>
                </c:pt>
                <c:pt idx="79">
                  <c:v>0.2105357142857143</c:v>
                </c:pt>
                <c:pt idx="80">
                  <c:v>0.21169642857142862</c:v>
                </c:pt>
                <c:pt idx="81">
                  <c:v>0.21272321428571428</c:v>
                </c:pt>
                <c:pt idx="82">
                  <c:v>0.21379464285714286</c:v>
                </c:pt>
                <c:pt idx="83">
                  <c:v>0.21486607142857142</c:v>
                </c:pt>
                <c:pt idx="84">
                  <c:v>0.21589285714285711</c:v>
                </c:pt>
                <c:pt idx="85">
                  <c:v>0.21696428571428572</c:v>
                </c:pt>
                <c:pt idx="86">
                  <c:v>0.21799107142857141</c:v>
                </c:pt>
                <c:pt idx="87">
                  <c:v>0.21901785714285713</c:v>
                </c:pt>
                <c:pt idx="88">
                  <c:v>0.22008928571428574</c:v>
                </c:pt>
                <c:pt idx="89">
                  <c:v>0.22107142857142856</c:v>
                </c:pt>
                <c:pt idx="90">
                  <c:v>0.22205357142857141</c:v>
                </c:pt>
                <c:pt idx="91">
                  <c:v>0.22303571428571425</c:v>
                </c:pt>
                <c:pt idx="92">
                  <c:v>0.2240178571428571</c:v>
                </c:pt>
                <c:pt idx="93">
                  <c:v>0.22499999999999995</c:v>
                </c:pt>
                <c:pt idx="94">
                  <c:v>0.22593749999999999</c:v>
                </c:pt>
                <c:pt idx="95">
                  <c:v>0.22687499999999999</c:v>
                </c:pt>
                <c:pt idx="96">
                  <c:v>0.2278571428571429</c:v>
                </c:pt>
                <c:pt idx="97">
                  <c:v>0.22879464285714285</c:v>
                </c:pt>
                <c:pt idx="98">
                  <c:v>0.22964285714285718</c:v>
                </c:pt>
                <c:pt idx="99">
                  <c:v>0.23044642857142858</c:v>
                </c:pt>
                <c:pt idx="100">
                  <c:v>0.23129464285714291</c:v>
                </c:pt>
                <c:pt idx="101">
                  <c:v>0.23218750000000002</c:v>
                </c:pt>
                <c:pt idx="102">
                  <c:v>0.2330803571428571</c:v>
                </c:pt>
                <c:pt idx="103">
                  <c:v>0.23392857142857143</c:v>
                </c:pt>
                <c:pt idx="104">
                  <c:v>0.23477678571428573</c:v>
                </c:pt>
                <c:pt idx="105">
                  <c:v>0.235625</c:v>
                </c:pt>
                <c:pt idx="106">
                  <c:v>0.23647321428571427</c:v>
                </c:pt>
                <c:pt idx="107">
                  <c:v>0.23723214285714286</c:v>
                </c:pt>
                <c:pt idx="108">
                  <c:v>0.23794642857142859</c:v>
                </c:pt>
                <c:pt idx="109">
                  <c:v>0.23866071428571428</c:v>
                </c:pt>
                <c:pt idx="110">
                  <c:v>0.23937500000000003</c:v>
                </c:pt>
                <c:pt idx="111">
                  <c:v>0.24008928571428573</c:v>
                </c:pt>
                <c:pt idx="112">
                  <c:v>0.24080357142857142</c:v>
                </c:pt>
                <c:pt idx="113">
                  <c:v>0.24147321428571428</c:v>
                </c:pt>
                <c:pt idx="114">
                  <c:v>0.2421875</c:v>
                </c:pt>
                <c:pt idx="115">
                  <c:v>0.24285714285714285</c:v>
                </c:pt>
                <c:pt idx="116">
                  <c:v>0.24352678571428571</c:v>
                </c:pt>
                <c:pt idx="117">
                  <c:v>0.24419642857142859</c:v>
                </c:pt>
                <c:pt idx="118">
                  <c:v>0.24486607142857145</c:v>
                </c:pt>
                <c:pt idx="119">
                  <c:v>0.24549107142857141</c:v>
                </c:pt>
                <c:pt idx="120">
                  <c:v>0.24611607142857145</c:v>
                </c:pt>
                <c:pt idx="121">
                  <c:v>0.24665178571428567</c:v>
                </c:pt>
                <c:pt idx="122">
                  <c:v>0.24727678571428571</c:v>
                </c:pt>
                <c:pt idx="123">
                  <c:v>0.24781250000000002</c:v>
                </c:pt>
                <c:pt idx="124">
                  <c:v>0.24834821428571432</c:v>
                </c:pt>
                <c:pt idx="125">
                  <c:v>0.24888392857142858</c:v>
                </c:pt>
                <c:pt idx="126">
                  <c:v>0.24950892857142856</c:v>
                </c:pt>
                <c:pt idx="127">
                  <c:v>0.25008928571428568</c:v>
                </c:pt>
                <c:pt idx="128">
                  <c:v>0.25075892857142856</c:v>
                </c:pt>
                <c:pt idx="129">
                  <c:v>0.25125000000000003</c:v>
                </c:pt>
                <c:pt idx="130">
                  <c:v>0.25178571428571428</c:v>
                </c:pt>
                <c:pt idx="131">
                  <c:v>0.25236607142857143</c:v>
                </c:pt>
                <c:pt idx="132">
                  <c:v>0.25294642857142857</c:v>
                </c:pt>
                <c:pt idx="133">
                  <c:v>0.25348214285714288</c:v>
                </c:pt>
                <c:pt idx="134">
                  <c:v>0.25401785714285718</c:v>
                </c:pt>
                <c:pt idx="135">
                  <c:v>0.2544642857142857</c:v>
                </c:pt>
                <c:pt idx="136">
                  <c:v>0.25495535714285716</c:v>
                </c:pt>
                <c:pt idx="137">
                  <c:v>0.25549107142857141</c:v>
                </c:pt>
                <c:pt idx="138">
                  <c:v>0.25593749999999998</c:v>
                </c:pt>
                <c:pt idx="139">
                  <c:v>0.25633928571428571</c:v>
                </c:pt>
                <c:pt idx="140">
                  <c:v>0.25669642857142855</c:v>
                </c:pt>
                <c:pt idx="141">
                  <c:v>0.25705357142857144</c:v>
                </c:pt>
                <c:pt idx="142">
                  <c:v>0.25750000000000001</c:v>
                </c:pt>
                <c:pt idx="143">
                  <c:v>0.25799107142857147</c:v>
                </c:pt>
                <c:pt idx="144">
                  <c:v>0.25839285714285715</c:v>
                </c:pt>
                <c:pt idx="145">
                  <c:v>0.25888392857142861</c:v>
                </c:pt>
                <c:pt idx="146">
                  <c:v>0.25937500000000002</c:v>
                </c:pt>
                <c:pt idx="147">
                  <c:v>0.25986607142857143</c:v>
                </c:pt>
                <c:pt idx="148">
                  <c:v>0.26035714285714284</c:v>
                </c:pt>
                <c:pt idx="149">
                  <c:v>0.26080357142857141</c:v>
                </c:pt>
                <c:pt idx="150">
                  <c:v>0.26120535714285714</c:v>
                </c:pt>
                <c:pt idx="151">
                  <c:v>0.26165178571428571</c:v>
                </c:pt>
                <c:pt idx="152">
                  <c:v>0.26196428571428571</c:v>
                </c:pt>
                <c:pt idx="153">
                  <c:v>0.26232142857142854</c:v>
                </c:pt>
                <c:pt idx="154">
                  <c:v>0.26272321428571427</c:v>
                </c:pt>
                <c:pt idx="155">
                  <c:v>0.26308035714285716</c:v>
                </c:pt>
                <c:pt idx="156">
                  <c:v>0.26339285714285715</c:v>
                </c:pt>
                <c:pt idx="157">
                  <c:v>0.2637053571428572</c:v>
                </c:pt>
                <c:pt idx="158">
                  <c:v>0.26401785714285714</c:v>
                </c:pt>
                <c:pt idx="159">
                  <c:v>0.26441964285714287</c:v>
                </c:pt>
                <c:pt idx="160">
                  <c:v>0.26473214285714286</c:v>
                </c:pt>
                <c:pt idx="161">
                  <c:v>0.26495535714285717</c:v>
                </c:pt>
                <c:pt idx="162">
                  <c:v>0.26522321428571433</c:v>
                </c:pt>
                <c:pt idx="163">
                  <c:v>0.26549107142857142</c:v>
                </c:pt>
                <c:pt idx="164">
                  <c:v>0.26584821428571431</c:v>
                </c:pt>
                <c:pt idx="165">
                  <c:v>0.26611607142857141</c:v>
                </c:pt>
                <c:pt idx="166">
                  <c:v>0.26638392857142856</c:v>
                </c:pt>
                <c:pt idx="167">
                  <c:v>0.26669642857142856</c:v>
                </c:pt>
                <c:pt idx="168">
                  <c:v>0.26705357142857145</c:v>
                </c:pt>
                <c:pt idx="169">
                  <c:v>0.26741071428571422</c:v>
                </c:pt>
                <c:pt idx="170">
                  <c:v>0.26776785714285711</c:v>
                </c:pt>
                <c:pt idx="171">
                  <c:v>0.26808035714285716</c:v>
                </c:pt>
                <c:pt idx="172">
                  <c:v>0.26839285714285716</c:v>
                </c:pt>
                <c:pt idx="173">
                  <c:v>0.26870535714285715</c:v>
                </c:pt>
                <c:pt idx="174">
                  <c:v>0.2689732142857143</c:v>
                </c:pt>
                <c:pt idx="175">
                  <c:v>0.26924107142857145</c:v>
                </c:pt>
                <c:pt idx="176">
                  <c:v>0.26955357142857145</c:v>
                </c:pt>
                <c:pt idx="177">
                  <c:v>0.26982142857142855</c:v>
                </c:pt>
                <c:pt idx="178">
                  <c:v>0.2700892857142857</c:v>
                </c:pt>
                <c:pt idx="179">
                  <c:v>0.27040178571428569</c:v>
                </c:pt>
                <c:pt idx="180">
                  <c:v>0.270625</c:v>
                </c:pt>
                <c:pt idx="181">
                  <c:v>0.27084821428571432</c:v>
                </c:pt>
                <c:pt idx="182">
                  <c:v>0.27107142857142857</c:v>
                </c:pt>
                <c:pt idx="183">
                  <c:v>0.27129464285714283</c:v>
                </c:pt>
                <c:pt idx="184">
                  <c:v>0.27151785714285714</c:v>
                </c:pt>
                <c:pt idx="185">
                  <c:v>0.2717410714285714</c:v>
                </c:pt>
                <c:pt idx="186">
                  <c:v>0.27196428571428571</c:v>
                </c:pt>
                <c:pt idx="187">
                  <c:v>0.27218749999999997</c:v>
                </c:pt>
                <c:pt idx="188">
                  <c:v>0.27245535714285718</c:v>
                </c:pt>
                <c:pt idx="189">
                  <c:v>0.27267857142857149</c:v>
                </c:pt>
                <c:pt idx="190">
                  <c:v>0.27285714285714285</c:v>
                </c:pt>
                <c:pt idx="191">
                  <c:v>0.27308035714285717</c:v>
                </c:pt>
                <c:pt idx="192">
                  <c:v>0.27330357142857142</c:v>
                </c:pt>
                <c:pt idx="193">
                  <c:v>0.27348214285714284</c:v>
                </c:pt>
                <c:pt idx="194">
                  <c:v>0.27366071428571426</c:v>
                </c:pt>
                <c:pt idx="195">
                  <c:v>0.27388392857142851</c:v>
                </c:pt>
                <c:pt idx="196">
                  <c:v>0.27419642857142856</c:v>
                </c:pt>
                <c:pt idx="197">
                  <c:v>0.27450892857142856</c:v>
                </c:pt>
                <c:pt idx="198">
                  <c:v>0.27477678571428571</c:v>
                </c:pt>
                <c:pt idx="199">
                  <c:v>0.27500000000000002</c:v>
                </c:pt>
                <c:pt idx="200">
                  <c:v>0.27522321428571428</c:v>
                </c:pt>
                <c:pt idx="201">
                  <c:v>0.27549107142857143</c:v>
                </c:pt>
                <c:pt idx="202">
                  <c:v>0.27566964285714285</c:v>
                </c:pt>
                <c:pt idx="203">
                  <c:v>0.27575892857142853</c:v>
                </c:pt>
                <c:pt idx="204">
                  <c:v>0.27580357142857143</c:v>
                </c:pt>
                <c:pt idx="205">
                  <c:v>0.27584821428571427</c:v>
                </c:pt>
                <c:pt idx="206">
                  <c:v>0.27593749999999995</c:v>
                </c:pt>
                <c:pt idx="207">
                  <c:v>0.27607142857142858</c:v>
                </c:pt>
                <c:pt idx="208">
                  <c:v>0.27620535714285716</c:v>
                </c:pt>
                <c:pt idx="209">
                  <c:v>0.27638392857142857</c:v>
                </c:pt>
                <c:pt idx="210">
                  <c:v>0.27656249999999999</c:v>
                </c:pt>
                <c:pt idx="211">
                  <c:v>0.2767857142857143</c:v>
                </c:pt>
                <c:pt idx="212">
                  <c:v>0.27700892857142856</c:v>
                </c:pt>
                <c:pt idx="213">
                  <c:v>0.27718750000000003</c:v>
                </c:pt>
                <c:pt idx="214">
                  <c:v>0.27736607142857145</c:v>
                </c:pt>
                <c:pt idx="215">
                  <c:v>0.27754464285714286</c:v>
                </c:pt>
                <c:pt idx="216">
                  <c:v>0.27767857142857144</c:v>
                </c:pt>
                <c:pt idx="217">
                  <c:v>0.27781249999999996</c:v>
                </c:pt>
                <c:pt idx="218">
                  <c:v>0.27794642857142859</c:v>
                </c:pt>
                <c:pt idx="219">
                  <c:v>0.27808035714285712</c:v>
                </c:pt>
                <c:pt idx="220">
                  <c:v>0.27821428571428569</c:v>
                </c:pt>
                <c:pt idx="221">
                  <c:v>0.27830357142857137</c:v>
                </c:pt>
                <c:pt idx="222">
                  <c:v>0.27839285714285716</c:v>
                </c:pt>
                <c:pt idx="223">
                  <c:v>0.2784821428571429</c:v>
                </c:pt>
                <c:pt idx="224">
                  <c:v>0.27857142857142858</c:v>
                </c:pt>
                <c:pt idx="225">
                  <c:v>0.27866071428571432</c:v>
                </c:pt>
                <c:pt idx="226">
                  <c:v>0.27879464285714289</c:v>
                </c:pt>
                <c:pt idx="227">
                  <c:v>0.27897321428571425</c:v>
                </c:pt>
                <c:pt idx="228">
                  <c:v>0.27910714285714283</c:v>
                </c:pt>
                <c:pt idx="229">
                  <c:v>0.27924107142857141</c:v>
                </c:pt>
                <c:pt idx="230">
                  <c:v>0.27941964285714282</c:v>
                </c:pt>
                <c:pt idx="231">
                  <c:v>0.27959821428571424</c:v>
                </c:pt>
                <c:pt idx="232">
                  <c:v>0.27973214285714287</c:v>
                </c:pt>
                <c:pt idx="233">
                  <c:v>0.27982142857142855</c:v>
                </c:pt>
                <c:pt idx="234">
                  <c:v>0.27986607142857145</c:v>
                </c:pt>
                <c:pt idx="235">
                  <c:v>0.27995535714285713</c:v>
                </c:pt>
                <c:pt idx="236">
                  <c:v>0.28000000000000003</c:v>
                </c:pt>
                <c:pt idx="237">
                  <c:v>0.28004464285714287</c:v>
                </c:pt>
                <c:pt idx="238">
                  <c:v>0.28013392857142855</c:v>
                </c:pt>
                <c:pt idx="239">
                  <c:v>0.28022321428571434</c:v>
                </c:pt>
                <c:pt idx="240">
                  <c:v>0.28035714285714286</c:v>
                </c:pt>
                <c:pt idx="241">
                  <c:v>0.28053571428571433</c:v>
                </c:pt>
                <c:pt idx="242">
                  <c:v>0.28071428571428575</c:v>
                </c:pt>
                <c:pt idx="243">
                  <c:v>0.28084821428571433</c:v>
                </c:pt>
                <c:pt idx="244">
                  <c:v>0.28093750000000001</c:v>
                </c:pt>
                <c:pt idx="245">
                  <c:v>0.2809821428571429</c:v>
                </c:pt>
                <c:pt idx="246">
                  <c:v>0.28111607142857148</c:v>
                </c:pt>
                <c:pt idx="247">
                  <c:v>0.28120535714285716</c:v>
                </c:pt>
                <c:pt idx="248">
                  <c:v>0.28125</c:v>
                </c:pt>
                <c:pt idx="249">
                  <c:v>0.28129464285714284</c:v>
                </c:pt>
                <c:pt idx="250">
                  <c:v>0.28138392857142852</c:v>
                </c:pt>
                <c:pt idx="251">
                  <c:v>0.28147321428571426</c:v>
                </c:pt>
                <c:pt idx="252">
                  <c:v>0.28160714285714283</c:v>
                </c:pt>
                <c:pt idx="253">
                  <c:v>0.28160714285714283</c:v>
                </c:pt>
                <c:pt idx="254">
                  <c:v>0.28160714285714283</c:v>
                </c:pt>
                <c:pt idx="255">
                  <c:v>0.28165178571428567</c:v>
                </c:pt>
              </c:numCache>
            </c:numRef>
          </c:xVal>
          <c:yVal>
            <c:numRef>
              <c:f>gleit!$R$5:$R$260</c:f>
              <c:numCache>
                <c:formatCode>0.00E+00</c:formatCode>
                <c:ptCount val="256"/>
                <c:pt idx="0">
                  <c:v>6.4732142857142853E-4</c:v>
                </c:pt>
                <c:pt idx="1">
                  <c:v>6.5178571428571423E-4</c:v>
                </c:pt>
                <c:pt idx="2">
                  <c:v>6.5178571428571423E-4</c:v>
                </c:pt>
                <c:pt idx="3">
                  <c:v>6.4285714285714293E-4</c:v>
                </c:pt>
                <c:pt idx="4">
                  <c:v>6.4285714285714293E-4</c:v>
                </c:pt>
                <c:pt idx="5">
                  <c:v>6.3839285714285712E-4</c:v>
                </c:pt>
                <c:pt idx="6">
                  <c:v>6.2946428571428582E-4</c:v>
                </c:pt>
                <c:pt idx="7">
                  <c:v>6.205357142857142E-4</c:v>
                </c:pt>
                <c:pt idx="8">
                  <c:v>6.116071428571428E-4</c:v>
                </c:pt>
                <c:pt idx="9">
                  <c:v>6.116071428571428E-4</c:v>
                </c:pt>
                <c:pt idx="10">
                  <c:v>6.0714285714285709E-4</c:v>
                </c:pt>
                <c:pt idx="11">
                  <c:v>5.8928571428571417E-4</c:v>
                </c:pt>
                <c:pt idx="12">
                  <c:v>5.8035714285714277E-4</c:v>
                </c:pt>
                <c:pt idx="13">
                  <c:v>5.7589285714285717E-4</c:v>
                </c:pt>
                <c:pt idx="14">
                  <c:v>5.6696428571428599E-4</c:v>
                </c:pt>
                <c:pt idx="15">
                  <c:v>5.5357142857142866E-4</c:v>
                </c:pt>
                <c:pt idx="16">
                  <c:v>5.4017857142857144E-4</c:v>
                </c:pt>
                <c:pt idx="17">
                  <c:v>5.4017857142857144E-4</c:v>
                </c:pt>
                <c:pt idx="18">
                  <c:v>5.4017857142857144E-4</c:v>
                </c:pt>
                <c:pt idx="19">
                  <c:v>5.3571428571428574E-4</c:v>
                </c:pt>
                <c:pt idx="20">
                  <c:v>5.2678571428571423E-4</c:v>
                </c:pt>
                <c:pt idx="21">
                  <c:v>5.1785714285714271E-4</c:v>
                </c:pt>
                <c:pt idx="22">
                  <c:v>5.1785714285714271E-4</c:v>
                </c:pt>
                <c:pt idx="23">
                  <c:v>5.0892857142857152E-4</c:v>
                </c:pt>
                <c:pt idx="24">
                  <c:v>4.999999999999999E-4</c:v>
                </c:pt>
                <c:pt idx="25">
                  <c:v>4.910714285714285E-4</c:v>
                </c:pt>
                <c:pt idx="26">
                  <c:v>4.776785714285715E-4</c:v>
                </c:pt>
                <c:pt idx="27">
                  <c:v>4.776785714285715E-4</c:v>
                </c:pt>
                <c:pt idx="28">
                  <c:v>4.7767857142857133E-4</c:v>
                </c:pt>
                <c:pt idx="29">
                  <c:v>4.6874999999999993E-4</c:v>
                </c:pt>
                <c:pt idx="30">
                  <c:v>4.6428571428571428E-4</c:v>
                </c:pt>
                <c:pt idx="31">
                  <c:v>4.5089285714285723E-4</c:v>
                </c:pt>
                <c:pt idx="32">
                  <c:v>4.4196428571428571E-4</c:v>
                </c:pt>
                <c:pt idx="33">
                  <c:v>4.3749999999999968E-4</c:v>
                </c:pt>
                <c:pt idx="34">
                  <c:v>4.2410714285714247E-4</c:v>
                </c:pt>
                <c:pt idx="35">
                  <c:v>4.1964285714285725E-4</c:v>
                </c:pt>
                <c:pt idx="36">
                  <c:v>4.1517857142857166E-4</c:v>
                </c:pt>
                <c:pt idx="37">
                  <c:v>4.1071428571428563E-4</c:v>
                </c:pt>
                <c:pt idx="38">
                  <c:v>4.1071428571428558E-4</c:v>
                </c:pt>
                <c:pt idx="39">
                  <c:v>4.0625000000000004E-4</c:v>
                </c:pt>
                <c:pt idx="40">
                  <c:v>4.0178571428571444E-4</c:v>
                </c:pt>
                <c:pt idx="41">
                  <c:v>3.9732142857142879E-4</c:v>
                </c:pt>
                <c:pt idx="42">
                  <c:v>3.8392857142857158E-4</c:v>
                </c:pt>
                <c:pt idx="43">
                  <c:v>3.7499999999999995E-4</c:v>
                </c:pt>
                <c:pt idx="44">
                  <c:v>3.7053571428571431E-4</c:v>
                </c:pt>
                <c:pt idx="45">
                  <c:v>3.6607142857142871E-4</c:v>
                </c:pt>
                <c:pt idx="46">
                  <c:v>3.6160714285714268E-4</c:v>
                </c:pt>
                <c:pt idx="47">
                  <c:v>3.5714285714285709E-4</c:v>
                </c:pt>
                <c:pt idx="48">
                  <c:v>3.5267857142857149E-4</c:v>
                </c:pt>
                <c:pt idx="49">
                  <c:v>3.5267857142857101E-4</c:v>
                </c:pt>
                <c:pt idx="50">
                  <c:v>3.5267857142857144E-4</c:v>
                </c:pt>
                <c:pt idx="51">
                  <c:v>3.3928571428571466E-4</c:v>
                </c:pt>
                <c:pt idx="52">
                  <c:v>3.3035714285714298E-4</c:v>
                </c:pt>
                <c:pt idx="53">
                  <c:v>3.3035714285714298E-4</c:v>
                </c:pt>
                <c:pt idx="54">
                  <c:v>3.3035714285714298E-4</c:v>
                </c:pt>
                <c:pt idx="55">
                  <c:v>3.3035714285714303E-4</c:v>
                </c:pt>
                <c:pt idx="56">
                  <c:v>3.2142857142857174E-4</c:v>
                </c:pt>
                <c:pt idx="57">
                  <c:v>3.0803571428571441E-4</c:v>
                </c:pt>
                <c:pt idx="58">
                  <c:v>3.0803571428571409E-4</c:v>
                </c:pt>
                <c:pt idx="59">
                  <c:v>3.0357142857142849E-4</c:v>
                </c:pt>
                <c:pt idx="60">
                  <c:v>2.946428571428572E-4</c:v>
                </c:pt>
                <c:pt idx="61">
                  <c:v>2.9017857142857117E-4</c:v>
                </c:pt>
                <c:pt idx="62">
                  <c:v>2.7678571428571395E-4</c:v>
                </c:pt>
                <c:pt idx="63">
                  <c:v>2.6785714285714271E-4</c:v>
                </c:pt>
                <c:pt idx="64">
                  <c:v>2.767857142857139E-4</c:v>
                </c:pt>
                <c:pt idx="65">
                  <c:v>2.8124999999999955E-4</c:v>
                </c:pt>
                <c:pt idx="66">
                  <c:v>2.767857142857139E-4</c:v>
                </c:pt>
                <c:pt idx="67">
                  <c:v>2.7678571428571433E-4</c:v>
                </c:pt>
                <c:pt idx="68">
                  <c:v>2.7232142857142912E-4</c:v>
                </c:pt>
                <c:pt idx="69">
                  <c:v>2.6785714285714309E-4</c:v>
                </c:pt>
                <c:pt idx="70">
                  <c:v>2.6785714285714265E-4</c:v>
                </c:pt>
                <c:pt idx="71">
                  <c:v>2.5446428571428576E-4</c:v>
                </c:pt>
                <c:pt idx="72">
                  <c:v>2.4107142857142895E-4</c:v>
                </c:pt>
                <c:pt idx="73">
                  <c:v>2.4553571428571457E-4</c:v>
                </c:pt>
                <c:pt idx="74">
                  <c:v>2.410714285714286E-4</c:v>
                </c:pt>
                <c:pt idx="75">
                  <c:v>2.2767857142857133E-4</c:v>
                </c:pt>
                <c:pt idx="76">
                  <c:v>2.3214285714285736E-4</c:v>
                </c:pt>
                <c:pt idx="77">
                  <c:v>2.3660714285714295E-4</c:v>
                </c:pt>
                <c:pt idx="78">
                  <c:v>2.3660714285714254E-4</c:v>
                </c:pt>
                <c:pt idx="79">
                  <c:v>2.3660714285714257E-4</c:v>
                </c:pt>
                <c:pt idx="80">
                  <c:v>2.1875000000000011E-4</c:v>
                </c:pt>
                <c:pt idx="81">
                  <c:v>2.0982142857142887E-4</c:v>
                </c:pt>
                <c:pt idx="82">
                  <c:v>2.1428571428571408E-4</c:v>
                </c:pt>
                <c:pt idx="83">
                  <c:v>2.0982142857142806E-4</c:v>
                </c:pt>
                <c:pt idx="84">
                  <c:v>2.0982142857142844E-4</c:v>
                </c:pt>
                <c:pt idx="85">
                  <c:v>2.0982142857142884E-4</c:v>
                </c:pt>
                <c:pt idx="86">
                  <c:v>2.0535714285714322E-4</c:v>
                </c:pt>
                <c:pt idx="87">
                  <c:v>2.0982142857142844E-4</c:v>
                </c:pt>
                <c:pt idx="88">
                  <c:v>2.0535714285714246E-4</c:v>
                </c:pt>
                <c:pt idx="89">
                  <c:v>1.9642857142857163E-4</c:v>
                </c:pt>
                <c:pt idx="90">
                  <c:v>1.9642857142857201E-4</c:v>
                </c:pt>
                <c:pt idx="91">
                  <c:v>1.964285714285716E-4</c:v>
                </c:pt>
                <c:pt idx="92">
                  <c:v>1.9642857142857119E-4</c:v>
                </c:pt>
                <c:pt idx="93">
                  <c:v>1.9196428571428557E-4</c:v>
                </c:pt>
                <c:pt idx="94">
                  <c:v>1.8749999999999998E-4</c:v>
                </c:pt>
                <c:pt idx="95">
                  <c:v>1.919642857142856E-4</c:v>
                </c:pt>
                <c:pt idx="96">
                  <c:v>1.919642857142856E-4</c:v>
                </c:pt>
                <c:pt idx="97">
                  <c:v>1.7857142857142833E-4</c:v>
                </c:pt>
                <c:pt idx="98">
                  <c:v>1.6517857142857149E-4</c:v>
                </c:pt>
                <c:pt idx="99">
                  <c:v>1.6517857142857184E-4</c:v>
                </c:pt>
                <c:pt idx="100">
                  <c:v>1.7410714285714271E-4</c:v>
                </c:pt>
                <c:pt idx="101">
                  <c:v>1.7857142857142833E-4</c:v>
                </c:pt>
                <c:pt idx="102">
                  <c:v>1.7410714285714314E-4</c:v>
                </c:pt>
                <c:pt idx="103">
                  <c:v>1.6964285714285711E-4</c:v>
                </c:pt>
                <c:pt idx="104">
                  <c:v>1.6964285714285711E-4</c:v>
                </c:pt>
                <c:pt idx="105">
                  <c:v>1.6964285714285708E-4</c:v>
                </c:pt>
                <c:pt idx="106">
                  <c:v>1.6071428571428546E-4</c:v>
                </c:pt>
                <c:pt idx="107">
                  <c:v>1.473214285714286E-4</c:v>
                </c:pt>
                <c:pt idx="108">
                  <c:v>1.4285714285714298E-4</c:v>
                </c:pt>
                <c:pt idx="109">
                  <c:v>1.4285714285714298E-4</c:v>
                </c:pt>
                <c:pt idx="110">
                  <c:v>1.4285714285714298E-4</c:v>
                </c:pt>
                <c:pt idx="111">
                  <c:v>1.4285714285714257E-4</c:v>
                </c:pt>
                <c:pt idx="112">
                  <c:v>1.3839285714285695E-4</c:v>
                </c:pt>
                <c:pt idx="113">
                  <c:v>1.3839285714285738E-4</c:v>
                </c:pt>
                <c:pt idx="114">
                  <c:v>1.3839285714285738E-4</c:v>
                </c:pt>
                <c:pt idx="115">
                  <c:v>1.3392857142857176E-4</c:v>
                </c:pt>
                <c:pt idx="116">
                  <c:v>1.3392857142857135E-4</c:v>
                </c:pt>
                <c:pt idx="117">
                  <c:v>1.3392857142857135E-4</c:v>
                </c:pt>
                <c:pt idx="118">
                  <c:v>1.2946428571428611E-4</c:v>
                </c:pt>
                <c:pt idx="119">
                  <c:v>1.2500000000000008E-4</c:v>
                </c:pt>
                <c:pt idx="120">
                  <c:v>1.1607142857142848E-4</c:v>
                </c:pt>
                <c:pt idx="121">
                  <c:v>1.1607142857142848E-4</c:v>
                </c:pt>
                <c:pt idx="122">
                  <c:v>1.1607142857142848E-4</c:v>
                </c:pt>
                <c:pt idx="123">
                  <c:v>1.0714285714285723E-4</c:v>
                </c:pt>
                <c:pt idx="124">
                  <c:v>1.0714285714285684E-4</c:v>
                </c:pt>
                <c:pt idx="125">
                  <c:v>1.1607142857142848E-4</c:v>
                </c:pt>
                <c:pt idx="126">
                  <c:v>1.2053571428571488E-4</c:v>
                </c:pt>
                <c:pt idx="127">
                  <c:v>1.2500000000000011E-4</c:v>
                </c:pt>
                <c:pt idx="128">
                  <c:v>1.1607142857142848E-4</c:v>
                </c:pt>
                <c:pt idx="129">
                  <c:v>1.0267857142857123E-4</c:v>
                </c:pt>
                <c:pt idx="130">
                  <c:v>1.1160714285714287E-4</c:v>
                </c:pt>
                <c:pt idx="131">
                  <c:v>1.1607142857142927E-4</c:v>
                </c:pt>
                <c:pt idx="132">
                  <c:v>1.1160714285714287E-4</c:v>
                </c:pt>
                <c:pt idx="133">
                  <c:v>1.0714285714285645E-4</c:v>
                </c:pt>
                <c:pt idx="134">
                  <c:v>9.8214285714285217E-5</c:v>
                </c:pt>
                <c:pt idx="135">
                  <c:v>9.3749999999999582E-5</c:v>
                </c:pt>
                <c:pt idx="136">
                  <c:v>1.0267857142857162E-4</c:v>
                </c:pt>
                <c:pt idx="137">
                  <c:v>9.8214285714286016E-5</c:v>
                </c:pt>
                <c:pt idx="138">
                  <c:v>8.4821428571428352E-5</c:v>
                </c:pt>
                <c:pt idx="139">
                  <c:v>7.5892857142857096E-5</c:v>
                </c:pt>
                <c:pt idx="140">
                  <c:v>7.1428571428571488E-5</c:v>
                </c:pt>
                <c:pt idx="141">
                  <c:v>8.0357142857142717E-5</c:v>
                </c:pt>
                <c:pt idx="142">
                  <c:v>9.3750000000000395E-5</c:v>
                </c:pt>
                <c:pt idx="143">
                  <c:v>8.9285714285714746E-5</c:v>
                </c:pt>
                <c:pt idx="144">
                  <c:v>8.928571428571396E-5</c:v>
                </c:pt>
                <c:pt idx="145">
                  <c:v>9.8214285714285217E-5</c:v>
                </c:pt>
                <c:pt idx="146">
                  <c:v>9.8214285714285203E-5</c:v>
                </c:pt>
                <c:pt idx="147">
                  <c:v>9.8214285714285217E-5</c:v>
                </c:pt>
                <c:pt idx="148">
                  <c:v>9.3750000000000381E-5</c:v>
                </c:pt>
                <c:pt idx="149">
                  <c:v>8.4821428571429139E-5</c:v>
                </c:pt>
                <c:pt idx="150">
                  <c:v>8.4821428571428339E-5</c:v>
                </c:pt>
                <c:pt idx="151">
                  <c:v>7.5892857142857123E-5</c:v>
                </c:pt>
                <c:pt idx="152">
                  <c:v>6.6964285714285867E-5</c:v>
                </c:pt>
                <c:pt idx="153">
                  <c:v>7.5892857142857123E-5</c:v>
                </c:pt>
                <c:pt idx="154">
                  <c:v>7.5892857142857123E-5</c:v>
                </c:pt>
                <c:pt idx="155">
                  <c:v>6.696428571428588E-5</c:v>
                </c:pt>
                <c:pt idx="156">
                  <c:v>6.2500000000000259E-5</c:v>
                </c:pt>
                <c:pt idx="157">
                  <c:v>6.2500000000000259E-5</c:v>
                </c:pt>
                <c:pt idx="158">
                  <c:v>7.1428571428571488E-5</c:v>
                </c:pt>
                <c:pt idx="159">
                  <c:v>7.1428571428571502E-5</c:v>
                </c:pt>
                <c:pt idx="160">
                  <c:v>5.3571428571429023E-5</c:v>
                </c:pt>
                <c:pt idx="161">
                  <c:v>4.9107142857143401E-5</c:v>
                </c:pt>
                <c:pt idx="162">
                  <c:v>5.357142857142823E-5</c:v>
                </c:pt>
                <c:pt idx="163">
                  <c:v>6.2499999999998673E-5</c:v>
                </c:pt>
                <c:pt idx="164">
                  <c:v>6.2499999999998673E-5</c:v>
                </c:pt>
                <c:pt idx="165">
                  <c:v>5.3571428571428223E-5</c:v>
                </c:pt>
                <c:pt idx="166">
                  <c:v>5.8035714285714637E-5</c:v>
                </c:pt>
                <c:pt idx="167">
                  <c:v>6.696428571428588E-5</c:v>
                </c:pt>
                <c:pt idx="168">
                  <c:v>7.1428571428571488E-5</c:v>
                </c:pt>
                <c:pt idx="169">
                  <c:v>7.1428571428571488E-5</c:v>
                </c:pt>
                <c:pt idx="170">
                  <c:v>6.6964285714285867E-5</c:v>
                </c:pt>
                <c:pt idx="171">
                  <c:v>6.2500000000000245E-5</c:v>
                </c:pt>
                <c:pt idx="172">
                  <c:v>6.2500000000000259E-5</c:v>
                </c:pt>
                <c:pt idx="173">
                  <c:v>5.8035714285714637E-5</c:v>
                </c:pt>
                <c:pt idx="174">
                  <c:v>5.3571428571429023E-5</c:v>
                </c:pt>
                <c:pt idx="175">
                  <c:v>5.8035714285714631E-5</c:v>
                </c:pt>
                <c:pt idx="176">
                  <c:v>5.8035714285714631E-5</c:v>
                </c:pt>
                <c:pt idx="177">
                  <c:v>5.3571428571429016E-5</c:v>
                </c:pt>
                <c:pt idx="178">
                  <c:v>5.8035714285714631E-5</c:v>
                </c:pt>
                <c:pt idx="179">
                  <c:v>5.3571428571428223E-5</c:v>
                </c:pt>
                <c:pt idx="180">
                  <c:v>4.4642857142856201E-5</c:v>
                </c:pt>
                <c:pt idx="181">
                  <c:v>4.4642857142856194E-5</c:v>
                </c:pt>
                <c:pt idx="182">
                  <c:v>4.464285714285698E-5</c:v>
                </c:pt>
                <c:pt idx="183">
                  <c:v>4.464285714285778E-5</c:v>
                </c:pt>
                <c:pt idx="184">
                  <c:v>4.464285714285778E-5</c:v>
                </c:pt>
                <c:pt idx="185">
                  <c:v>4.4642857142857773E-5</c:v>
                </c:pt>
                <c:pt idx="186">
                  <c:v>4.464285714285778E-5</c:v>
                </c:pt>
                <c:pt idx="187">
                  <c:v>4.9107142857143394E-5</c:v>
                </c:pt>
                <c:pt idx="188">
                  <c:v>4.9107142857143388E-5</c:v>
                </c:pt>
                <c:pt idx="189">
                  <c:v>4.0178571428571366E-5</c:v>
                </c:pt>
                <c:pt idx="190">
                  <c:v>4.0178571428570566E-5</c:v>
                </c:pt>
                <c:pt idx="191">
                  <c:v>4.4642857142856194E-5</c:v>
                </c:pt>
                <c:pt idx="192">
                  <c:v>4.0178571428570573E-5</c:v>
                </c:pt>
                <c:pt idx="193">
                  <c:v>3.5714285714284958E-5</c:v>
                </c:pt>
                <c:pt idx="194">
                  <c:v>4.0178571428570579E-5</c:v>
                </c:pt>
                <c:pt idx="195">
                  <c:v>5.3571428571428223E-5</c:v>
                </c:pt>
                <c:pt idx="196">
                  <c:v>6.2500000000000259E-5</c:v>
                </c:pt>
                <c:pt idx="197">
                  <c:v>5.8035714285714631E-5</c:v>
                </c:pt>
                <c:pt idx="198">
                  <c:v>4.9107142857143394E-5</c:v>
                </c:pt>
                <c:pt idx="199">
                  <c:v>4.464285714285778E-5</c:v>
                </c:pt>
                <c:pt idx="200">
                  <c:v>4.9107142857143394E-5</c:v>
                </c:pt>
                <c:pt idx="201">
                  <c:v>4.4642857142857773E-5</c:v>
                </c:pt>
                <c:pt idx="202">
                  <c:v>2.6785714285714505E-5</c:v>
                </c:pt>
                <c:pt idx="203">
                  <c:v>1.3392857142856859E-5</c:v>
                </c:pt>
                <c:pt idx="204">
                  <c:v>8.9285714285712395E-6</c:v>
                </c:pt>
                <c:pt idx="205">
                  <c:v>1.3392857142856859E-5</c:v>
                </c:pt>
                <c:pt idx="206">
                  <c:v>2.2321428571428097E-5</c:v>
                </c:pt>
                <c:pt idx="207">
                  <c:v>2.6785714285713719E-5</c:v>
                </c:pt>
                <c:pt idx="208">
                  <c:v>3.1249999999999337E-5</c:v>
                </c:pt>
                <c:pt idx="209">
                  <c:v>3.5714285714284958E-5</c:v>
                </c:pt>
                <c:pt idx="210">
                  <c:v>4.0178571428571372E-5</c:v>
                </c:pt>
                <c:pt idx="211">
                  <c:v>4.4642857142857787E-5</c:v>
                </c:pt>
                <c:pt idx="212">
                  <c:v>4.0178571428572172E-5</c:v>
                </c:pt>
                <c:pt idx="213">
                  <c:v>3.5714285714286537E-5</c:v>
                </c:pt>
                <c:pt idx="214">
                  <c:v>3.5714285714286537E-5</c:v>
                </c:pt>
                <c:pt idx="215">
                  <c:v>3.1250000000000929E-5</c:v>
                </c:pt>
                <c:pt idx="216">
                  <c:v>2.6785714285715301E-5</c:v>
                </c:pt>
                <c:pt idx="217">
                  <c:v>2.6785714285714511E-5</c:v>
                </c:pt>
                <c:pt idx="218">
                  <c:v>2.6785714285713712E-5</c:v>
                </c:pt>
                <c:pt idx="219">
                  <c:v>2.6785714285713712E-5</c:v>
                </c:pt>
                <c:pt idx="220">
                  <c:v>2.2321428571428097E-5</c:v>
                </c:pt>
                <c:pt idx="221">
                  <c:v>1.7857142857142479E-5</c:v>
                </c:pt>
                <c:pt idx="222">
                  <c:v>1.7857142857142479E-5</c:v>
                </c:pt>
                <c:pt idx="223">
                  <c:v>1.7857142857142479E-5</c:v>
                </c:pt>
                <c:pt idx="224">
                  <c:v>1.7857142857142479E-5</c:v>
                </c:pt>
                <c:pt idx="225">
                  <c:v>2.2321428571428097E-5</c:v>
                </c:pt>
                <c:pt idx="226">
                  <c:v>3.1249999999999337E-5</c:v>
                </c:pt>
                <c:pt idx="227">
                  <c:v>3.1249999999999337E-5</c:v>
                </c:pt>
                <c:pt idx="228">
                  <c:v>2.6785714285713719E-5</c:v>
                </c:pt>
                <c:pt idx="229">
                  <c:v>3.1250000000000129E-5</c:v>
                </c:pt>
                <c:pt idx="230">
                  <c:v>3.5714285714286544E-5</c:v>
                </c:pt>
                <c:pt idx="231">
                  <c:v>3.1250000000000922E-5</c:v>
                </c:pt>
                <c:pt idx="232">
                  <c:v>2.2321428571429679E-5</c:v>
                </c:pt>
                <c:pt idx="233">
                  <c:v>1.3392857142858445E-5</c:v>
                </c:pt>
                <c:pt idx="234">
                  <c:v>1.3392857142858445E-5</c:v>
                </c:pt>
                <c:pt idx="235">
                  <c:v>1.3392857142858445E-5</c:v>
                </c:pt>
                <c:pt idx="236">
                  <c:v>8.9285714285720323E-6</c:v>
                </c:pt>
                <c:pt idx="237">
                  <c:v>1.3392857142856859E-5</c:v>
                </c:pt>
                <c:pt idx="238">
                  <c:v>1.7857142857142479E-5</c:v>
                </c:pt>
                <c:pt idx="239">
                  <c:v>2.2321428571428097E-5</c:v>
                </c:pt>
                <c:pt idx="240">
                  <c:v>3.1249999999999337E-5</c:v>
                </c:pt>
                <c:pt idx="241">
                  <c:v>3.5714285714284958E-5</c:v>
                </c:pt>
                <c:pt idx="242">
                  <c:v>3.1249999999999337E-5</c:v>
                </c:pt>
                <c:pt idx="243">
                  <c:v>2.2321428571428104E-5</c:v>
                </c:pt>
                <c:pt idx="244">
                  <c:v>1.3392857142856859E-5</c:v>
                </c:pt>
                <c:pt idx="245">
                  <c:v>1.7857142857142479E-5</c:v>
                </c:pt>
                <c:pt idx="246">
                  <c:v>2.2321428571428097E-5</c:v>
                </c:pt>
                <c:pt idx="247">
                  <c:v>1.3392857142856859E-5</c:v>
                </c:pt>
                <c:pt idx="248">
                  <c:v>8.9285714285712395E-6</c:v>
                </c:pt>
                <c:pt idx="249">
                  <c:v>1.3392857142856859E-5</c:v>
                </c:pt>
                <c:pt idx="250">
                  <c:v>1.7857142857142479E-5</c:v>
                </c:pt>
                <c:pt idx="251">
                  <c:v>2.2321428571428097E-5</c:v>
                </c:pt>
                <c:pt idx="252">
                  <c:v>1.3392857142856859E-5</c:v>
                </c:pt>
                <c:pt idx="253">
                  <c:v>0</c:v>
                </c:pt>
                <c:pt idx="254">
                  <c:v>4.4642857142856198E-6</c:v>
                </c:pt>
                <c:pt idx="255">
                  <c:v>1.3392857142856859E-5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DB8-4DF7-9637-120A5372D5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60653040"/>
        <c:axId val="842252080"/>
      </c:scatterChart>
      <c:valAx>
        <c:axId val="10606530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842252080"/>
        <c:crosses val="autoZero"/>
        <c:crossBetween val="midCat"/>
      </c:valAx>
      <c:valAx>
        <c:axId val="842252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0653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R</a:t>
            </a:r>
            <a:r>
              <a:rPr lang="de-DE" baseline="0"/>
              <a:t> über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80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Daten!$F$6:$F$240</c:f>
              <c:numCache>
                <c:formatCode>0.00E+00</c:formatCode>
                <c:ptCount val="235"/>
                <c:pt idx="0">
                  <c:v>3.9375E-2</c:v>
                </c:pt>
                <c:pt idx="1">
                  <c:v>4.5937499999999999E-2</c:v>
                </c:pt>
                <c:pt idx="2">
                  <c:v>5.2187499999999998E-2</c:v>
                </c:pt>
                <c:pt idx="3">
                  <c:v>5.8125000000000003E-2</c:v>
                </c:pt>
                <c:pt idx="4">
                  <c:v>6.3750000000000001E-2</c:v>
                </c:pt>
                <c:pt idx="5">
                  <c:v>6.9375000000000006E-2</c:v>
                </c:pt>
                <c:pt idx="6">
                  <c:v>7.5312500000000004E-2</c:v>
                </c:pt>
                <c:pt idx="7">
                  <c:v>8.1250000000000003E-2</c:v>
                </c:pt>
                <c:pt idx="8">
                  <c:v>8.59375E-2</c:v>
                </c:pt>
                <c:pt idx="9">
                  <c:v>9.1249999999999998E-2</c:v>
                </c:pt>
                <c:pt idx="10">
                  <c:v>9.5312499999999994E-2</c:v>
                </c:pt>
                <c:pt idx="11">
                  <c:v>0.1</c:v>
                </c:pt>
                <c:pt idx="12">
                  <c:v>0.1040625</c:v>
                </c:pt>
                <c:pt idx="13">
                  <c:v>0.10843750000000001</c:v>
                </c:pt>
                <c:pt idx="14">
                  <c:v>0.1128125</c:v>
                </c:pt>
                <c:pt idx="15">
                  <c:v>0.1165625</c:v>
                </c:pt>
                <c:pt idx="16">
                  <c:v>0.1209375</c:v>
                </c:pt>
                <c:pt idx="17">
                  <c:v>0.12531249999999999</c:v>
                </c:pt>
                <c:pt idx="18">
                  <c:v>0.12843750000000001</c:v>
                </c:pt>
                <c:pt idx="19">
                  <c:v>0.13187499999999999</c:v>
                </c:pt>
                <c:pt idx="20">
                  <c:v>0.1353125</c:v>
                </c:pt>
                <c:pt idx="21">
                  <c:v>0.13875000000000001</c:v>
                </c:pt>
                <c:pt idx="22">
                  <c:v>0.14218749999999999</c:v>
                </c:pt>
                <c:pt idx="23">
                  <c:v>0.14531250000000001</c:v>
                </c:pt>
                <c:pt idx="24">
                  <c:v>0.14812500000000001</c:v>
                </c:pt>
                <c:pt idx="25">
                  <c:v>0.15125</c:v>
                </c:pt>
                <c:pt idx="26">
                  <c:v>0.15406249999999999</c:v>
                </c:pt>
                <c:pt idx="27">
                  <c:v>0.15656249999999999</c:v>
                </c:pt>
                <c:pt idx="28">
                  <c:v>0.1590625</c:v>
                </c:pt>
                <c:pt idx="29">
                  <c:v>0.16187499999999999</c:v>
                </c:pt>
                <c:pt idx="30">
                  <c:v>0.16468749999999999</c:v>
                </c:pt>
                <c:pt idx="31">
                  <c:v>0.1665625</c:v>
                </c:pt>
                <c:pt idx="32">
                  <c:v>0.16875000000000001</c:v>
                </c:pt>
                <c:pt idx="33">
                  <c:v>0.17093749999999999</c:v>
                </c:pt>
                <c:pt idx="34">
                  <c:v>0.173125</c:v>
                </c:pt>
                <c:pt idx="35">
                  <c:v>0.17499999999999999</c:v>
                </c:pt>
                <c:pt idx="36">
                  <c:v>0.17656250000000001</c:v>
                </c:pt>
                <c:pt idx="37">
                  <c:v>0.17906250000000001</c:v>
                </c:pt>
                <c:pt idx="38">
                  <c:v>0.18062500000000001</c:v>
                </c:pt>
                <c:pt idx="39">
                  <c:v>0.1825</c:v>
                </c:pt>
                <c:pt idx="40">
                  <c:v>0.18406249999999999</c:v>
                </c:pt>
                <c:pt idx="41">
                  <c:v>0.18562500000000001</c:v>
                </c:pt>
                <c:pt idx="42">
                  <c:v>0.18687500000000001</c:v>
                </c:pt>
                <c:pt idx="43">
                  <c:v>0.18875</c:v>
                </c:pt>
                <c:pt idx="44">
                  <c:v>0.19</c:v>
                </c:pt>
                <c:pt idx="45">
                  <c:v>0.19125</c:v>
                </c:pt>
                <c:pt idx="46">
                  <c:v>0.19218750000000001</c:v>
                </c:pt>
                <c:pt idx="47">
                  <c:v>0.19312499999999999</c:v>
                </c:pt>
                <c:pt idx="48">
                  <c:v>0.19437499999999999</c:v>
                </c:pt>
                <c:pt idx="49">
                  <c:v>0.19562499999999999</c:v>
                </c:pt>
                <c:pt idx="50">
                  <c:v>0.19687499999999999</c:v>
                </c:pt>
                <c:pt idx="51">
                  <c:v>0.1978125</c:v>
                </c:pt>
                <c:pt idx="52">
                  <c:v>0.1990625</c:v>
                </c:pt>
                <c:pt idx="53">
                  <c:v>0.2</c:v>
                </c:pt>
                <c:pt idx="54">
                  <c:v>0.20125000000000001</c:v>
                </c:pt>
                <c:pt idx="55">
                  <c:v>0.201875</c:v>
                </c:pt>
                <c:pt idx="56">
                  <c:v>0.20281250000000001</c:v>
                </c:pt>
                <c:pt idx="57">
                  <c:v>0.20374999999999999</c:v>
                </c:pt>
                <c:pt idx="58">
                  <c:v>0.20468749999999999</c:v>
                </c:pt>
                <c:pt idx="59">
                  <c:v>0.205625</c:v>
                </c:pt>
                <c:pt idx="60">
                  <c:v>0.20656250000000001</c:v>
                </c:pt>
                <c:pt idx="61">
                  <c:v>0.2071875</c:v>
                </c:pt>
                <c:pt idx="62">
                  <c:v>0.20749999999999999</c:v>
                </c:pt>
                <c:pt idx="63">
                  <c:v>0.2084375</c:v>
                </c:pt>
                <c:pt idx="64">
                  <c:v>0.20937500000000001</c:v>
                </c:pt>
                <c:pt idx="65">
                  <c:v>0.21031250000000001</c:v>
                </c:pt>
                <c:pt idx="66">
                  <c:v>0.21124999999999999</c:v>
                </c:pt>
                <c:pt idx="67">
                  <c:v>0.21187500000000001</c:v>
                </c:pt>
                <c:pt idx="68">
                  <c:v>0.21281249999999999</c:v>
                </c:pt>
                <c:pt idx="69">
                  <c:v>0.2134375</c:v>
                </c:pt>
                <c:pt idx="70">
                  <c:v>0.2134375</c:v>
                </c:pt>
                <c:pt idx="71">
                  <c:v>0.21437500000000001</c:v>
                </c:pt>
                <c:pt idx="72">
                  <c:v>0.21531249999999999</c:v>
                </c:pt>
                <c:pt idx="73">
                  <c:v>0.21562500000000001</c:v>
                </c:pt>
                <c:pt idx="74">
                  <c:v>0.21656249999999999</c:v>
                </c:pt>
                <c:pt idx="75">
                  <c:v>0.21718750000000001</c:v>
                </c:pt>
                <c:pt idx="76">
                  <c:v>0.21781249999999999</c:v>
                </c:pt>
                <c:pt idx="77">
                  <c:v>0.21875</c:v>
                </c:pt>
                <c:pt idx="78">
                  <c:v>0.21937499999999999</c:v>
                </c:pt>
                <c:pt idx="79">
                  <c:v>0.22</c:v>
                </c:pt>
                <c:pt idx="80">
                  <c:v>0.22062499999999999</c:v>
                </c:pt>
                <c:pt idx="81">
                  <c:v>0.22125</c:v>
                </c:pt>
                <c:pt idx="82">
                  <c:v>0.22218750000000001</c:v>
                </c:pt>
                <c:pt idx="83">
                  <c:v>0.2228125</c:v>
                </c:pt>
                <c:pt idx="84">
                  <c:v>0.22312499999999999</c:v>
                </c:pt>
                <c:pt idx="85">
                  <c:v>0.2240625</c:v>
                </c:pt>
                <c:pt idx="86">
                  <c:v>0.22468750000000001</c:v>
                </c:pt>
                <c:pt idx="87">
                  <c:v>0.22500000000000001</c:v>
                </c:pt>
                <c:pt idx="88">
                  <c:v>0.2253125</c:v>
                </c:pt>
                <c:pt idx="89">
                  <c:v>0.22593750000000001</c:v>
                </c:pt>
                <c:pt idx="90">
                  <c:v>0.2265625</c:v>
                </c:pt>
                <c:pt idx="91">
                  <c:v>0.22718749999999999</c:v>
                </c:pt>
                <c:pt idx="92">
                  <c:v>0.2278125</c:v>
                </c:pt>
                <c:pt idx="93">
                  <c:v>0.22843749999999999</c:v>
                </c:pt>
                <c:pt idx="94">
                  <c:v>0.22875000000000001</c:v>
                </c:pt>
                <c:pt idx="95">
                  <c:v>0.23</c:v>
                </c:pt>
                <c:pt idx="96">
                  <c:v>0.2303125</c:v>
                </c:pt>
                <c:pt idx="97">
                  <c:v>0.230625</c:v>
                </c:pt>
                <c:pt idx="98">
                  <c:v>0.23125000000000001</c:v>
                </c:pt>
                <c:pt idx="99">
                  <c:v>0.231875</c:v>
                </c:pt>
                <c:pt idx="100">
                  <c:v>0.23250000000000001</c:v>
                </c:pt>
                <c:pt idx="101">
                  <c:v>0.233125</c:v>
                </c:pt>
                <c:pt idx="102">
                  <c:v>0.23343749999999999</c:v>
                </c:pt>
                <c:pt idx="103">
                  <c:v>0.234375</c:v>
                </c:pt>
                <c:pt idx="104">
                  <c:v>0.23468749999999999</c:v>
                </c:pt>
                <c:pt idx="105">
                  <c:v>0.23531250000000001</c:v>
                </c:pt>
                <c:pt idx="106">
                  <c:v>0.235625</c:v>
                </c:pt>
                <c:pt idx="107">
                  <c:v>0.23624999999999999</c:v>
                </c:pt>
                <c:pt idx="108">
                  <c:v>0.236875</c:v>
                </c:pt>
                <c:pt idx="109">
                  <c:v>0.2371875</c:v>
                </c:pt>
                <c:pt idx="110">
                  <c:v>0.23749999999999999</c:v>
                </c:pt>
                <c:pt idx="111">
                  <c:v>0.238125</c:v>
                </c:pt>
                <c:pt idx="112">
                  <c:v>0.2384375</c:v>
                </c:pt>
                <c:pt idx="113">
                  <c:v>0.23906250000000001</c:v>
                </c:pt>
                <c:pt idx="114">
                  <c:v>0.239375</c:v>
                </c:pt>
                <c:pt idx="115">
                  <c:v>0.24</c:v>
                </c:pt>
                <c:pt idx="116">
                  <c:v>0.24</c:v>
                </c:pt>
                <c:pt idx="117">
                  <c:v>0.24124999999999999</c:v>
                </c:pt>
                <c:pt idx="118">
                  <c:v>0.24124999999999999</c:v>
                </c:pt>
                <c:pt idx="119">
                  <c:v>0.24187500000000001</c:v>
                </c:pt>
                <c:pt idx="120">
                  <c:v>0.2421875</c:v>
                </c:pt>
                <c:pt idx="121">
                  <c:v>0.24281249999999999</c:v>
                </c:pt>
                <c:pt idx="122">
                  <c:v>0.24281249999999999</c:v>
                </c:pt>
                <c:pt idx="123">
                  <c:v>0.24374999999999999</c:v>
                </c:pt>
                <c:pt idx="124">
                  <c:v>0.24374999999999999</c:v>
                </c:pt>
                <c:pt idx="125">
                  <c:v>0.2446875</c:v>
                </c:pt>
                <c:pt idx="126">
                  <c:v>0.245</c:v>
                </c:pt>
                <c:pt idx="127">
                  <c:v>0.245</c:v>
                </c:pt>
                <c:pt idx="128">
                  <c:v>0.24625</c:v>
                </c:pt>
                <c:pt idx="129">
                  <c:v>0.24625</c:v>
                </c:pt>
                <c:pt idx="130">
                  <c:v>0.24656249999999999</c:v>
                </c:pt>
                <c:pt idx="131">
                  <c:v>0.2471875</c:v>
                </c:pt>
                <c:pt idx="132">
                  <c:v>0.2471875</c:v>
                </c:pt>
                <c:pt idx="133">
                  <c:v>0.2475</c:v>
                </c:pt>
                <c:pt idx="134">
                  <c:v>0.24781249999999999</c:v>
                </c:pt>
                <c:pt idx="135">
                  <c:v>0.24875</c:v>
                </c:pt>
                <c:pt idx="136">
                  <c:v>0.24875</c:v>
                </c:pt>
                <c:pt idx="137">
                  <c:v>0.24906249999999999</c:v>
                </c:pt>
                <c:pt idx="138">
                  <c:v>0.25</c:v>
                </c:pt>
                <c:pt idx="139">
                  <c:v>0.24968750000000001</c:v>
                </c:pt>
                <c:pt idx="140">
                  <c:v>0.25031249999999999</c:v>
                </c:pt>
                <c:pt idx="141">
                  <c:v>0.25093749999999998</c:v>
                </c:pt>
                <c:pt idx="142">
                  <c:v>0.25093749999999998</c:v>
                </c:pt>
                <c:pt idx="143">
                  <c:v>0.25156250000000002</c:v>
                </c:pt>
                <c:pt idx="144">
                  <c:v>0.25187500000000002</c:v>
                </c:pt>
                <c:pt idx="145">
                  <c:v>0.25187500000000002</c:v>
                </c:pt>
                <c:pt idx="146">
                  <c:v>0.2525</c:v>
                </c:pt>
                <c:pt idx="147">
                  <c:v>0.2528125</c:v>
                </c:pt>
                <c:pt idx="148">
                  <c:v>0.25312499999999999</c:v>
                </c:pt>
                <c:pt idx="149">
                  <c:v>0.25312499999999999</c:v>
                </c:pt>
                <c:pt idx="150">
                  <c:v>0.25343749999999998</c:v>
                </c:pt>
                <c:pt idx="151">
                  <c:v>0.25406250000000002</c:v>
                </c:pt>
                <c:pt idx="152">
                  <c:v>0.25406250000000002</c:v>
                </c:pt>
                <c:pt idx="153">
                  <c:v>0.255</c:v>
                </c:pt>
                <c:pt idx="154">
                  <c:v>0.255</c:v>
                </c:pt>
                <c:pt idx="155">
                  <c:v>0.255</c:v>
                </c:pt>
                <c:pt idx="156">
                  <c:v>0.2553125</c:v>
                </c:pt>
                <c:pt idx="157">
                  <c:v>0.25562499999999999</c:v>
                </c:pt>
                <c:pt idx="158">
                  <c:v>0.25624999999999998</c:v>
                </c:pt>
                <c:pt idx="159">
                  <c:v>0.25687500000000002</c:v>
                </c:pt>
                <c:pt idx="160">
                  <c:v>0.25687500000000002</c:v>
                </c:pt>
                <c:pt idx="161">
                  <c:v>0.25750000000000001</c:v>
                </c:pt>
                <c:pt idx="162">
                  <c:v>0.2578125</c:v>
                </c:pt>
                <c:pt idx="163">
                  <c:v>0.25812499999999999</c:v>
                </c:pt>
                <c:pt idx="164">
                  <c:v>0.25843749999999999</c:v>
                </c:pt>
                <c:pt idx="165">
                  <c:v>0.25843749999999999</c:v>
                </c:pt>
                <c:pt idx="166">
                  <c:v>0.25874999999999998</c:v>
                </c:pt>
                <c:pt idx="167">
                  <c:v>0.25906249999999997</c:v>
                </c:pt>
                <c:pt idx="168">
                  <c:v>0.25906249999999997</c:v>
                </c:pt>
                <c:pt idx="169">
                  <c:v>0.25937500000000002</c:v>
                </c:pt>
                <c:pt idx="170">
                  <c:v>0.25968750000000002</c:v>
                </c:pt>
                <c:pt idx="171">
                  <c:v>0.26</c:v>
                </c:pt>
                <c:pt idx="172">
                  <c:v>0.2603125</c:v>
                </c:pt>
                <c:pt idx="173">
                  <c:v>0.26093749999999999</c:v>
                </c:pt>
                <c:pt idx="174">
                  <c:v>0.260625</c:v>
                </c:pt>
                <c:pt idx="175">
                  <c:v>0.26093749999999999</c:v>
                </c:pt>
                <c:pt idx="176">
                  <c:v>0.26124999999999998</c:v>
                </c:pt>
                <c:pt idx="177">
                  <c:v>0.26187500000000002</c:v>
                </c:pt>
                <c:pt idx="178">
                  <c:v>0.26187500000000002</c:v>
                </c:pt>
                <c:pt idx="179">
                  <c:v>0.26218750000000002</c:v>
                </c:pt>
                <c:pt idx="180">
                  <c:v>0.26218750000000002</c:v>
                </c:pt>
                <c:pt idx="181">
                  <c:v>0.26250000000000001</c:v>
                </c:pt>
                <c:pt idx="182">
                  <c:v>0.263125</c:v>
                </c:pt>
                <c:pt idx="183">
                  <c:v>0.26343749999999999</c:v>
                </c:pt>
                <c:pt idx="184">
                  <c:v>0.263125</c:v>
                </c:pt>
                <c:pt idx="185">
                  <c:v>0.26343749999999999</c:v>
                </c:pt>
                <c:pt idx="186">
                  <c:v>0.26374999999999998</c:v>
                </c:pt>
                <c:pt idx="187">
                  <c:v>0.26406249999999998</c:v>
                </c:pt>
                <c:pt idx="188">
                  <c:v>0.26437500000000003</c:v>
                </c:pt>
                <c:pt idx="189">
                  <c:v>0.26437500000000003</c:v>
                </c:pt>
                <c:pt idx="190">
                  <c:v>0.26468750000000002</c:v>
                </c:pt>
                <c:pt idx="191">
                  <c:v>0.26500000000000001</c:v>
                </c:pt>
                <c:pt idx="192">
                  <c:v>0.26531250000000001</c:v>
                </c:pt>
                <c:pt idx="193">
                  <c:v>0.265625</c:v>
                </c:pt>
                <c:pt idx="194">
                  <c:v>0.265625</c:v>
                </c:pt>
                <c:pt idx="195">
                  <c:v>0.26593749999999999</c:v>
                </c:pt>
                <c:pt idx="196">
                  <c:v>0.26593749999999999</c:v>
                </c:pt>
                <c:pt idx="197">
                  <c:v>0.26624999999999999</c:v>
                </c:pt>
                <c:pt idx="198">
                  <c:v>0.26656249999999998</c:v>
                </c:pt>
                <c:pt idx="199">
                  <c:v>0.26687499999999997</c:v>
                </c:pt>
                <c:pt idx="200">
                  <c:v>0.26687499999999997</c:v>
                </c:pt>
                <c:pt idx="201">
                  <c:v>0.26718750000000002</c:v>
                </c:pt>
                <c:pt idx="202">
                  <c:v>0.26750000000000002</c:v>
                </c:pt>
                <c:pt idx="203">
                  <c:v>0.26750000000000002</c:v>
                </c:pt>
                <c:pt idx="204">
                  <c:v>0.26750000000000002</c:v>
                </c:pt>
                <c:pt idx="205">
                  <c:v>0.26781250000000001</c:v>
                </c:pt>
                <c:pt idx="206">
                  <c:v>0.268125</c:v>
                </c:pt>
                <c:pt idx="207">
                  <c:v>0.268125</c:v>
                </c:pt>
                <c:pt idx="208">
                  <c:v>0.2684375</c:v>
                </c:pt>
                <c:pt idx="209">
                  <c:v>0.26874999999999999</c:v>
                </c:pt>
                <c:pt idx="210">
                  <c:v>0.26874999999999999</c:v>
                </c:pt>
                <c:pt idx="211">
                  <c:v>0.26874999999999999</c:v>
                </c:pt>
                <c:pt idx="212">
                  <c:v>0.26906249999999998</c:v>
                </c:pt>
                <c:pt idx="213">
                  <c:v>0.26937499999999998</c:v>
                </c:pt>
                <c:pt idx="214">
                  <c:v>0.26937499999999998</c:v>
                </c:pt>
                <c:pt idx="215">
                  <c:v>0.26968750000000002</c:v>
                </c:pt>
                <c:pt idx="216">
                  <c:v>0.26968750000000002</c:v>
                </c:pt>
                <c:pt idx="217">
                  <c:v>0.27</c:v>
                </c:pt>
                <c:pt idx="218">
                  <c:v>0.27</c:v>
                </c:pt>
                <c:pt idx="219">
                  <c:v>0.27</c:v>
                </c:pt>
                <c:pt idx="220">
                  <c:v>0.2709375</c:v>
                </c:pt>
                <c:pt idx="221">
                  <c:v>0.270625</c:v>
                </c:pt>
                <c:pt idx="222">
                  <c:v>0.2709375</c:v>
                </c:pt>
                <c:pt idx="223">
                  <c:v>0.2709375</c:v>
                </c:pt>
                <c:pt idx="224">
                  <c:v>0.2709375</c:v>
                </c:pt>
                <c:pt idx="225">
                  <c:v>0.27124999999999999</c:v>
                </c:pt>
                <c:pt idx="226">
                  <c:v>0.27156249999999998</c:v>
                </c:pt>
                <c:pt idx="227">
                  <c:v>0.27156249999999998</c:v>
                </c:pt>
                <c:pt idx="228">
                  <c:v>0.27187499999999998</c:v>
                </c:pt>
                <c:pt idx="229">
                  <c:v>0.27187499999999998</c:v>
                </c:pt>
                <c:pt idx="230">
                  <c:v>0.27218750000000003</c:v>
                </c:pt>
                <c:pt idx="231" formatCode="0.00">
                  <c:v>0.27250000000000002</c:v>
                </c:pt>
              </c:numCache>
            </c:numRef>
          </c:xVal>
          <c:yVal>
            <c:numRef>
              <c:f>Daten!$G$7:$G$251</c:f>
              <c:numCache>
                <c:formatCode>0.00E+00</c:formatCode>
                <c:ptCount val="245"/>
                <c:pt idx="0">
                  <c:v>1.2812499999999998E-3</c:v>
                </c:pt>
                <c:pt idx="1">
                  <c:v>1.2187500000000004E-3</c:v>
                </c:pt>
                <c:pt idx="2">
                  <c:v>1.1562500000000004E-3</c:v>
                </c:pt>
                <c:pt idx="3">
                  <c:v>1.1250000000000003E-3</c:v>
                </c:pt>
                <c:pt idx="4">
                  <c:v>1.1562500000000004E-3</c:v>
                </c:pt>
                <c:pt idx="5">
                  <c:v>1.1874999999999998E-3</c:v>
                </c:pt>
                <c:pt idx="6">
                  <c:v>1.0624999999999996E-3</c:v>
                </c:pt>
                <c:pt idx="7">
                  <c:v>9.9999999999999959E-4</c:v>
                </c:pt>
                <c:pt idx="8">
                  <c:v>9.3749999999999942E-4</c:v>
                </c:pt>
                <c:pt idx="9">
                  <c:v>8.7500000000000078E-4</c:v>
                </c:pt>
                <c:pt idx="10">
                  <c:v>8.7500000000000078E-4</c:v>
                </c:pt>
                <c:pt idx="11">
                  <c:v>8.437500000000001E-4</c:v>
                </c:pt>
                <c:pt idx="12">
                  <c:v>8.7499999999999937E-4</c:v>
                </c:pt>
                <c:pt idx="13">
                  <c:v>8.1249999999999931E-4</c:v>
                </c:pt>
                <c:pt idx="14">
                  <c:v>8.1250000000000072E-4</c:v>
                </c:pt>
                <c:pt idx="15">
                  <c:v>8.7499999999999937E-4</c:v>
                </c:pt>
                <c:pt idx="16">
                  <c:v>7.5000000000000067E-4</c:v>
                </c:pt>
                <c:pt idx="17">
                  <c:v>6.5624999999999993E-4</c:v>
                </c:pt>
                <c:pt idx="18">
                  <c:v>6.874999999999992E-4</c:v>
                </c:pt>
                <c:pt idx="19">
                  <c:v>6.8750000000000202E-4</c:v>
                </c:pt>
                <c:pt idx="20">
                  <c:v>6.874999999999992E-4</c:v>
                </c:pt>
                <c:pt idx="21">
                  <c:v>6.5624999999999993E-4</c:v>
                </c:pt>
                <c:pt idx="22">
                  <c:v>5.9375000000000118E-4</c:v>
                </c:pt>
                <c:pt idx="23">
                  <c:v>5.9374999999999847E-4</c:v>
                </c:pt>
                <c:pt idx="24">
                  <c:v>5.9374999999999847E-4</c:v>
                </c:pt>
                <c:pt idx="25">
                  <c:v>5.3124999999999982E-4</c:v>
                </c:pt>
                <c:pt idx="26">
                  <c:v>5.0000000000000044E-4</c:v>
                </c:pt>
                <c:pt idx="27">
                  <c:v>5.3124999999999982E-4</c:v>
                </c:pt>
                <c:pt idx="28">
                  <c:v>5.6249999999999909E-4</c:v>
                </c:pt>
                <c:pt idx="29">
                  <c:v>4.6875000000000112E-4</c:v>
                </c:pt>
                <c:pt idx="30">
                  <c:v>4.0625000000000242E-4</c:v>
                </c:pt>
                <c:pt idx="31">
                  <c:v>4.3749999999999898E-4</c:v>
                </c:pt>
                <c:pt idx="32">
                  <c:v>4.3749999999999898E-4</c:v>
                </c:pt>
                <c:pt idx="33">
                  <c:v>4.0624999999999966E-4</c:v>
                </c:pt>
                <c:pt idx="34">
                  <c:v>3.4375000000000101E-4</c:v>
                </c:pt>
                <c:pt idx="35">
                  <c:v>4.0625000000000242E-4</c:v>
                </c:pt>
                <c:pt idx="36">
                  <c:v>4.0624999999999966E-4</c:v>
                </c:pt>
                <c:pt idx="37">
                  <c:v>3.4374999999999825E-4</c:v>
                </c:pt>
                <c:pt idx="38">
                  <c:v>3.4374999999999825E-4</c:v>
                </c:pt>
                <c:pt idx="39">
                  <c:v>3.1250000000000169E-4</c:v>
                </c:pt>
                <c:pt idx="40">
                  <c:v>2.8125000000000231E-4</c:v>
                </c:pt>
                <c:pt idx="41">
                  <c:v>3.1249999999999887E-4</c:v>
                </c:pt>
                <c:pt idx="42">
                  <c:v>3.1249999999999887E-4</c:v>
                </c:pt>
                <c:pt idx="43">
                  <c:v>2.5000000000000022E-4</c:v>
                </c:pt>
                <c:pt idx="44">
                  <c:v>2.187500000000009E-4</c:v>
                </c:pt>
                <c:pt idx="45">
                  <c:v>1.8749999999999878E-4</c:v>
                </c:pt>
                <c:pt idx="46">
                  <c:v>2.1874999999999811E-4</c:v>
                </c:pt>
                <c:pt idx="47">
                  <c:v>2.5000000000000022E-4</c:v>
                </c:pt>
                <c:pt idx="48">
                  <c:v>2.5000000000000022E-4</c:v>
                </c:pt>
                <c:pt idx="49">
                  <c:v>2.187500000000009E-4</c:v>
                </c:pt>
                <c:pt idx="50">
                  <c:v>2.187500000000009E-4</c:v>
                </c:pt>
                <c:pt idx="51">
                  <c:v>2.187500000000009E-4</c:v>
                </c:pt>
                <c:pt idx="52">
                  <c:v>2.187500000000009E-4</c:v>
                </c:pt>
                <c:pt idx="53">
                  <c:v>1.8749999999999878E-4</c:v>
                </c:pt>
                <c:pt idx="54">
                  <c:v>1.5624999999999943E-4</c:v>
                </c:pt>
                <c:pt idx="55">
                  <c:v>1.8749999999999878E-4</c:v>
                </c:pt>
                <c:pt idx="56">
                  <c:v>1.8749999999999878E-4</c:v>
                </c:pt>
                <c:pt idx="57">
                  <c:v>1.8750000000000155E-4</c:v>
                </c:pt>
                <c:pt idx="58">
                  <c:v>1.8750000000000155E-4</c:v>
                </c:pt>
                <c:pt idx="59">
                  <c:v>1.5624999999999943E-4</c:v>
                </c:pt>
                <c:pt idx="60">
                  <c:v>9.3749999999997996E-5</c:v>
                </c:pt>
                <c:pt idx="61">
                  <c:v>1.2500000000000011E-4</c:v>
                </c:pt>
                <c:pt idx="62">
                  <c:v>1.8750000000000155E-4</c:v>
                </c:pt>
                <c:pt idx="63">
                  <c:v>1.8750000000000155E-4</c:v>
                </c:pt>
                <c:pt idx="64">
                  <c:v>1.8749999999999878E-4</c:v>
                </c:pt>
                <c:pt idx="65">
                  <c:v>1.5624999999999943E-4</c:v>
                </c:pt>
                <c:pt idx="66">
                  <c:v>1.5624999999999943E-4</c:v>
                </c:pt>
                <c:pt idx="67">
                  <c:v>1.5624999999999943E-4</c:v>
                </c:pt>
                <c:pt idx="68">
                  <c:v>6.2500000000001438E-5</c:v>
                </c:pt>
                <c:pt idx="69">
                  <c:v>9.3750000000000774E-5</c:v>
                </c:pt>
                <c:pt idx="70">
                  <c:v>1.8749999999999878E-4</c:v>
                </c:pt>
                <c:pt idx="71">
                  <c:v>1.2500000000000011E-4</c:v>
                </c:pt>
                <c:pt idx="72">
                  <c:v>1.2500000000000011E-4</c:v>
                </c:pt>
                <c:pt idx="73">
                  <c:v>1.5624999999999943E-4</c:v>
                </c:pt>
                <c:pt idx="74">
                  <c:v>1.2500000000000011E-4</c:v>
                </c:pt>
                <c:pt idx="75">
                  <c:v>1.5624999999999943E-4</c:v>
                </c:pt>
                <c:pt idx="76">
                  <c:v>1.5624999999999943E-4</c:v>
                </c:pt>
                <c:pt idx="77">
                  <c:v>1.2500000000000011E-4</c:v>
                </c:pt>
                <c:pt idx="78">
                  <c:v>1.2500000000000011E-4</c:v>
                </c:pt>
                <c:pt idx="79">
                  <c:v>1.2500000000000011E-4</c:v>
                </c:pt>
                <c:pt idx="80">
                  <c:v>1.5625000000000223E-4</c:v>
                </c:pt>
                <c:pt idx="81">
                  <c:v>1.5624999999999943E-4</c:v>
                </c:pt>
                <c:pt idx="82">
                  <c:v>9.3749999999997996E-5</c:v>
                </c:pt>
                <c:pt idx="83">
                  <c:v>1.2500000000000011E-4</c:v>
                </c:pt>
                <c:pt idx="84">
                  <c:v>1.5625000000000223E-4</c:v>
                </c:pt>
                <c:pt idx="85">
                  <c:v>9.3750000000000774E-5</c:v>
                </c:pt>
                <c:pt idx="86">
                  <c:v>6.2499999999998673E-5</c:v>
                </c:pt>
                <c:pt idx="87">
                  <c:v>9.3750000000000774E-5</c:v>
                </c:pt>
                <c:pt idx="88">
                  <c:v>1.2500000000000011E-4</c:v>
                </c:pt>
                <c:pt idx="89">
                  <c:v>1.2499999999999735E-4</c:v>
                </c:pt>
                <c:pt idx="90">
                  <c:v>1.2500000000000011E-4</c:v>
                </c:pt>
                <c:pt idx="91">
                  <c:v>1.2500000000000011E-4</c:v>
                </c:pt>
                <c:pt idx="92">
                  <c:v>9.3750000000000774E-5</c:v>
                </c:pt>
                <c:pt idx="93">
                  <c:v>1.5625000000000223E-4</c:v>
                </c:pt>
                <c:pt idx="94">
                  <c:v>1.5624999999999943E-4</c:v>
                </c:pt>
                <c:pt idx="95">
                  <c:v>6.2499999999998673E-5</c:v>
                </c:pt>
                <c:pt idx="96">
                  <c:v>9.3750000000000774E-5</c:v>
                </c:pt>
                <c:pt idx="97">
                  <c:v>1.2500000000000011E-4</c:v>
                </c:pt>
                <c:pt idx="98">
                  <c:v>1.2500000000000011E-4</c:v>
                </c:pt>
                <c:pt idx="99">
                  <c:v>1.2500000000000011E-4</c:v>
                </c:pt>
                <c:pt idx="100">
                  <c:v>9.3749999999997996E-5</c:v>
                </c:pt>
                <c:pt idx="101">
                  <c:v>1.2500000000000011E-4</c:v>
                </c:pt>
                <c:pt idx="102">
                  <c:v>1.2500000000000011E-4</c:v>
                </c:pt>
                <c:pt idx="103">
                  <c:v>9.3750000000000774E-5</c:v>
                </c:pt>
                <c:pt idx="104">
                  <c:v>9.3750000000000774E-5</c:v>
                </c:pt>
                <c:pt idx="105">
                  <c:v>9.3749999999997996E-5</c:v>
                </c:pt>
                <c:pt idx="106">
                  <c:v>1.2500000000000011E-4</c:v>
                </c:pt>
                <c:pt idx="107">
                  <c:v>9.3750000000000774E-5</c:v>
                </c:pt>
                <c:pt idx="108">
                  <c:v>6.2499999999998673E-5</c:v>
                </c:pt>
                <c:pt idx="109">
                  <c:v>9.3750000000000774E-5</c:v>
                </c:pt>
                <c:pt idx="110">
                  <c:v>9.3750000000000774E-5</c:v>
                </c:pt>
                <c:pt idx="111">
                  <c:v>9.3750000000000774E-5</c:v>
                </c:pt>
                <c:pt idx="112">
                  <c:v>9.3750000000000774E-5</c:v>
                </c:pt>
                <c:pt idx="113">
                  <c:v>9.3749999999997996E-5</c:v>
                </c:pt>
                <c:pt idx="114">
                  <c:v>6.2499999999998673E-5</c:v>
                </c:pt>
                <c:pt idx="115">
                  <c:v>1.2500000000000011E-4</c:v>
                </c:pt>
                <c:pt idx="116">
                  <c:v>1.2500000000000011E-4</c:v>
                </c:pt>
                <c:pt idx="117">
                  <c:v>6.2500000000001438E-5</c:v>
                </c:pt>
                <c:pt idx="118">
                  <c:v>9.3750000000000774E-5</c:v>
                </c:pt>
                <c:pt idx="119">
                  <c:v>9.3749999999997996E-5</c:v>
                </c:pt>
                <c:pt idx="120">
                  <c:v>6.2499999999998673E-5</c:v>
                </c:pt>
                <c:pt idx="121">
                  <c:v>9.3750000000000774E-5</c:v>
                </c:pt>
                <c:pt idx="122">
                  <c:v>9.3750000000000774E-5</c:v>
                </c:pt>
                <c:pt idx="123">
                  <c:v>9.3750000000000774E-5</c:v>
                </c:pt>
                <c:pt idx="124">
                  <c:v>1.2500000000000011E-4</c:v>
                </c:pt>
                <c:pt idx="125">
                  <c:v>3.1249999999999337E-5</c:v>
                </c:pt>
                <c:pt idx="126">
                  <c:v>1.2500000000000011E-4</c:v>
                </c:pt>
                <c:pt idx="127">
                  <c:v>1.2500000000000011E-4</c:v>
                </c:pt>
                <c:pt idx="128">
                  <c:v>3.1249999999999337E-5</c:v>
                </c:pt>
                <c:pt idx="129">
                  <c:v>9.3750000000000774E-5</c:v>
                </c:pt>
                <c:pt idx="130">
                  <c:v>6.2500000000001438E-5</c:v>
                </c:pt>
                <c:pt idx="131">
                  <c:v>3.1249999999999337E-5</c:v>
                </c:pt>
                <c:pt idx="132">
                  <c:v>6.2499999999998673E-5</c:v>
                </c:pt>
                <c:pt idx="133">
                  <c:v>1.2500000000000011E-4</c:v>
                </c:pt>
                <c:pt idx="134">
                  <c:v>9.3750000000000774E-5</c:v>
                </c:pt>
                <c:pt idx="135">
                  <c:v>3.1249999999999337E-5</c:v>
                </c:pt>
                <c:pt idx="136">
                  <c:v>1.2500000000000011E-4</c:v>
                </c:pt>
                <c:pt idx="137">
                  <c:v>6.2500000000001438E-5</c:v>
                </c:pt>
                <c:pt idx="138">
                  <c:v>3.1249999999999337E-5</c:v>
                </c:pt>
                <c:pt idx="139">
                  <c:v>1.2499999999999735E-4</c:v>
                </c:pt>
                <c:pt idx="140">
                  <c:v>6.2499999999998673E-5</c:v>
                </c:pt>
                <c:pt idx="141">
                  <c:v>6.2500000000004216E-5</c:v>
                </c:pt>
                <c:pt idx="142">
                  <c:v>9.3750000000003553E-5</c:v>
                </c:pt>
                <c:pt idx="143">
                  <c:v>3.1249999999999337E-5</c:v>
                </c:pt>
                <c:pt idx="144">
                  <c:v>6.2499999999998673E-5</c:v>
                </c:pt>
                <c:pt idx="145">
                  <c:v>9.3749999999997996E-5</c:v>
                </c:pt>
                <c:pt idx="146">
                  <c:v>6.2499999999998673E-5</c:v>
                </c:pt>
                <c:pt idx="147">
                  <c:v>3.1249999999999337E-5</c:v>
                </c:pt>
                <c:pt idx="148">
                  <c:v>3.1249999999999337E-5</c:v>
                </c:pt>
                <c:pt idx="149">
                  <c:v>9.3750000000003553E-5</c:v>
                </c:pt>
                <c:pt idx="150">
                  <c:v>6.2500000000004216E-5</c:v>
                </c:pt>
                <c:pt idx="151">
                  <c:v>9.3749999999997996E-5</c:v>
                </c:pt>
                <c:pt idx="152">
                  <c:v>9.3749999999997996E-5</c:v>
                </c:pt>
                <c:pt idx="153">
                  <c:v>0</c:v>
                </c:pt>
                <c:pt idx="154">
                  <c:v>3.1249999999999337E-5</c:v>
                </c:pt>
                <c:pt idx="155">
                  <c:v>6.2499999999998673E-5</c:v>
                </c:pt>
                <c:pt idx="156">
                  <c:v>9.3749999999997996E-5</c:v>
                </c:pt>
                <c:pt idx="157">
                  <c:v>1.2500000000000288E-4</c:v>
                </c:pt>
                <c:pt idx="158">
                  <c:v>6.2500000000004216E-5</c:v>
                </c:pt>
                <c:pt idx="159">
                  <c:v>6.2499999999998673E-5</c:v>
                </c:pt>
                <c:pt idx="160">
                  <c:v>9.3749999999997996E-5</c:v>
                </c:pt>
                <c:pt idx="161">
                  <c:v>6.2499999999998673E-5</c:v>
                </c:pt>
                <c:pt idx="162">
                  <c:v>6.2499999999998673E-5</c:v>
                </c:pt>
                <c:pt idx="163">
                  <c:v>3.1249999999999337E-5</c:v>
                </c:pt>
                <c:pt idx="164">
                  <c:v>3.1249999999999337E-5</c:v>
                </c:pt>
                <c:pt idx="165">
                  <c:v>6.2499999999998673E-5</c:v>
                </c:pt>
                <c:pt idx="166">
                  <c:v>3.1249999999999337E-5</c:v>
                </c:pt>
                <c:pt idx="167">
                  <c:v>3.1250000000004886E-5</c:v>
                </c:pt>
                <c:pt idx="168">
                  <c:v>6.2500000000004216E-5</c:v>
                </c:pt>
                <c:pt idx="169">
                  <c:v>6.2499999999998673E-5</c:v>
                </c:pt>
                <c:pt idx="170">
                  <c:v>6.2499999999998673E-5</c:v>
                </c:pt>
                <c:pt idx="171">
                  <c:v>9.3749999999997996E-5</c:v>
                </c:pt>
                <c:pt idx="172">
                  <c:v>3.1249999999999337E-5</c:v>
                </c:pt>
                <c:pt idx="173">
                  <c:v>0</c:v>
                </c:pt>
                <c:pt idx="174">
                  <c:v>6.2499999999998673E-5</c:v>
                </c:pt>
                <c:pt idx="175">
                  <c:v>9.3750000000003553E-5</c:v>
                </c:pt>
                <c:pt idx="176">
                  <c:v>6.2500000000004216E-5</c:v>
                </c:pt>
                <c:pt idx="177">
                  <c:v>3.1249999999999337E-5</c:v>
                </c:pt>
                <c:pt idx="178">
                  <c:v>3.1249999999999337E-5</c:v>
                </c:pt>
                <c:pt idx="179">
                  <c:v>3.1249999999999337E-5</c:v>
                </c:pt>
                <c:pt idx="180">
                  <c:v>9.3749999999997996E-5</c:v>
                </c:pt>
                <c:pt idx="181">
                  <c:v>9.3749999999997996E-5</c:v>
                </c:pt>
                <c:pt idx="182">
                  <c:v>0</c:v>
                </c:pt>
                <c:pt idx="183">
                  <c:v>0</c:v>
                </c:pt>
                <c:pt idx="184">
                  <c:v>6.2499999999998673E-5</c:v>
                </c:pt>
                <c:pt idx="185">
                  <c:v>6.2499999999998673E-5</c:v>
                </c:pt>
                <c:pt idx="186">
                  <c:v>6.2500000000004216E-5</c:v>
                </c:pt>
                <c:pt idx="187">
                  <c:v>3.1250000000004886E-5</c:v>
                </c:pt>
                <c:pt idx="188">
                  <c:v>3.1249999999999337E-5</c:v>
                </c:pt>
                <c:pt idx="189">
                  <c:v>6.2499999999998673E-5</c:v>
                </c:pt>
                <c:pt idx="190">
                  <c:v>6.2499999999998673E-5</c:v>
                </c:pt>
                <c:pt idx="191">
                  <c:v>6.2499999999998673E-5</c:v>
                </c:pt>
                <c:pt idx="192">
                  <c:v>3.1249999999999337E-5</c:v>
                </c:pt>
                <c:pt idx="193">
                  <c:v>3.1249999999999337E-5</c:v>
                </c:pt>
                <c:pt idx="194">
                  <c:v>3.1249999999999337E-5</c:v>
                </c:pt>
                <c:pt idx="195">
                  <c:v>3.1249999999999337E-5</c:v>
                </c:pt>
                <c:pt idx="196">
                  <c:v>6.2499999999998673E-5</c:v>
                </c:pt>
                <c:pt idx="197">
                  <c:v>6.2499999999998673E-5</c:v>
                </c:pt>
                <c:pt idx="198">
                  <c:v>3.1249999999999337E-5</c:v>
                </c:pt>
                <c:pt idx="199">
                  <c:v>3.1250000000004886E-5</c:v>
                </c:pt>
                <c:pt idx="200">
                  <c:v>6.2500000000004216E-5</c:v>
                </c:pt>
                <c:pt idx="201">
                  <c:v>3.1249999999999337E-5</c:v>
                </c:pt>
                <c:pt idx="202">
                  <c:v>0</c:v>
                </c:pt>
                <c:pt idx="203">
                  <c:v>3.1249999999999337E-5</c:v>
                </c:pt>
                <c:pt idx="204">
                  <c:v>6.2499999999998673E-5</c:v>
                </c:pt>
                <c:pt idx="205">
                  <c:v>3.1249999999999337E-5</c:v>
                </c:pt>
                <c:pt idx="206">
                  <c:v>3.1249999999999337E-5</c:v>
                </c:pt>
                <c:pt idx="207">
                  <c:v>6.2499999999998673E-5</c:v>
                </c:pt>
                <c:pt idx="208">
                  <c:v>3.1249999999999337E-5</c:v>
                </c:pt>
                <c:pt idx="209">
                  <c:v>0</c:v>
                </c:pt>
                <c:pt idx="210">
                  <c:v>3.1249999999999337E-5</c:v>
                </c:pt>
                <c:pt idx="211">
                  <c:v>6.2499999999998673E-5</c:v>
                </c:pt>
                <c:pt idx="212">
                  <c:v>3.1249999999999337E-5</c:v>
                </c:pt>
                <c:pt idx="213">
                  <c:v>3.1250000000004886E-5</c:v>
                </c:pt>
                <c:pt idx="214">
                  <c:v>3.1250000000004886E-5</c:v>
                </c:pt>
                <c:pt idx="215">
                  <c:v>3.1249999999999337E-5</c:v>
                </c:pt>
                <c:pt idx="216">
                  <c:v>3.1249999999999337E-5</c:v>
                </c:pt>
                <c:pt idx="217">
                  <c:v>0</c:v>
                </c:pt>
                <c:pt idx="218">
                  <c:v>9.3749999999997996E-5</c:v>
                </c:pt>
                <c:pt idx="219">
                  <c:v>6.2499999999998673E-5</c:v>
                </c:pt>
                <c:pt idx="220">
                  <c:v>0</c:v>
                </c:pt>
                <c:pt idx="221">
                  <c:v>3.1249999999999337E-5</c:v>
                </c:pt>
                <c:pt idx="222">
                  <c:v>0</c:v>
                </c:pt>
                <c:pt idx="223">
                  <c:v>3.1249999999999337E-5</c:v>
                </c:pt>
                <c:pt idx="224">
                  <c:v>6.2499999999998673E-5</c:v>
                </c:pt>
                <c:pt idx="225">
                  <c:v>3.1249999999999337E-5</c:v>
                </c:pt>
                <c:pt idx="226">
                  <c:v>3.1249999999999337E-5</c:v>
                </c:pt>
                <c:pt idx="227">
                  <c:v>3.1249999999999337E-5</c:v>
                </c:pt>
                <c:pt idx="228">
                  <c:v>3.1250000000004886E-5</c:v>
                </c:pt>
                <c:pt idx="229">
                  <c:v>6.2500000000004216E-5</c:v>
                </c:pt>
                <c:pt idx="230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1F-4CF4-99CB-6251831F7B2E}"/>
            </c:ext>
          </c:extLst>
        </c:ser>
        <c:ser>
          <c:idx val="1"/>
          <c:order val="1"/>
          <c:tx>
            <c:v>110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Daten!$Q$6:$Q$255</c:f>
              <c:numCache>
                <c:formatCode>0.00E+00</c:formatCode>
                <c:ptCount val="250"/>
                <c:pt idx="0">
                  <c:v>3.6249999999999998E-2</c:v>
                </c:pt>
                <c:pt idx="1">
                  <c:v>3.875E-2</c:v>
                </c:pt>
                <c:pt idx="2">
                  <c:v>4.1562500000000002E-2</c:v>
                </c:pt>
                <c:pt idx="3">
                  <c:v>4.4687499999999998E-2</c:v>
                </c:pt>
                <c:pt idx="4">
                  <c:v>4.6875E-2</c:v>
                </c:pt>
                <c:pt idx="5">
                  <c:v>4.9375000000000002E-2</c:v>
                </c:pt>
                <c:pt idx="6">
                  <c:v>5.1874999999999998E-2</c:v>
                </c:pt>
                <c:pt idx="7">
                  <c:v>5.46875E-2</c:v>
                </c:pt>
                <c:pt idx="8">
                  <c:v>5.7500000000000002E-2</c:v>
                </c:pt>
                <c:pt idx="9">
                  <c:v>0.06</c:v>
                </c:pt>
                <c:pt idx="10">
                  <c:v>6.25E-2</c:v>
                </c:pt>
                <c:pt idx="11">
                  <c:v>6.5000000000000002E-2</c:v>
                </c:pt>
                <c:pt idx="12">
                  <c:v>6.7500000000000004E-2</c:v>
                </c:pt>
                <c:pt idx="13">
                  <c:v>7.0000000000000007E-2</c:v>
                </c:pt>
                <c:pt idx="14">
                  <c:v>7.2499999999999995E-2</c:v>
                </c:pt>
                <c:pt idx="15">
                  <c:v>7.5312500000000004E-2</c:v>
                </c:pt>
                <c:pt idx="16">
                  <c:v>7.7812500000000007E-2</c:v>
                </c:pt>
                <c:pt idx="17">
                  <c:v>0.08</c:v>
                </c:pt>
                <c:pt idx="18">
                  <c:v>8.2500000000000004E-2</c:v>
                </c:pt>
                <c:pt idx="19">
                  <c:v>8.4687499999999999E-2</c:v>
                </c:pt>
                <c:pt idx="20">
                  <c:v>8.7187500000000001E-2</c:v>
                </c:pt>
                <c:pt idx="21">
                  <c:v>8.9687500000000003E-2</c:v>
                </c:pt>
                <c:pt idx="22">
                  <c:v>9.1874999999999998E-2</c:v>
                </c:pt>
                <c:pt idx="23">
                  <c:v>9.4062499999999993E-2</c:v>
                </c:pt>
                <c:pt idx="24">
                  <c:v>9.6562499999999996E-2</c:v>
                </c:pt>
                <c:pt idx="25">
                  <c:v>9.8437499999999997E-2</c:v>
                </c:pt>
                <c:pt idx="26">
                  <c:v>0.1009375</c:v>
                </c:pt>
                <c:pt idx="27">
                  <c:v>0.10312499999999999</c:v>
                </c:pt>
                <c:pt idx="28">
                  <c:v>0.1053125</c:v>
                </c:pt>
                <c:pt idx="29">
                  <c:v>0.1071875</c:v>
                </c:pt>
                <c:pt idx="30">
                  <c:v>0.10906250000000001</c:v>
                </c:pt>
                <c:pt idx="31">
                  <c:v>0.11125</c:v>
                </c:pt>
                <c:pt idx="32">
                  <c:v>0.1134375</c:v>
                </c:pt>
                <c:pt idx="33">
                  <c:v>0.1153125</c:v>
                </c:pt>
                <c:pt idx="34">
                  <c:v>0.1178125</c:v>
                </c:pt>
                <c:pt idx="35">
                  <c:v>0.1196875</c:v>
                </c:pt>
                <c:pt idx="36">
                  <c:v>0.1215625</c:v>
                </c:pt>
                <c:pt idx="37">
                  <c:v>0.12343750000000001</c:v>
                </c:pt>
                <c:pt idx="38">
                  <c:v>0.12562499999999999</c:v>
                </c:pt>
                <c:pt idx="39">
                  <c:v>0.12718750000000001</c:v>
                </c:pt>
                <c:pt idx="40">
                  <c:v>0.12875</c:v>
                </c:pt>
                <c:pt idx="41">
                  <c:v>0.13093750000000001</c:v>
                </c:pt>
                <c:pt idx="42">
                  <c:v>0.1328125</c:v>
                </c:pt>
                <c:pt idx="43">
                  <c:v>0.13468749999999999</c:v>
                </c:pt>
                <c:pt idx="44">
                  <c:v>0.13625000000000001</c:v>
                </c:pt>
                <c:pt idx="45">
                  <c:v>0.138125</c:v>
                </c:pt>
                <c:pt idx="46">
                  <c:v>0.14000000000000001</c:v>
                </c:pt>
                <c:pt idx="47">
                  <c:v>0.14156250000000001</c:v>
                </c:pt>
                <c:pt idx="48">
                  <c:v>0.14281250000000001</c:v>
                </c:pt>
                <c:pt idx="49">
                  <c:v>0.1446875</c:v>
                </c:pt>
                <c:pt idx="50">
                  <c:v>0.14624999999999999</c:v>
                </c:pt>
                <c:pt idx="51">
                  <c:v>0.14812500000000001</c:v>
                </c:pt>
                <c:pt idx="52">
                  <c:v>0.15</c:v>
                </c:pt>
                <c:pt idx="53">
                  <c:v>0.15125</c:v>
                </c:pt>
                <c:pt idx="54">
                  <c:v>0.15281249999999999</c:v>
                </c:pt>
                <c:pt idx="55">
                  <c:v>0.15437500000000001</c:v>
                </c:pt>
                <c:pt idx="56">
                  <c:v>0.15593750000000001</c:v>
                </c:pt>
                <c:pt idx="57">
                  <c:v>0.15781249999999999</c:v>
                </c:pt>
                <c:pt idx="58">
                  <c:v>0.1590625</c:v>
                </c:pt>
                <c:pt idx="59">
                  <c:v>0.1603125</c:v>
                </c:pt>
                <c:pt idx="60">
                  <c:v>0.16187499999999999</c:v>
                </c:pt>
                <c:pt idx="61">
                  <c:v>0.16343750000000001</c:v>
                </c:pt>
                <c:pt idx="62">
                  <c:v>0.16500000000000001</c:v>
                </c:pt>
                <c:pt idx="63">
                  <c:v>0.1665625</c:v>
                </c:pt>
                <c:pt idx="64">
                  <c:v>0.1678125</c:v>
                </c:pt>
                <c:pt idx="65">
                  <c:v>0.169375</c:v>
                </c:pt>
                <c:pt idx="66">
                  <c:v>0.170625</c:v>
                </c:pt>
                <c:pt idx="67">
                  <c:v>0.171875</c:v>
                </c:pt>
                <c:pt idx="68">
                  <c:v>0.173125</c:v>
                </c:pt>
                <c:pt idx="69">
                  <c:v>0.1746875</c:v>
                </c:pt>
                <c:pt idx="70">
                  <c:v>0.1759375</c:v>
                </c:pt>
                <c:pt idx="71">
                  <c:v>0.17749999999999999</c:v>
                </c:pt>
                <c:pt idx="72">
                  <c:v>0.1784375</c:v>
                </c:pt>
                <c:pt idx="73">
                  <c:v>0.18</c:v>
                </c:pt>
                <c:pt idx="74">
                  <c:v>0.1809375</c:v>
                </c:pt>
                <c:pt idx="75">
                  <c:v>0.1825</c:v>
                </c:pt>
                <c:pt idx="76">
                  <c:v>0.18375</c:v>
                </c:pt>
                <c:pt idx="77">
                  <c:v>0.185</c:v>
                </c:pt>
                <c:pt idx="78">
                  <c:v>0.18656249999999999</c:v>
                </c:pt>
                <c:pt idx="79">
                  <c:v>0.18718750000000001</c:v>
                </c:pt>
                <c:pt idx="80">
                  <c:v>0.18812499999999999</c:v>
                </c:pt>
                <c:pt idx="81">
                  <c:v>0.18937499999999999</c:v>
                </c:pt>
                <c:pt idx="82">
                  <c:v>0.19062499999999999</c:v>
                </c:pt>
                <c:pt idx="83">
                  <c:v>0.19187499999999999</c:v>
                </c:pt>
                <c:pt idx="84">
                  <c:v>0.1928125</c:v>
                </c:pt>
                <c:pt idx="85">
                  <c:v>0.1940625</c:v>
                </c:pt>
                <c:pt idx="86">
                  <c:v>0.19500000000000001</c:v>
                </c:pt>
                <c:pt idx="87">
                  <c:v>0.19593749999999999</c:v>
                </c:pt>
                <c:pt idx="88">
                  <c:v>0.19718749999999999</c:v>
                </c:pt>
                <c:pt idx="89">
                  <c:v>0.198125</c:v>
                </c:pt>
                <c:pt idx="90">
                  <c:v>0.1990625</c:v>
                </c:pt>
                <c:pt idx="91">
                  <c:v>0.2003125</c:v>
                </c:pt>
                <c:pt idx="92">
                  <c:v>0.20125000000000001</c:v>
                </c:pt>
                <c:pt idx="93">
                  <c:v>0.20218749999999999</c:v>
                </c:pt>
                <c:pt idx="94">
                  <c:v>0.203125</c:v>
                </c:pt>
                <c:pt idx="95">
                  <c:v>0.20406250000000001</c:v>
                </c:pt>
                <c:pt idx="96">
                  <c:v>0.20531250000000001</c:v>
                </c:pt>
                <c:pt idx="97">
                  <c:v>0.20656250000000001</c:v>
                </c:pt>
                <c:pt idx="98">
                  <c:v>0.20749999999999999</c:v>
                </c:pt>
                <c:pt idx="99">
                  <c:v>0.2084375</c:v>
                </c:pt>
                <c:pt idx="100">
                  <c:v>0.20906250000000001</c:v>
                </c:pt>
                <c:pt idx="101">
                  <c:v>0.2096875</c:v>
                </c:pt>
                <c:pt idx="102">
                  <c:v>0.2109375</c:v>
                </c:pt>
                <c:pt idx="103">
                  <c:v>0.21156249999999999</c:v>
                </c:pt>
                <c:pt idx="104">
                  <c:v>0.21249999999999999</c:v>
                </c:pt>
                <c:pt idx="105">
                  <c:v>0.21375</c:v>
                </c:pt>
                <c:pt idx="106">
                  <c:v>0.21437500000000001</c:v>
                </c:pt>
                <c:pt idx="107">
                  <c:v>0.215</c:v>
                </c:pt>
                <c:pt idx="108">
                  <c:v>0.2159375</c:v>
                </c:pt>
                <c:pt idx="109">
                  <c:v>0.21687500000000001</c:v>
                </c:pt>
                <c:pt idx="110">
                  <c:v>0.21781249999999999</c:v>
                </c:pt>
                <c:pt idx="111">
                  <c:v>0.21843750000000001</c:v>
                </c:pt>
                <c:pt idx="112">
                  <c:v>0.22</c:v>
                </c:pt>
                <c:pt idx="113">
                  <c:v>0.22062499999999999</c:v>
                </c:pt>
                <c:pt idx="114">
                  <c:v>0.22093750000000001</c:v>
                </c:pt>
                <c:pt idx="115">
                  <c:v>0.2215625</c:v>
                </c:pt>
                <c:pt idx="116">
                  <c:v>0.22218750000000001</c:v>
                </c:pt>
                <c:pt idx="117">
                  <c:v>0.22343750000000001</c:v>
                </c:pt>
                <c:pt idx="118">
                  <c:v>0.22437499999999999</c:v>
                </c:pt>
                <c:pt idx="119">
                  <c:v>0.22500000000000001</c:v>
                </c:pt>
                <c:pt idx="120">
                  <c:v>0.22562499999999999</c:v>
                </c:pt>
                <c:pt idx="121">
                  <c:v>0.22593750000000001</c:v>
                </c:pt>
                <c:pt idx="122">
                  <c:v>0.22687499999999999</c:v>
                </c:pt>
                <c:pt idx="123">
                  <c:v>0.22750000000000001</c:v>
                </c:pt>
                <c:pt idx="124">
                  <c:v>0.22843749999999999</c:v>
                </c:pt>
                <c:pt idx="125">
                  <c:v>0.2290625</c:v>
                </c:pt>
                <c:pt idx="126">
                  <c:v>0.22968749999999999</c:v>
                </c:pt>
                <c:pt idx="127">
                  <c:v>0.230625</c:v>
                </c:pt>
                <c:pt idx="128">
                  <c:v>0.23093749999999999</c:v>
                </c:pt>
                <c:pt idx="129">
                  <c:v>0.231875</c:v>
                </c:pt>
                <c:pt idx="130">
                  <c:v>0.23250000000000001</c:v>
                </c:pt>
                <c:pt idx="131">
                  <c:v>0.23281250000000001</c:v>
                </c:pt>
                <c:pt idx="132">
                  <c:v>0.23375000000000001</c:v>
                </c:pt>
                <c:pt idx="133">
                  <c:v>0.23468749999999999</c:v>
                </c:pt>
                <c:pt idx="134">
                  <c:v>0.23499999999999999</c:v>
                </c:pt>
                <c:pt idx="135">
                  <c:v>0.235625</c:v>
                </c:pt>
                <c:pt idx="136">
                  <c:v>0.23624999999999999</c:v>
                </c:pt>
                <c:pt idx="137">
                  <c:v>0.236875</c:v>
                </c:pt>
                <c:pt idx="138">
                  <c:v>0.23749999999999999</c:v>
                </c:pt>
                <c:pt idx="139">
                  <c:v>0.238125</c:v>
                </c:pt>
                <c:pt idx="140">
                  <c:v>0.238125</c:v>
                </c:pt>
                <c:pt idx="141">
                  <c:v>0.23874999999999999</c:v>
                </c:pt>
                <c:pt idx="142">
                  <c:v>0.239375</c:v>
                </c:pt>
                <c:pt idx="143">
                  <c:v>0.24</c:v>
                </c:pt>
                <c:pt idx="144">
                  <c:v>0.24031250000000001</c:v>
                </c:pt>
                <c:pt idx="145">
                  <c:v>0.2409375</c:v>
                </c:pt>
                <c:pt idx="146">
                  <c:v>0.24156250000000001</c:v>
                </c:pt>
                <c:pt idx="147">
                  <c:v>0.2421875</c:v>
                </c:pt>
                <c:pt idx="148">
                  <c:v>0.24249999999999999</c:v>
                </c:pt>
                <c:pt idx="149">
                  <c:v>0.24374999999999999</c:v>
                </c:pt>
                <c:pt idx="150">
                  <c:v>0.24406249999999999</c:v>
                </c:pt>
                <c:pt idx="151">
                  <c:v>0.24406249999999999</c:v>
                </c:pt>
                <c:pt idx="152">
                  <c:v>0.24437500000000001</c:v>
                </c:pt>
                <c:pt idx="153">
                  <c:v>0.24531249999999999</c:v>
                </c:pt>
                <c:pt idx="154">
                  <c:v>0.24562500000000001</c:v>
                </c:pt>
                <c:pt idx="155">
                  <c:v>0.24625</c:v>
                </c:pt>
                <c:pt idx="156">
                  <c:v>0.24656249999999999</c:v>
                </c:pt>
                <c:pt idx="157">
                  <c:v>0.24687500000000001</c:v>
                </c:pt>
                <c:pt idx="158">
                  <c:v>0.2471875</c:v>
                </c:pt>
                <c:pt idx="159">
                  <c:v>0.24812500000000001</c:v>
                </c:pt>
                <c:pt idx="160">
                  <c:v>0.24843750000000001</c:v>
                </c:pt>
                <c:pt idx="161">
                  <c:v>0.24875</c:v>
                </c:pt>
                <c:pt idx="162">
                  <c:v>0.24906249999999999</c:v>
                </c:pt>
                <c:pt idx="163">
                  <c:v>0.24968750000000001</c:v>
                </c:pt>
                <c:pt idx="164">
                  <c:v>0.25</c:v>
                </c:pt>
                <c:pt idx="165">
                  <c:v>0.25062499999999999</c:v>
                </c:pt>
                <c:pt idx="166">
                  <c:v>0.25093749999999998</c:v>
                </c:pt>
                <c:pt idx="167">
                  <c:v>0.25156250000000002</c:v>
                </c:pt>
                <c:pt idx="168">
                  <c:v>0.25156250000000002</c:v>
                </c:pt>
                <c:pt idx="169">
                  <c:v>0.25218750000000001</c:v>
                </c:pt>
                <c:pt idx="170">
                  <c:v>0.2528125</c:v>
                </c:pt>
                <c:pt idx="171">
                  <c:v>0.25343749999999998</c:v>
                </c:pt>
                <c:pt idx="172">
                  <c:v>0.25374999999999998</c:v>
                </c:pt>
                <c:pt idx="173">
                  <c:v>0.25406250000000002</c:v>
                </c:pt>
                <c:pt idx="174">
                  <c:v>0.25437500000000002</c:v>
                </c:pt>
                <c:pt idx="175">
                  <c:v>0.25437500000000002</c:v>
                </c:pt>
                <c:pt idx="176">
                  <c:v>0.255</c:v>
                </c:pt>
                <c:pt idx="177">
                  <c:v>0.25593749999999998</c:v>
                </c:pt>
                <c:pt idx="178">
                  <c:v>0.25593749999999998</c:v>
                </c:pt>
                <c:pt idx="179">
                  <c:v>0.25624999999999998</c:v>
                </c:pt>
                <c:pt idx="180">
                  <c:v>0.25687500000000002</c:v>
                </c:pt>
                <c:pt idx="181">
                  <c:v>0.25687500000000002</c:v>
                </c:pt>
                <c:pt idx="182">
                  <c:v>0.25718750000000001</c:v>
                </c:pt>
                <c:pt idx="183">
                  <c:v>0.2578125</c:v>
                </c:pt>
                <c:pt idx="184">
                  <c:v>0.25812499999999999</c:v>
                </c:pt>
                <c:pt idx="185">
                  <c:v>0.2578125</c:v>
                </c:pt>
                <c:pt idx="186">
                  <c:v>0.25843749999999999</c:v>
                </c:pt>
                <c:pt idx="187">
                  <c:v>0.25874999999999998</c:v>
                </c:pt>
                <c:pt idx="188">
                  <c:v>0.25937500000000002</c:v>
                </c:pt>
                <c:pt idx="189">
                  <c:v>0.25968750000000002</c:v>
                </c:pt>
                <c:pt idx="190">
                  <c:v>0.25968750000000002</c:v>
                </c:pt>
                <c:pt idx="191">
                  <c:v>0.2603125</c:v>
                </c:pt>
                <c:pt idx="192">
                  <c:v>0.2603125</c:v>
                </c:pt>
                <c:pt idx="193">
                  <c:v>0.260625</c:v>
                </c:pt>
                <c:pt idx="194">
                  <c:v>0.260625</c:v>
                </c:pt>
                <c:pt idx="195">
                  <c:v>0.26156249999999998</c:v>
                </c:pt>
                <c:pt idx="196">
                  <c:v>0.26218750000000002</c:v>
                </c:pt>
                <c:pt idx="197">
                  <c:v>0.26218750000000002</c:v>
                </c:pt>
                <c:pt idx="198">
                  <c:v>0.2628125</c:v>
                </c:pt>
                <c:pt idx="199">
                  <c:v>0.2628125</c:v>
                </c:pt>
                <c:pt idx="200">
                  <c:v>0.26343749999999999</c:v>
                </c:pt>
                <c:pt idx="201">
                  <c:v>0.26343749999999999</c:v>
                </c:pt>
                <c:pt idx="202">
                  <c:v>0.26374999999999998</c:v>
                </c:pt>
                <c:pt idx="203">
                  <c:v>0.26374999999999998</c:v>
                </c:pt>
                <c:pt idx="204">
                  <c:v>0.26406249999999998</c:v>
                </c:pt>
                <c:pt idx="205">
                  <c:v>0.26468750000000002</c:v>
                </c:pt>
                <c:pt idx="206">
                  <c:v>0.26468750000000002</c:v>
                </c:pt>
                <c:pt idx="207">
                  <c:v>0.26500000000000001</c:v>
                </c:pt>
                <c:pt idx="208">
                  <c:v>0.26531250000000001</c:v>
                </c:pt>
                <c:pt idx="209">
                  <c:v>0.26531250000000001</c:v>
                </c:pt>
                <c:pt idx="210">
                  <c:v>0.26593749999999999</c:v>
                </c:pt>
                <c:pt idx="211">
                  <c:v>0.26624999999999999</c:v>
                </c:pt>
                <c:pt idx="212">
                  <c:v>0.26656249999999998</c:v>
                </c:pt>
                <c:pt idx="213">
                  <c:v>0.26656249999999998</c:v>
                </c:pt>
                <c:pt idx="214">
                  <c:v>0.26687499999999997</c:v>
                </c:pt>
                <c:pt idx="215">
                  <c:v>0.26687499999999997</c:v>
                </c:pt>
                <c:pt idx="216">
                  <c:v>0.26781250000000001</c:v>
                </c:pt>
                <c:pt idx="217">
                  <c:v>0.268125</c:v>
                </c:pt>
                <c:pt idx="218">
                  <c:v>0.26781250000000001</c:v>
                </c:pt>
                <c:pt idx="219">
                  <c:v>0.268125</c:v>
                </c:pt>
                <c:pt idx="220">
                  <c:v>0.2684375</c:v>
                </c:pt>
                <c:pt idx="221">
                  <c:v>0.26874999999999999</c:v>
                </c:pt>
                <c:pt idx="222">
                  <c:v>0.26906249999999998</c:v>
                </c:pt>
                <c:pt idx="223">
                  <c:v>0.26906249999999998</c:v>
                </c:pt>
                <c:pt idx="224">
                  <c:v>0.26937499999999998</c:v>
                </c:pt>
                <c:pt idx="225">
                  <c:v>0.26937499999999998</c:v>
                </c:pt>
                <c:pt idx="226">
                  <c:v>0.26937499999999998</c:v>
                </c:pt>
                <c:pt idx="227">
                  <c:v>0.27</c:v>
                </c:pt>
                <c:pt idx="228">
                  <c:v>0.27031250000000001</c:v>
                </c:pt>
                <c:pt idx="229">
                  <c:v>0.27031250000000001</c:v>
                </c:pt>
                <c:pt idx="230">
                  <c:v>0.27031250000000001</c:v>
                </c:pt>
                <c:pt idx="231">
                  <c:v>0.2709375</c:v>
                </c:pt>
                <c:pt idx="232">
                  <c:v>0.27124999999999999</c:v>
                </c:pt>
                <c:pt idx="233">
                  <c:v>0.27124999999999999</c:v>
                </c:pt>
                <c:pt idx="234">
                  <c:v>0.27156249999999998</c:v>
                </c:pt>
                <c:pt idx="235">
                  <c:v>0.27156249999999998</c:v>
                </c:pt>
                <c:pt idx="236">
                  <c:v>0.27156249999999998</c:v>
                </c:pt>
                <c:pt idx="237">
                  <c:v>0.27218750000000003</c:v>
                </c:pt>
                <c:pt idx="238">
                  <c:v>0.27250000000000002</c:v>
                </c:pt>
                <c:pt idx="239">
                  <c:v>0.27250000000000002</c:v>
                </c:pt>
                <c:pt idx="240">
                  <c:v>0.27281250000000001</c:v>
                </c:pt>
                <c:pt idx="241">
                  <c:v>0.27281250000000001</c:v>
                </c:pt>
                <c:pt idx="242">
                  <c:v>0.27312500000000001</c:v>
                </c:pt>
                <c:pt idx="243">
                  <c:v>0.2734375</c:v>
                </c:pt>
                <c:pt idx="244">
                  <c:v>0.27312500000000001</c:v>
                </c:pt>
                <c:pt idx="245">
                  <c:v>0.27312500000000001</c:v>
                </c:pt>
                <c:pt idx="246">
                  <c:v>0.2734375</c:v>
                </c:pt>
                <c:pt idx="247">
                  <c:v>0.27406249999999999</c:v>
                </c:pt>
                <c:pt idx="248">
                  <c:v>0.27406249999999999</c:v>
                </c:pt>
                <c:pt idx="249">
                  <c:v>0.27437499999999998</c:v>
                </c:pt>
              </c:numCache>
            </c:numRef>
          </c:xVal>
          <c:yVal>
            <c:numRef>
              <c:f>Daten!$R$7:$R$274</c:f>
              <c:numCache>
                <c:formatCode>0.00E+00</c:formatCode>
                <c:ptCount val="268"/>
                <c:pt idx="0">
                  <c:v>5.9027777777777833E-4</c:v>
                </c:pt>
                <c:pt idx="1">
                  <c:v>5.9374999999999988E-4</c:v>
                </c:pt>
                <c:pt idx="2">
                  <c:v>5.3124999999999982E-4</c:v>
                </c:pt>
                <c:pt idx="3">
                  <c:v>4.6875000000000042E-4</c:v>
                </c:pt>
                <c:pt idx="4">
                  <c:v>4.9999999999999979E-4</c:v>
                </c:pt>
                <c:pt idx="5">
                  <c:v>5.3124999999999982E-4</c:v>
                </c:pt>
                <c:pt idx="6">
                  <c:v>5.625000000000005E-4</c:v>
                </c:pt>
                <c:pt idx="7">
                  <c:v>5.3124999999999982E-4</c:v>
                </c:pt>
                <c:pt idx="8">
                  <c:v>4.9999999999999979E-4</c:v>
                </c:pt>
                <c:pt idx="9">
                  <c:v>5.0000000000000044E-4</c:v>
                </c:pt>
                <c:pt idx="10">
                  <c:v>5.0000000000000044E-4</c:v>
                </c:pt>
                <c:pt idx="11">
                  <c:v>5.0000000000000044E-4</c:v>
                </c:pt>
                <c:pt idx="12">
                  <c:v>4.9999999999999903E-4</c:v>
                </c:pt>
                <c:pt idx="13">
                  <c:v>5.3124999999999982E-4</c:v>
                </c:pt>
                <c:pt idx="14">
                  <c:v>5.3125000000000112E-4</c:v>
                </c:pt>
                <c:pt idx="15">
                  <c:v>4.6874999999999971E-4</c:v>
                </c:pt>
                <c:pt idx="16">
                  <c:v>4.6874999999999971E-4</c:v>
                </c:pt>
                <c:pt idx="17">
                  <c:v>4.6874999999999971E-4</c:v>
                </c:pt>
                <c:pt idx="18">
                  <c:v>4.6874999999999971E-4</c:v>
                </c:pt>
                <c:pt idx="19">
                  <c:v>5.0000000000000044E-4</c:v>
                </c:pt>
                <c:pt idx="20">
                  <c:v>4.6874999999999971E-4</c:v>
                </c:pt>
                <c:pt idx="21">
                  <c:v>4.3749999999999898E-4</c:v>
                </c:pt>
                <c:pt idx="22">
                  <c:v>4.6874999999999971E-4</c:v>
                </c:pt>
                <c:pt idx="23">
                  <c:v>4.3750000000000039E-4</c:v>
                </c:pt>
                <c:pt idx="24">
                  <c:v>4.3750000000000039E-4</c:v>
                </c:pt>
                <c:pt idx="25">
                  <c:v>4.6874999999999971E-4</c:v>
                </c:pt>
                <c:pt idx="26">
                  <c:v>4.3750000000000039E-4</c:v>
                </c:pt>
                <c:pt idx="27">
                  <c:v>4.0625000000000107E-4</c:v>
                </c:pt>
                <c:pt idx="28">
                  <c:v>3.7500000000000033E-4</c:v>
                </c:pt>
                <c:pt idx="29">
                  <c:v>4.0624999999999966E-4</c:v>
                </c:pt>
                <c:pt idx="30">
                  <c:v>4.3749999999999898E-4</c:v>
                </c:pt>
                <c:pt idx="31">
                  <c:v>4.0624999999999966E-4</c:v>
                </c:pt>
                <c:pt idx="32">
                  <c:v>4.3750000000000039E-4</c:v>
                </c:pt>
                <c:pt idx="33">
                  <c:v>4.3750000000000039E-4</c:v>
                </c:pt>
                <c:pt idx="34">
                  <c:v>3.7500000000000033E-4</c:v>
                </c:pt>
                <c:pt idx="35">
                  <c:v>3.7500000000000033E-4</c:v>
                </c:pt>
                <c:pt idx="36">
                  <c:v>4.062499999999983E-4</c:v>
                </c:pt>
                <c:pt idx="37">
                  <c:v>3.7500000000000033E-4</c:v>
                </c:pt>
                <c:pt idx="38">
                  <c:v>3.1250000000000169E-4</c:v>
                </c:pt>
                <c:pt idx="39">
                  <c:v>3.7500000000000033E-4</c:v>
                </c:pt>
                <c:pt idx="40">
                  <c:v>4.0624999999999966E-4</c:v>
                </c:pt>
                <c:pt idx="41">
                  <c:v>3.7499999999999757E-4</c:v>
                </c:pt>
                <c:pt idx="42">
                  <c:v>3.4375000000000101E-4</c:v>
                </c:pt>
                <c:pt idx="43">
                  <c:v>3.4375000000000101E-4</c:v>
                </c:pt>
                <c:pt idx="44">
                  <c:v>3.7500000000000033E-4</c:v>
                </c:pt>
                <c:pt idx="45">
                  <c:v>3.4375000000000101E-4</c:v>
                </c:pt>
                <c:pt idx="46">
                  <c:v>2.8124999999999955E-4</c:v>
                </c:pt>
                <c:pt idx="47">
                  <c:v>3.1249999999999887E-4</c:v>
                </c:pt>
                <c:pt idx="48">
                  <c:v>3.4374999999999825E-4</c:v>
                </c:pt>
                <c:pt idx="49">
                  <c:v>3.4375000000000101E-4</c:v>
                </c:pt>
                <c:pt idx="50">
                  <c:v>3.7500000000000033E-4</c:v>
                </c:pt>
                <c:pt idx="51">
                  <c:v>3.1249999999999887E-4</c:v>
                </c:pt>
                <c:pt idx="52">
                  <c:v>2.8124999999999955E-4</c:v>
                </c:pt>
                <c:pt idx="53">
                  <c:v>3.1250000000000169E-4</c:v>
                </c:pt>
                <c:pt idx="54">
                  <c:v>3.1250000000000169E-4</c:v>
                </c:pt>
                <c:pt idx="55">
                  <c:v>3.4374999999999825E-4</c:v>
                </c:pt>
                <c:pt idx="56">
                  <c:v>3.1249999999999887E-4</c:v>
                </c:pt>
                <c:pt idx="57">
                  <c:v>2.5000000000000022E-4</c:v>
                </c:pt>
                <c:pt idx="58">
                  <c:v>2.8124999999999955E-4</c:v>
                </c:pt>
                <c:pt idx="59">
                  <c:v>3.1250000000000169E-4</c:v>
                </c:pt>
                <c:pt idx="60">
                  <c:v>3.1250000000000169E-4</c:v>
                </c:pt>
                <c:pt idx="61">
                  <c:v>3.1249999999999887E-4</c:v>
                </c:pt>
                <c:pt idx="62">
                  <c:v>2.8124999999999955E-4</c:v>
                </c:pt>
                <c:pt idx="63">
                  <c:v>2.8124999999999955E-4</c:v>
                </c:pt>
                <c:pt idx="64">
                  <c:v>2.8124999999999955E-4</c:v>
                </c:pt>
                <c:pt idx="65">
                  <c:v>2.5000000000000022E-4</c:v>
                </c:pt>
                <c:pt idx="66">
                  <c:v>2.5000000000000022E-4</c:v>
                </c:pt>
                <c:pt idx="67">
                  <c:v>2.8124999999999955E-4</c:v>
                </c:pt>
                <c:pt idx="68">
                  <c:v>2.8124999999999955E-4</c:v>
                </c:pt>
                <c:pt idx="69">
                  <c:v>2.8124999999999955E-4</c:v>
                </c:pt>
                <c:pt idx="70">
                  <c:v>2.5000000000000022E-4</c:v>
                </c:pt>
                <c:pt idx="71">
                  <c:v>2.5000000000000022E-4</c:v>
                </c:pt>
                <c:pt idx="72">
                  <c:v>2.5000000000000022E-4</c:v>
                </c:pt>
                <c:pt idx="73">
                  <c:v>2.5000000000000022E-4</c:v>
                </c:pt>
                <c:pt idx="74">
                  <c:v>2.8124999999999955E-4</c:v>
                </c:pt>
                <c:pt idx="75">
                  <c:v>2.5000000000000022E-4</c:v>
                </c:pt>
                <c:pt idx="76">
                  <c:v>2.8124999999999955E-4</c:v>
                </c:pt>
                <c:pt idx="77">
                  <c:v>2.187500000000009E-4</c:v>
                </c:pt>
                <c:pt idx="78">
                  <c:v>1.5624999999999943E-4</c:v>
                </c:pt>
                <c:pt idx="79">
                  <c:v>2.1874999999999811E-4</c:v>
                </c:pt>
                <c:pt idx="80">
                  <c:v>2.5000000000000022E-4</c:v>
                </c:pt>
                <c:pt idx="81">
                  <c:v>2.5000000000000022E-4</c:v>
                </c:pt>
                <c:pt idx="82">
                  <c:v>2.187500000000009E-4</c:v>
                </c:pt>
                <c:pt idx="83">
                  <c:v>2.187500000000009E-4</c:v>
                </c:pt>
                <c:pt idx="84">
                  <c:v>2.187500000000009E-4</c:v>
                </c:pt>
                <c:pt idx="85">
                  <c:v>1.8749999999999878E-4</c:v>
                </c:pt>
                <c:pt idx="86">
                  <c:v>2.1874999999999811E-4</c:v>
                </c:pt>
                <c:pt idx="87">
                  <c:v>2.187500000000009E-4</c:v>
                </c:pt>
                <c:pt idx="88">
                  <c:v>1.8750000000000155E-4</c:v>
                </c:pt>
                <c:pt idx="89">
                  <c:v>2.187500000000009E-4</c:v>
                </c:pt>
                <c:pt idx="90">
                  <c:v>2.187500000000009E-4</c:v>
                </c:pt>
                <c:pt idx="91">
                  <c:v>1.8749999999999878E-4</c:v>
                </c:pt>
                <c:pt idx="92">
                  <c:v>1.8749999999999878E-4</c:v>
                </c:pt>
                <c:pt idx="93">
                  <c:v>1.8750000000000155E-4</c:v>
                </c:pt>
                <c:pt idx="94">
                  <c:v>2.187500000000009E-4</c:v>
                </c:pt>
                <c:pt idx="95">
                  <c:v>2.5000000000000022E-4</c:v>
                </c:pt>
                <c:pt idx="96">
                  <c:v>2.1874999999999811E-4</c:v>
                </c:pt>
                <c:pt idx="97">
                  <c:v>1.8749999999999878E-4</c:v>
                </c:pt>
                <c:pt idx="98">
                  <c:v>1.5625000000000223E-4</c:v>
                </c:pt>
                <c:pt idx="99">
                  <c:v>1.2500000000000011E-4</c:v>
                </c:pt>
                <c:pt idx="100">
                  <c:v>1.8749999999999878E-4</c:v>
                </c:pt>
                <c:pt idx="101">
                  <c:v>1.8749999999999878E-4</c:v>
                </c:pt>
                <c:pt idx="102">
                  <c:v>1.5624999999999943E-4</c:v>
                </c:pt>
                <c:pt idx="103">
                  <c:v>2.187500000000009E-4</c:v>
                </c:pt>
                <c:pt idx="104">
                  <c:v>1.8750000000000155E-4</c:v>
                </c:pt>
                <c:pt idx="105">
                  <c:v>1.2500000000000011E-4</c:v>
                </c:pt>
                <c:pt idx="106">
                  <c:v>1.5624999999999943E-4</c:v>
                </c:pt>
                <c:pt idx="107">
                  <c:v>1.8750000000000155E-4</c:v>
                </c:pt>
                <c:pt idx="108">
                  <c:v>1.8749999999999878E-4</c:v>
                </c:pt>
                <c:pt idx="109">
                  <c:v>1.5624999999999943E-4</c:v>
                </c:pt>
                <c:pt idx="110">
                  <c:v>2.187500000000009E-4</c:v>
                </c:pt>
                <c:pt idx="111">
                  <c:v>2.1874999999999811E-4</c:v>
                </c:pt>
                <c:pt idx="112">
                  <c:v>9.3750000000000774E-5</c:v>
                </c:pt>
                <c:pt idx="113">
                  <c:v>9.3750000000000774E-5</c:v>
                </c:pt>
                <c:pt idx="114">
                  <c:v>1.2500000000000011E-4</c:v>
                </c:pt>
                <c:pt idx="115">
                  <c:v>1.8750000000000155E-4</c:v>
                </c:pt>
                <c:pt idx="116">
                  <c:v>2.1874999999999811E-4</c:v>
                </c:pt>
                <c:pt idx="117">
                  <c:v>1.5624999999999943E-4</c:v>
                </c:pt>
                <c:pt idx="118">
                  <c:v>1.2500000000000011E-4</c:v>
                </c:pt>
                <c:pt idx="119">
                  <c:v>9.3750000000000774E-5</c:v>
                </c:pt>
                <c:pt idx="120">
                  <c:v>1.2500000000000011E-4</c:v>
                </c:pt>
                <c:pt idx="121">
                  <c:v>1.5624999999999943E-4</c:v>
                </c:pt>
                <c:pt idx="122">
                  <c:v>1.5624999999999943E-4</c:v>
                </c:pt>
                <c:pt idx="123">
                  <c:v>1.5624999999999943E-4</c:v>
                </c:pt>
                <c:pt idx="124">
                  <c:v>1.2500000000000011E-4</c:v>
                </c:pt>
                <c:pt idx="125">
                  <c:v>1.5624999999999943E-4</c:v>
                </c:pt>
                <c:pt idx="126">
                  <c:v>1.2500000000000011E-4</c:v>
                </c:pt>
                <c:pt idx="127">
                  <c:v>1.2500000000000011E-4</c:v>
                </c:pt>
                <c:pt idx="128">
                  <c:v>1.5625000000000223E-4</c:v>
                </c:pt>
                <c:pt idx="129">
                  <c:v>9.3750000000000774E-5</c:v>
                </c:pt>
                <c:pt idx="130">
                  <c:v>1.2500000000000011E-4</c:v>
                </c:pt>
                <c:pt idx="131">
                  <c:v>1.8749999999999878E-4</c:v>
                </c:pt>
                <c:pt idx="132">
                  <c:v>1.2499999999999735E-4</c:v>
                </c:pt>
                <c:pt idx="133">
                  <c:v>9.3750000000000774E-5</c:v>
                </c:pt>
                <c:pt idx="134">
                  <c:v>1.2500000000000011E-4</c:v>
                </c:pt>
                <c:pt idx="135">
                  <c:v>1.2500000000000011E-4</c:v>
                </c:pt>
                <c:pt idx="136">
                  <c:v>1.2500000000000011E-4</c:v>
                </c:pt>
                <c:pt idx="137">
                  <c:v>1.2500000000000011E-4</c:v>
                </c:pt>
                <c:pt idx="138">
                  <c:v>6.2500000000001438E-5</c:v>
                </c:pt>
                <c:pt idx="139">
                  <c:v>6.2499999999998673E-5</c:v>
                </c:pt>
                <c:pt idx="140">
                  <c:v>1.2500000000000011E-4</c:v>
                </c:pt>
                <c:pt idx="141">
                  <c:v>1.2500000000000011E-4</c:v>
                </c:pt>
                <c:pt idx="142">
                  <c:v>9.3750000000000774E-5</c:v>
                </c:pt>
                <c:pt idx="143">
                  <c:v>9.3750000000000774E-5</c:v>
                </c:pt>
                <c:pt idx="144">
                  <c:v>1.2500000000000011E-4</c:v>
                </c:pt>
                <c:pt idx="145">
                  <c:v>1.2500000000000011E-4</c:v>
                </c:pt>
                <c:pt idx="146">
                  <c:v>9.3749999999997996E-5</c:v>
                </c:pt>
                <c:pt idx="147">
                  <c:v>1.5624999999999943E-4</c:v>
                </c:pt>
                <c:pt idx="148">
                  <c:v>1.5624999999999943E-4</c:v>
                </c:pt>
                <c:pt idx="149">
                  <c:v>3.1249999999999337E-5</c:v>
                </c:pt>
                <c:pt idx="150">
                  <c:v>3.1250000000002108E-5</c:v>
                </c:pt>
                <c:pt idx="151">
                  <c:v>1.2500000000000011E-4</c:v>
                </c:pt>
                <c:pt idx="152">
                  <c:v>1.2500000000000011E-4</c:v>
                </c:pt>
                <c:pt idx="153">
                  <c:v>9.3750000000000774E-5</c:v>
                </c:pt>
                <c:pt idx="154">
                  <c:v>9.3749999999997996E-5</c:v>
                </c:pt>
                <c:pt idx="155">
                  <c:v>6.2500000000001438E-5</c:v>
                </c:pt>
                <c:pt idx="156">
                  <c:v>6.2500000000001438E-5</c:v>
                </c:pt>
                <c:pt idx="157">
                  <c:v>1.2500000000000011E-4</c:v>
                </c:pt>
                <c:pt idx="158">
                  <c:v>1.2500000000000011E-4</c:v>
                </c:pt>
                <c:pt idx="159">
                  <c:v>6.2499999999998673E-5</c:v>
                </c:pt>
                <c:pt idx="160">
                  <c:v>6.2499999999998673E-5</c:v>
                </c:pt>
                <c:pt idx="161">
                  <c:v>9.3750000000000774E-5</c:v>
                </c:pt>
                <c:pt idx="162">
                  <c:v>9.3750000000000774E-5</c:v>
                </c:pt>
                <c:pt idx="163">
                  <c:v>9.3749999999997996E-5</c:v>
                </c:pt>
                <c:pt idx="164">
                  <c:v>9.3749999999997996E-5</c:v>
                </c:pt>
                <c:pt idx="165">
                  <c:v>9.3750000000003553E-5</c:v>
                </c:pt>
                <c:pt idx="166">
                  <c:v>6.2500000000004216E-5</c:v>
                </c:pt>
                <c:pt idx="167">
                  <c:v>6.2499999999998673E-5</c:v>
                </c:pt>
                <c:pt idx="168">
                  <c:v>1.2499999999999735E-4</c:v>
                </c:pt>
                <c:pt idx="169">
                  <c:v>1.2499999999999735E-4</c:v>
                </c:pt>
                <c:pt idx="170">
                  <c:v>9.3749999999997996E-5</c:v>
                </c:pt>
                <c:pt idx="171">
                  <c:v>6.2500000000004216E-5</c:v>
                </c:pt>
                <c:pt idx="172">
                  <c:v>6.2500000000004216E-5</c:v>
                </c:pt>
                <c:pt idx="173">
                  <c:v>3.1249999999999337E-5</c:v>
                </c:pt>
                <c:pt idx="174">
                  <c:v>6.2499999999998673E-5</c:v>
                </c:pt>
                <c:pt idx="175">
                  <c:v>1.5624999999999667E-4</c:v>
                </c:pt>
                <c:pt idx="176">
                  <c:v>9.3749999999997996E-5</c:v>
                </c:pt>
                <c:pt idx="177">
                  <c:v>3.1249999999999337E-5</c:v>
                </c:pt>
                <c:pt idx="178">
                  <c:v>9.3750000000003553E-5</c:v>
                </c:pt>
                <c:pt idx="179">
                  <c:v>6.2500000000004216E-5</c:v>
                </c:pt>
                <c:pt idx="180">
                  <c:v>3.1249999999999337E-5</c:v>
                </c:pt>
                <c:pt idx="181">
                  <c:v>9.3749999999997996E-5</c:v>
                </c:pt>
                <c:pt idx="182">
                  <c:v>9.3749999999997996E-5</c:v>
                </c:pt>
                <c:pt idx="183">
                  <c:v>0</c:v>
                </c:pt>
                <c:pt idx="184">
                  <c:v>3.1249999999999337E-5</c:v>
                </c:pt>
                <c:pt idx="185">
                  <c:v>9.3749999999997996E-5</c:v>
                </c:pt>
                <c:pt idx="186">
                  <c:v>9.3750000000003553E-5</c:v>
                </c:pt>
                <c:pt idx="187">
                  <c:v>9.3750000000003553E-5</c:v>
                </c:pt>
                <c:pt idx="188">
                  <c:v>3.1249999999999337E-5</c:v>
                </c:pt>
                <c:pt idx="189">
                  <c:v>6.2499999999998673E-5</c:v>
                </c:pt>
                <c:pt idx="190">
                  <c:v>6.2499999999998673E-5</c:v>
                </c:pt>
                <c:pt idx="191">
                  <c:v>3.1249999999999337E-5</c:v>
                </c:pt>
                <c:pt idx="192">
                  <c:v>3.1249999999999337E-5</c:v>
                </c:pt>
                <c:pt idx="193">
                  <c:v>9.3749999999997996E-5</c:v>
                </c:pt>
                <c:pt idx="194">
                  <c:v>1.5625000000000223E-4</c:v>
                </c:pt>
                <c:pt idx="195">
                  <c:v>6.2500000000004216E-5</c:v>
                </c:pt>
                <c:pt idx="196">
                  <c:v>6.2499999999998673E-5</c:v>
                </c:pt>
                <c:pt idx="197">
                  <c:v>6.2499999999998673E-5</c:v>
                </c:pt>
                <c:pt idx="198">
                  <c:v>6.2499999999998673E-5</c:v>
                </c:pt>
                <c:pt idx="199">
                  <c:v>6.2499999999998673E-5</c:v>
                </c:pt>
                <c:pt idx="200">
                  <c:v>3.1249999999999337E-5</c:v>
                </c:pt>
                <c:pt idx="201">
                  <c:v>3.1249999999999337E-5</c:v>
                </c:pt>
                <c:pt idx="202">
                  <c:v>3.1249999999999337E-5</c:v>
                </c:pt>
                <c:pt idx="203">
                  <c:v>9.3750000000003553E-5</c:v>
                </c:pt>
                <c:pt idx="204">
                  <c:v>6.2500000000004216E-5</c:v>
                </c:pt>
                <c:pt idx="205">
                  <c:v>3.1249999999999337E-5</c:v>
                </c:pt>
                <c:pt idx="206">
                  <c:v>6.2499999999998673E-5</c:v>
                </c:pt>
                <c:pt idx="207">
                  <c:v>3.1249999999999337E-5</c:v>
                </c:pt>
                <c:pt idx="208">
                  <c:v>6.2499999999998673E-5</c:v>
                </c:pt>
                <c:pt idx="209">
                  <c:v>9.3749999999997996E-5</c:v>
                </c:pt>
                <c:pt idx="210">
                  <c:v>6.2499999999998673E-5</c:v>
                </c:pt>
                <c:pt idx="211">
                  <c:v>3.1249999999999337E-5</c:v>
                </c:pt>
                <c:pt idx="212">
                  <c:v>3.1249999999999337E-5</c:v>
                </c:pt>
                <c:pt idx="213">
                  <c:v>3.1249999999999337E-5</c:v>
                </c:pt>
                <c:pt idx="214">
                  <c:v>9.3750000000003553E-5</c:v>
                </c:pt>
                <c:pt idx="215">
                  <c:v>1.2500000000000288E-4</c:v>
                </c:pt>
                <c:pt idx="216">
                  <c:v>0</c:v>
                </c:pt>
                <c:pt idx="217">
                  <c:v>0</c:v>
                </c:pt>
                <c:pt idx="218">
                  <c:v>6.2499999999998673E-5</c:v>
                </c:pt>
                <c:pt idx="219">
                  <c:v>6.2499999999998673E-5</c:v>
                </c:pt>
                <c:pt idx="220">
                  <c:v>6.2499999999998673E-5</c:v>
                </c:pt>
                <c:pt idx="221">
                  <c:v>3.1249999999999337E-5</c:v>
                </c:pt>
                <c:pt idx="222">
                  <c:v>3.1249999999999337E-5</c:v>
                </c:pt>
                <c:pt idx="223">
                  <c:v>3.1249999999999337E-5</c:v>
                </c:pt>
                <c:pt idx="224">
                  <c:v>0</c:v>
                </c:pt>
                <c:pt idx="225">
                  <c:v>6.2500000000004216E-5</c:v>
                </c:pt>
                <c:pt idx="226">
                  <c:v>9.3750000000003553E-5</c:v>
                </c:pt>
                <c:pt idx="227">
                  <c:v>3.1249999999999337E-5</c:v>
                </c:pt>
                <c:pt idx="228">
                  <c:v>0</c:v>
                </c:pt>
                <c:pt idx="229">
                  <c:v>6.2499999999998673E-5</c:v>
                </c:pt>
                <c:pt idx="230">
                  <c:v>9.3749999999997996E-5</c:v>
                </c:pt>
                <c:pt idx="231">
                  <c:v>3.1249999999999337E-5</c:v>
                </c:pt>
                <c:pt idx="232">
                  <c:v>3.1249999999999337E-5</c:v>
                </c:pt>
                <c:pt idx="233">
                  <c:v>3.1249999999999337E-5</c:v>
                </c:pt>
                <c:pt idx="234">
                  <c:v>0</c:v>
                </c:pt>
                <c:pt idx="235">
                  <c:v>6.2500000000004216E-5</c:v>
                </c:pt>
                <c:pt idx="236">
                  <c:v>9.3750000000003553E-5</c:v>
                </c:pt>
                <c:pt idx="237">
                  <c:v>3.1249999999999337E-5</c:v>
                </c:pt>
                <c:pt idx="238">
                  <c:v>3.1249999999999337E-5</c:v>
                </c:pt>
                <c:pt idx="239">
                  <c:v>3.1249999999999337E-5</c:v>
                </c:pt>
                <c:pt idx="240">
                  <c:v>3.1249999999999337E-5</c:v>
                </c:pt>
                <c:pt idx="241">
                  <c:v>6.2499999999998673E-5</c:v>
                </c:pt>
                <c:pt idx="242">
                  <c:v>0</c:v>
                </c:pt>
                <c:pt idx="243">
                  <c:v>-3.1249999999999337E-5</c:v>
                </c:pt>
                <c:pt idx="244">
                  <c:v>3.1249999999999337E-5</c:v>
                </c:pt>
                <c:pt idx="245">
                  <c:v>9.3749999999997996E-5</c:v>
                </c:pt>
                <c:pt idx="246">
                  <c:v>6.2499999999998673E-5</c:v>
                </c:pt>
                <c:pt idx="247">
                  <c:v>3.1249999999999337E-5</c:v>
                </c:pt>
                <c:pt idx="248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791-4607-A9E7-1E18AD1072E3}"/>
            </c:ext>
          </c:extLst>
        </c:ser>
        <c:ser>
          <c:idx val="2"/>
          <c:order val="2"/>
          <c:tx>
            <c:v>140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Daten!$AB$7:$AB$282</c:f>
              <c:numCache>
                <c:formatCode>0.00E+00</c:formatCode>
                <c:ptCount val="276"/>
                <c:pt idx="0">
                  <c:v>3.6249999999999998E-2</c:v>
                </c:pt>
                <c:pt idx="1">
                  <c:v>3.90625E-2</c:v>
                </c:pt>
                <c:pt idx="2">
                  <c:v>4.2500000000000003E-2</c:v>
                </c:pt>
                <c:pt idx="3">
                  <c:v>4.5624999999999999E-2</c:v>
                </c:pt>
                <c:pt idx="4">
                  <c:v>4.9062500000000002E-2</c:v>
                </c:pt>
                <c:pt idx="5">
                  <c:v>5.2187499999999998E-2</c:v>
                </c:pt>
                <c:pt idx="6">
                  <c:v>5.5625000000000001E-2</c:v>
                </c:pt>
                <c:pt idx="7">
                  <c:v>5.8749999999999997E-2</c:v>
                </c:pt>
                <c:pt idx="8">
                  <c:v>6.21875E-2</c:v>
                </c:pt>
                <c:pt idx="9">
                  <c:v>6.5000000000000002E-2</c:v>
                </c:pt>
                <c:pt idx="10">
                  <c:v>6.8125000000000005E-2</c:v>
                </c:pt>
                <c:pt idx="11">
                  <c:v>7.1562500000000001E-2</c:v>
                </c:pt>
                <c:pt idx="12">
                  <c:v>7.4374999999999997E-2</c:v>
                </c:pt>
                <c:pt idx="13">
                  <c:v>7.7499999999999999E-2</c:v>
                </c:pt>
                <c:pt idx="14">
                  <c:v>8.0312499999999995E-2</c:v>
                </c:pt>
                <c:pt idx="15">
                  <c:v>8.3437499999999998E-2</c:v>
                </c:pt>
                <c:pt idx="16">
                  <c:v>8.6562500000000001E-2</c:v>
                </c:pt>
                <c:pt idx="17">
                  <c:v>8.9062500000000003E-2</c:v>
                </c:pt>
                <c:pt idx="18">
                  <c:v>9.1874999999999998E-2</c:v>
                </c:pt>
                <c:pt idx="19">
                  <c:v>9.4687499999999994E-2</c:v>
                </c:pt>
                <c:pt idx="20">
                  <c:v>9.7500000000000003E-2</c:v>
                </c:pt>
                <c:pt idx="21">
                  <c:v>0.1</c:v>
                </c:pt>
                <c:pt idx="22">
                  <c:v>0.10249999999999999</c:v>
                </c:pt>
                <c:pt idx="23">
                  <c:v>0.1053125</c:v>
                </c:pt>
                <c:pt idx="24">
                  <c:v>0.108125</c:v>
                </c:pt>
                <c:pt idx="25">
                  <c:v>0.110625</c:v>
                </c:pt>
                <c:pt idx="26">
                  <c:v>0.1134375</c:v>
                </c:pt>
                <c:pt idx="27">
                  <c:v>0.11562500000000001</c:v>
                </c:pt>
                <c:pt idx="28">
                  <c:v>0.11812499999999999</c:v>
                </c:pt>
                <c:pt idx="29">
                  <c:v>0.120625</c:v>
                </c:pt>
                <c:pt idx="30">
                  <c:v>0.1228125</c:v>
                </c:pt>
                <c:pt idx="31">
                  <c:v>0.12562499999999999</c:v>
                </c:pt>
                <c:pt idx="32">
                  <c:v>0.1275</c:v>
                </c:pt>
                <c:pt idx="33">
                  <c:v>0.13</c:v>
                </c:pt>
                <c:pt idx="34">
                  <c:v>0.13250000000000001</c:v>
                </c:pt>
                <c:pt idx="35">
                  <c:v>0.13468749999999999</c:v>
                </c:pt>
                <c:pt idx="36">
                  <c:v>0.136875</c:v>
                </c:pt>
                <c:pt idx="37">
                  <c:v>0.13906250000000001</c:v>
                </c:pt>
                <c:pt idx="38">
                  <c:v>0.14093749999999999</c:v>
                </c:pt>
                <c:pt idx="39">
                  <c:v>0.143125</c:v>
                </c:pt>
                <c:pt idx="40">
                  <c:v>0.14499999999999999</c:v>
                </c:pt>
                <c:pt idx="41">
                  <c:v>0.1471875</c:v>
                </c:pt>
                <c:pt idx="42">
                  <c:v>0.14937500000000001</c:v>
                </c:pt>
                <c:pt idx="43">
                  <c:v>0.15125</c:v>
                </c:pt>
                <c:pt idx="44">
                  <c:v>0.1534375</c:v>
                </c:pt>
                <c:pt idx="45">
                  <c:v>0.15531249999999999</c:v>
                </c:pt>
                <c:pt idx="46">
                  <c:v>0.15718750000000001</c:v>
                </c:pt>
                <c:pt idx="47">
                  <c:v>0.1590625</c:v>
                </c:pt>
                <c:pt idx="48">
                  <c:v>0.16093750000000001</c:v>
                </c:pt>
                <c:pt idx="49">
                  <c:v>0.16250000000000001</c:v>
                </c:pt>
                <c:pt idx="50">
                  <c:v>0.16437499999999999</c:v>
                </c:pt>
                <c:pt idx="51">
                  <c:v>0.16625000000000001</c:v>
                </c:pt>
                <c:pt idx="52">
                  <c:v>0.168125</c:v>
                </c:pt>
                <c:pt idx="53">
                  <c:v>0.16968749999999999</c:v>
                </c:pt>
                <c:pt idx="54">
                  <c:v>0.17156250000000001</c:v>
                </c:pt>
                <c:pt idx="55">
                  <c:v>0.173125</c:v>
                </c:pt>
                <c:pt idx="56">
                  <c:v>0.17499999999999999</c:v>
                </c:pt>
                <c:pt idx="57">
                  <c:v>0.17656250000000001</c:v>
                </c:pt>
                <c:pt idx="58">
                  <c:v>0.17781250000000001</c:v>
                </c:pt>
                <c:pt idx="59">
                  <c:v>0.1796875</c:v>
                </c:pt>
                <c:pt idx="60">
                  <c:v>0.18124999999999999</c:v>
                </c:pt>
                <c:pt idx="61">
                  <c:v>0.18312500000000001</c:v>
                </c:pt>
                <c:pt idx="62">
                  <c:v>0.1846875</c:v>
                </c:pt>
                <c:pt idx="63">
                  <c:v>0.18593750000000001</c:v>
                </c:pt>
                <c:pt idx="64">
                  <c:v>0.18718750000000001</c:v>
                </c:pt>
                <c:pt idx="65">
                  <c:v>0.18875</c:v>
                </c:pt>
                <c:pt idx="66">
                  <c:v>0.19</c:v>
                </c:pt>
                <c:pt idx="67">
                  <c:v>0.1915625</c:v>
                </c:pt>
                <c:pt idx="68">
                  <c:v>0.19312499999999999</c:v>
                </c:pt>
                <c:pt idx="69">
                  <c:v>0.1940625</c:v>
                </c:pt>
                <c:pt idx="70">
                  <c:v>0.1953125</c:v>
                </c:pt>
                <c:pt idx="71">
                  <c:v>0.19718749999999999</c:v>
                </c:pt>
                <c:pt idx="72">
                  <c:v>0.19843749999999999</c:v>
                </c:pt>
                <c:pt idx="73">
                  <c:v>0.19968749999999999</c:v>
                </c:pt>
                <c:pt idx="74">
                  <c:v>0.20125000000000001</c:v>
                </c:pt>
                <c:pt idx="75">
                  <c:v>0.20250000000000001</c:v>
                </c:pt>
                <c:pt idx="76">
                  <c:v>0.20343749999999999</c:v>
                </c:pt>
                <c:pt idx="77">
                  <c:v>0.20468749999999999</c:v>
                </c:pt>
                <c:pt idx="78">
                  <c:v>0.205625</c:v>
                </c:pt>
                <c:pt idx="79">
                  <c:v>0.206875</c:v>
                </c:pt>
                <c:pt idx="80">
                  <c:v>0.2084375</c:v>
                </c:pt>
                <c:pt idx="81">
                  <c:v>0.20937500000000001</c:v>
                </c:pt>
                <c:pt idx="82">
                  <c:v>0.21031250000000001</c:v>
                </c:pt>
                <c:pt idx="83">
                  <c:v>0.21187500000000001</c:v>
                </c:pt>
                <c:pt idx="84">
                  <c:v>0.21281249999999999</c:v>
                </c:pt>
                <c:pt idx="85">
                  <c:v>0.21406249999999999</c:v>
                </c:pt>
                <c:pt idx="86">
                  <c:v>0.215</c:v>
                </c:pt>
                <c:pt idx="87">
                  <c:v>0.21562500000000001</c:v>
                </c:pt>
                <c:pt idx="88">
                  <c:v>0.21687500000000001</c:v>
                </c:pt>
                <c:pt idx="89">
                  <c:v>0.21781249999999999</c:v>
                </c:pt>
                <c:pt idx="90">
                  <c:v>0.21906249999999999</c:v>
                </c:pt>
                <c:pt idx="91">
                  <c:v>0.22031249999999999</c:v>
                </c:pt>
                <c:pt idx="92">
                  <c:v>0.22125</c:v>
                </c:pt>
                <c:pt idx="93">
                  <c:v>0.22218750000000001</c:v>
                </c:pt>
                <c:pt idx="94">
                  <c:v>0.22312499999999999</c:v>
                </c:pt>
                <c:pt idx="95">
                  <c:v>0.22375</c:v>
                </c:pt>
                <c:pt idx="96">
                  <c:v>0.22468750000000001</c:v>
                </c:pt>
                <c:pt idx="97">
                  <c:v>0.22593750000000001</c:v>
                </c:pt>
                <c:pt idx="98">
                  <c:v>0.22718749999999999</c:v>
                </c:pt>
                <c:pt idx="99">
                  <c:v>0.22812499999999999</c:v>
                </c:pt>
                <c:pt idx="100">
                  <c:v>0.22875000000000001</c:v>
                </c:pt>
                <c:pt idx="101">
                  <c:v>0.22968749999999999</c:v>
                </c:pt>
                <c:pt idx="102">
                  <c:v>0.230625</c:v>
                </c:pt>
                <c:pt idx="103">
                  <c:v>0.23125000000000001</c:v>
                </c:pt>
                <c:pt idx="104">
                  <c:v>0.231875</c:v>
                </c:pt>
                <c:pt idx="105">
                  <c:v>0.23281250000000001</c:v>
                </c:pt>
                <c:pt idx="106">
                  <c:v>0.23406250000000001</c:v>
                </c:pt>
                <c:pt idx="107">
                  <c:v>0.23499999999999999</c:v>
                </c:pt>
                <c:pt idx="108">
                  <c:v>0.23593749999999999</c:v>
                </c:pt>
                <c:pt idx="109">
                  <c:v>0.23656250000000001</c:v>
                </c:pt>
                <c:pt idx="110">
                  <c:v>0.2371875</c:v>
                </c:pt>
                <c:pt idx="111">
                  <c:v>0.23781250000000001</c:v>
                </c:pt>
                <c:pt idx="112">
                  <c:v>0.23874999999999999</c:v>
                </c:pt>
                <c:pt idx="113">
                  <c:v>0.239375</c:v>
                </c:pt>
                <c:pt idx="114">
                  <c:v>0.24</c:v>
                </c:pt>
                <c:pt idx="115">
                  <c:v>0.2409375</c:v>
                </c:pt>
                <c:pt idx="116">
                  <c:v>0.24156250000000001</c:v>
                </c:pt>
                <c:pt idx="117">
                  <c:v>0.2421875</c:v>
                </c:pt>
                <c:pt idx="118">
                  <c:v>0.24281249999999999</c:v>
                </c:pt>
                <c:pt idx="119">
                  <c:v>0.2434375</c:v>
                </c:pt>
                <c:pt idx="120">
                  <c:v>0.24437500000000001</c:v>
                </c:pt>
                <c:pt idx="121">
                  <c:v>0.2446875</c:v>
                </c:pt>
                <c:pt idx="122">
                  <c:v>0.24562500000000001</c:v>
                </c:pt>
                <c:pt idx="123">
                  <c:v>0.24625</c:v>
                </c:pt>
                <c:pt idx="124">
                  <c:v>0.24687500000000001</c:v>
                </c:pt>
                <c:pt idx="125">
                  <c:v>0.2471875</c:v>
                </c:pt>
                <c:pt idx="126">
                  <c:v>0.24781249999999999</c:v>
                </c:pt>
                <c:pt idx="127">
                  <c:v>0.24812500000000001</c:v>
                </c:pt>
                <c:pt idx="128">
                  <c:v>0.24906249999999999</c:v>
                </c:pt>
                <c:pt idx="129">
                  <c:v>0.24937500000000001</c:v>
                </c:pt>
                <c:pt idx="130">
                  <c:v>0.25</c:v>
                </c:pt>
                <c:pt idx="131">
                  <c:v>0.25062499999999999</c:v>
                </c:pt>
                <c:pt idx="132">
                  <c:v>0.25156250000000002</c:v>
                </c:pt>
                <c:pt idx="133">
                  <c:v>0.25187500000000002</c:v>
                </c:pt>
                <c:pt idx="134">
                  <c:v>0.2528125</c:v>
                </c:pt>
                <c:pt idx="135">
                  <c:v>0.2525</c:v>
                </c:pt>
                <c:pt idx="136">
                  <c:v>0.25312499999999999</c:v>
                </c:pt>
                <c:pt idx="137">
                  <c:v>0.25406250000000002</c:v>
                </c:pt>
                <c:pt idx="138">
                  <c:v>0.25468750000000001</c:v>
                </c:pt>
                <c:pt idx="139">
                  <c:v>0.2553125</c:v>
                </c:pt>
                <c:pt idx="140">
                  <c:v>0.25562499999999999</c:v>
                </c:pt>
                <c:pt idx="141">
                  <c:v>0.25593749999999998</c:v>
                </c:pt>
                <c:pt idx="142">
                  <c:v>0.25593749999999998</c:v>
                </c:pt>
                <c:pt idx="143">
                  <c:v>0.25687500000000002</c:v>
                </c:pt>
                <c:pt idx="144">
                  <c:v>0.25718750000000001</c:v>
                </c:pt>
                <c:pt idx="145">
                  <c:v>0.25750000000000001</c:v>
                </c:pt>
                <c:pt idx="146">
                  <c:v>0.2578125</c:v>
                </c:pt>
                <c:pt idx="147">
                  <c:v>0.25812499999999999</c:v>
                </c:pt>
                <c:pt idx="148">
                  <c:v>0.25906249999999997</c:v>
                </c:pt>
                <c:pt idx="149">
                  <c:v>0.25937500000000002</c:v>
                </c:pt>
                <c:pt idx="150">
                  <c:v>0.25968750000000002</c:v>
                </c:pt>
                <c:pt idx="151">
                  <c:v>0.260625</c:v>
                </c:pt>
                <c:pt idx="152">
                  <c:v>0.26093749999999999</c:v>
                </c:pt>
                <c:pt idx="153">
                  <c:v>0.26124999999999998</c:v>
                </c:pt>
                <c:pt idx="154">
                  <c:v>0.26156249999999998</c:v>
                </c:pt>
                <c:pt idx="155">
                  <c:v>0.26218750000000002</c:v>
                </c:pt>
                <c:pt idx="156">
                  <c:v>0.26218750000000002</c:v>
                </c:pt>
                <c:pt idx="157">
                  <c:v>0.2628125</c:v>
                </c:pt>
                <c:pt idx="158">
                  <c:v>0.2628125</c:v>
                </c:pt>
                <c:pt idx="159">
                  <c:v>0.26343749999999999</c:v>
                </c:pt>
                <c:pt idx="160">
                  <c:v>0.26406249999999998</c:v>
                </c:pt>
                <c:pt idx="161">
                  <c:v>0.26406249999999998</c:v>
                </c:pt>
                <c:pt idx="162">
                  <c:v>0.26437500000000003</c:v>
                </c:pt>
                <c:pt idx="163">
                  <c:v>0.26437500000000003</c:v>
                </c:pt>
                <c:pt idx="164">
                  <c:v>0.26500000000000001</c:v>
                </c:pt>
                <c:pt idx="165">
                  <c:v>0.265625</c:v>
                </c:pt>
                <c:pt idx="166">
                  <c:v>0.265625</c:v>
                </c:pt>
                <c:pt idx="167">
                  <c:v>0.265625</c:v>
                </c:pt>
                <c:pt idx="168">
                  <c:v>0.26593749999999999</c:v>
                </c:pt>
                <c:pt idx="169">
                  <c:v>0.26624999999999999</c:v>
                </c:pt>
                <c:pt idx="170">
                  <c:v>0.26687499999999997</c:v>
                </c:pt>
                <c:pt idx="171">
                  <c:v>0.26687499999999997</c:v>
                </c:pt>
                <c:pt idx="172">
                  <c:v>0.26750000000000002</c:v>
                </c:pt>
                <c:pt idx="173">
                  <c:v>0.26781250000000001</c:v>
                </c:pt>
                <c:pt idx="174">
                  <c:v>0.268125</c:v>
                </c:pt>
                <c:pt idx="175">
                  <c:v>0.2684375</c:v>
                </c:pt>
                <c:pt idx="176">
                  <c:v>0.26874999999999999</c:v>
                </c:pt>
                <c:pt idx="177">
                  <c:v>0.26906249999999998</c:v>
                </c:pt>
                <c:pt idx="178">
                  <c:v>0.26906249999999998</c:v>
                </c:pt>
                <c:pt idx="179">
                  <c:v>0.26968750000000002</c:v>
                </c:pt>
                <c:pt idx="180">
                  <c:v>0.26968750000000002</c:v>
                </c:pt>
                <c:pt idx="181">
                  <c:v>0.27</c:v>
                </c:pt>
                <c:pt idx="182">
                  <c:v>0.270625</c:v>
                </c:pt>
                <c:pt idx="183">
                  <c:v>0.270625</c:v>
                </c:pt>
                <c:pt idx="184">
                  <c:v>0.2709375</c:v>
                </c:pt>
                <c:pt idx="185">
                  <c:v>0.27124999999999999</c:v>
                </c:pt>
                <c:pt idx="186">
                  <c:v>0.27124999999999999</c:v>
                </c:pt>
                <c:pt idx="187">
                  <c:v>0.27124999999999999</c:v>
                </c:pt>
                <c:pt idx="188">
                  <c:v>0.27156249999999998</c:v>
                </c:pt>
                <c:pt idx="189">
                  <c:v>0.27218750000000003</c:v>
                </c:pt>
                <c:pt idx="190">
                  <c:v>0.27218750000000003</c:v>
                </c:pt>
                <c:pt idx="191">
                  <c:v>0.27250000000000002</c:v>
                </c:pt>
                <c:pt idx="192">
                  <c:v>0.27281250000000001</c:v>
                </c:pt>
                <c:pt idx="193">
                  <c:v>0.27281250000000001</c:v>
                </c:pt>
                <c:pt idx="194">
                  <c:v>0.27312500000000001</c:v>
                </c:pt>
                <c:pt idx="195">
                  <c:v>0.27312500000000001</c:v>
                </c:pt>
                <c:pt idx="196">
                  <c:v>0.2734375</c:v>
                </c:pt>
                <c:pt idx="197">
                  <c:v>0.27374999999999999</c:v>
                </c:pt>
                <c:pt idx="198">
                  <c:v>0.27406249999999999</c:v>
                </c:pt>
                <c:pt idx="199">
                  <c:v>0.27406249999999999</c:v>
                </c:pt>
                <c:pt idx="200">
                  <c:v>0.27406249999999999</c:v>
                </c:pt>
                <c:pt idx="201">
                  <c:v>0.27468749999999997</c:v>
                </c:pt>
                <c:pt idx="202">
                  <c:v>0.27531250000000002</c:v>
                </c:pt>
                <c:pt idx="203">
                  <c:v>0.27562500000000001</c:v>
                </c:pt>
                <c:pt idx="204">
                  <c:v>0.27562500000000001</c:v>
                </c:pt>
                <c:pt idx="205">
                  <c:v>0.27562500000000001</c:v>
                </c:pt>
                <c:pt idx="206">
                  <c:v>0.27562500000000001</c:v>
                </c:pt>
                <c:pt idx="207">
                  <c:v>0.2759375</c:v>
                </c:pt>
                <c:pt idx="208">
                  <c:v>0.2759375</c:v>
                </c:pt>
                <c:pt idx="209">
                  <c:v>0.2759375</c:v>
                </c:pt>
                <c:pt idx="210">
                  <c:v>0.2759375</c:v>
                </c:pt>
                <c:pt idx="211">
                  <c:v>0.2759375</c:v>
                </c:pt>
                <c:pt idx="212">
                  <c:v>0.27625</c:v>
                </c:pt>
                <c:pt idx="213">
                  <c:v>0.27656249999999999</c:v>
                </c:pt>
                <c:pt idx="214">
                  <c:v>0.27687499999999998</c:v>
                </c:pt>
                <c:pt idx="215">
                  <c:v>0.27718749999999998</c:v>
                </c:pt>
                <c:pt idx="216">
                  <c:v>0.27718749999999998</c:v>
                </c:pt>
                <c:pt idx="217">
                  <c:v>0.27750000000000002</c:v>
                </c:pt>
                <c:pt idx="218">
                  <c:v>0.27750000000000002</c:v>
                </c:pt>
                <c:pt idx="219">
                  <c:v>0.27750000000000002</c:v>
                </c:pt>
                <c:pt idx="220">
                  <c:v>0.27781250000000002</c:v>
                </c:pt>
                <c:pt idx="221">
                  <c:v>0.27812500000000001</c:v>
                </c:pt>
                <c:pt idx="222">
                  <c:v>0.27812500000000001</c:v>
                </c:pt>
                <c:pt idx="223">
                  <c:v>0.27812500000000001</c:v>
                </c:pt>
                <c:pt idx="224">
                  <c:v>0.2784375</c:v>
                </c:pt>
                <c:pt idx="225">
                  <c:v>0.2784375</c:v>
                </c:pt>
                <c:pt idx="226">
                  <c:v>0.2784375</c:v>
                </c:pt>
                <c:pt idx="227">
                  <c:v>0.2784375</c:v>
                </c:pt>
                <c:pt idx="228">
                  <c:v>0.27875</c:v>
                </c:pt>
                <c:pt idx="229">
                  <c:v>0.27875</c:v>
                </c:pt>
                <c:pt idx="230">
                  <c:v>0.27875</c:v>
                </c:pt>
                <c:pt idx="231">
                  <c:v>0.27906249999999999</c:v>
                </c:pt>
                <c:pt idx="232">
                  <c:v>0.27937499999999998</c:v>
                </c:pt>
                <c:pt idx="233">
                  <c:v>0.27968749999999998</c:v>
                </c:pt>
                <c:pt idx="234">
                  <c:v>0.27937499999999998</c:v>
                </c:pt>
                <c:pt idx="235">
                  <c:v>0.27968749999999998</c:v>
                </c:pt>
                <c:pt idx="236">
                  <c:v>0.28000000000000003</c:v>
                </c:pt>
                <c:pt idx="237">
                  <c:v>0.28000000000000003</c:v>
                </c:pt>
                <c:pt idx="238">
                  <c:v>0.28000000000000003</c:v>
                </c:pt>
                <c:pt idx="239">
                  <c:v>0.28000000000000003</c:v>
                </c:pt>
                <c:pt idx="240">
                  <c:v>0.28000000000000003</c:v>
                </c:pt>
                <c:pt idx="241">
                  <c:v>0.28000000000000003</c:v>
                </c:pt>
                <c:pt idx="242">
                  <c:v>0.28000000000000003</c:v>
                </c:pt>
                <c:pt idx="243">
                  <c:v>0.28031250000000002</c:v>
                </c:pt>
                <c:pt idx="244">
                  <c:v>0.28062500000000001</c:v>
                </c:pt>
                <c:pt idx="245">
                  <c:v>0.28062500000000001</c:v>
                </c:pt>
                <c:pt idx="246">
                  <c:v>0.28093750000000001</c:v>
                </c:pt>
                <c:pt idx="247">
                  <c:v>0.28125</c:v>
                </c:pt>
                <c:pt idx="248">
                  <c:v>0.28125</c:v>
                </c:pt>
                <c:pt idx="249">
                  <c:v>0.28093750000000001</c:v>
                </c:pt>
                <c:pt idx="250">
                  <c:v>0.28093750000000001</c:v>
                </c:pt>
                <c:pt idx="251">
                  <c:v>0.28093750000000001</c:v>
                </c:pt>
                <c:pt idx="252">
                  <c:v>0.28156249999999999</c:v>
                </c:pt>
                <c:pt idx="253">
                  <c:v>0.28156249999999999</c:v>
                </c:pt>
                <c:pt idx="254">
                  <c:v>0.28156249999999999</c:v>
                </c:pt>
                <c:pt idx="255">
                  <c:v>0.28156249999999999</c:v>
                </c:pt>
                <c:pt idx="256">
                  <c:v>0.28156249999999999</c:v>
                </c:pt>
                <c:pt idx="257">
                  <c:v>0.28156249999999999</c:v>
                </c:pt>
                <c:pt idx="258">
                  <c:v>0.28187499999999999</c:v>
                </c:pt>
                <c:pt idx="259">
                  <c:v>0.28156249999999999</c:v>
                </c:pt>
                <c:pt idx="260">
                  <c:v>0.28156249999999999</c:v>
                </c:pt>
                <c:pt idx="261">
                  <c:v>0.28187499999999999</c:v>
                </c:pt>
                <c:pt idx="262">
                  <c:v>0.28218749999999998</c:v>
                </c:pt>
              </c:numCache>
            </c:numRef>
          </c:xVal>
          <c:yVal>
            <c:numRef>
              <c:f>Daten!$AC$7:$AC$282</c:f>
              <c:numCache>
                <c:formatCode>0.00E+00</c:formatCode>
                <c:ptCount val="276"/>
                <c:pt idx="0">
                  <c:v>6.249999999999999E-4</c:v>
                </c:pt>
                <c:pt idx="1">
                  <c:v>6.2500000000000056E-4</c:v>
                </c:pt>
                <c:pt idx="2">
                  <c:v>6.5624999999999993E-4</c:v>
                </c:pt>
                <c:pt idx="3">
                  <c:v>6.5624999999999993E-4</c:v>
                </c:pt>
                <c:pt idx="4">
                  <c:v>6.5624999999999993E-4</c:v>
                </c:pt>
                <c:pt idx="5">
                  <c:v>6.5624999999999993E-4</c:v>
                </c:pt>
                <c:pt idx="6">
                  <c:v>6.5624999999999993E-4</c:v>
                </c:pt>
                <c:pt idx="7">
                  <c:v>6.5624999999999993E-4</c:v>
                </c:pt>
                <c:pt idx="8">
                  <c:v>6.2500000000000056E-4</c:v>
                </c:pt>
                <c:pt idx="9">
                  <c:v>5.9375000000000053E-4</c:v>
                </c:pt>
                <c:pt idx="10">
                  <c:v>6.5624999999999993E-4</c:v>
                </c:pt>
                <c:pt idx="11">
                  <c:v>6.2499999999999915E-4</c:v>
                </c:pt>
                <c:pt idx="12">
                  <c:v>5.9374999999999988E-4</c:v>
                </c:pt>
                <c:pt idx="13">
                  <c:v>5.9374999999999988E-4</c:v>
                </c:pt>
                <c:pt idx="14">
                  <c:v>5.9374999999999988E-4</c:v>
                </c:pt>
                <c:pt idx="15">
                  <c:v>6.2500000000000056E-4</c:v>
                </c:pt>
                <c:pt idx="16">
                  <c:v>5.625000000000005E-4</c:v>
                </c:pt>
                <c:pt idx="17">
                  <c:v>5.3124999999999982E-4</c:v>
                </c:pt>
                <c:pt idx="18">
                  <c:v>5.6249999999999909E-4</c:v>
                </c:pt>
                <c:pt idx="19">
                  <c:v>5.625000000000005E-4</c:v>
                </c:pt>
                <c:pt idx="20">
                  <c:v>5.3125000000000112E-4</c:v>
                </c:pt>
                <c:pt idx="21">
                  <c:v>4.9999999999999903E-4</c:v>
                </c:pt>
                <c:pt idx="22">
                  <c:v>5.3124999999999982E-4</c:v>
                </c:pt>
                <c:pt idx="23">
                  <c:v>5.625000000000005E-4</c:v>
                </c:pt>
                <c:pt idx="24">
                  <c:v>5.3124999999999982E-4</c:v>
                </c:pt>
                <c:pt idx="25">
                  <c:v>5.3124999999999982E-4</c:v>
                </c:pt>
                <c:pt idx="26">
                  <c:v>5.0000000000000044E-4</c:v>
                </c:pt>
                <c:pt idx="27">
                  <c:v>4.6874999999999971E-4</c:v>
                </c:pt>
                <c:pt idx="28">
                  <c:v>4.9999999999999903E-4</c:v>
                </c:pt>
                <c:pt idx="29">
                  <c:v>4.6875000000000112E-4</c:v>
                </c:pt>
                <c:pt idx="30">
                  <c:v>4.9999999999999903E-4</c:v>
                </c:pt>
                <c:pt idx="31">
                  <c:v>4.6874999999999971E-4</c:v>
                </c:pt>
                <c:pt idx="32">
                  <c:v>4.375000000000018E-4</c:v>
                </c:pt>
                <c:pt idx="33">
                  <c:v>5.0000000000000044E-4</c:v>
                </c:pt>
                <c:pt idx="34">
                  <c:v>4.6874999999999836E-4</c:v>
                </c:pt>
                <c:pt idx="35">
                  <c:v>4.3749999999999898E-4</c:v>
                </c:pt>
                <c:pt idx="36">
                  <c:v>4.375000000000018E-4</c:v>
                </c:pt>
                <c:pt idx="37">
                  <c:v>4.0624999999999966E-4</c:v>
                </c:pt>
                <c:pt idx="38">
                  <c:v>4.0624999999999966E-4</c:v>
                </c:pt>
                <c:pt idx="39">
                  <c:v>4.0624999999999966E-4</c:v>
                </c:pt>
                <c:pt idx="40">
                  <c:v>4.0624999999999966E-4</c:v>
                </c:pt>
                <c:pt idx="41">
                  <c:v>4.375000000000018E-4</c:v>
                </c:pt>
                <c:pt idx="42">
                  <c:v>4.0624999999999966E-4</c:v>
                </c:pt>
                <c:pt idx="43">
                  <c:v>4.0624999999999966E-4</c:v>
                </c:pt>
                <c:pt idx="44">
                  <c:v>4.0624999999999966E-4</c:v>
                </c:pt>
                <c:pt idx="45">
                  <c:v>3.7500000000000033E-4</c:v>
                </c:pt>
                <c:pt idx="46">
                  <c:v>3.7500000000000033E-4</c:v>
                </c:pt>
                <c:pt idx="47">
                  <c:v>3.7500000000000033E-4</c:v>
                </c:pt>
                <c:pt idx="48">
                  <c:v>3.4375000000000101E-4</c:v>
                </c:pt>
                <c:pt idx="49">
                  <c:v>3.4374999999999825E-4</c:v>
                </c:pt>
                <c:pt idx="50">
                  <c:v>3.7500000000000033E-4</c:v>
                </c:pt>
                <c:pt idx="51">
                  <c:v>3.7500000000000033E-4</c:v>
                </c:pt>
                <c:pt idx="52">
                  <c:v>3.4374999999999825E-4</c:v>
                </c:pt>
                <c:pt idx="53">
                  <c:v>3.4375000000000101E-4</c:v>
                </c:pt>
                <c:pt idx="54">
                  <c:v>3.4375000000000101E-4</c:v>
                </c:pt>
                <c:pt idx="55">
                  <c:v>3.4374999999999825E-4</c:v>
                </c:pt>
                <c:pt idx="56">
                  <c:v>3.4375000000000101E-4</c:v>
                </c:pt>
                <c:pt idx="57">
                  <c:v>2.8125000000000231E-4</c:v>
                </c:pt>
                <c:pt idx="58">
                  <c:v>3.1249999999999887E-4</c:v>
                </c:pt>
                <c:pt idx="59">
                  <c:v>3.4374999999999825E-4</c:v>
                </c:pt>
                <c:pt idx="60">
                  <c:v>3.4375000000000101E-4</c:v>
                </c:pt>
                <c:pt idx="61">
                  <c:v>3.4375000000000101E-4</c:v>
                </c:pt>
                <c:pt idx="62">
                  <c:v>2.8124999999999955E-4</c:v>
                </c:pt>
                <c:pt idx="63">
                  <c:v>2.5000000000000022E-4</c:v>
                </c:pt>
                <c:pt idx="64">
                  <c:v>2.8124999999999955E-4</c:v>
                </c:pt>
                <c:pt idx="65">
                  <c:v>2.8124999999999955E-4</c:v>
                </c:pt>
                <c:pt idx="66">
                  <c:v>2.8124999999999955E-4</c:v>
                </c:pt>
                <c:pt idx="67">
                  <c:v>3.1249999999999887E-4</c:v>
                </c:pt>
                <c:pt idx="68">
                  <c:v>2.5000000000000022E-4</c:v>
                </c:pt>
                <c:pt idx="69">
                  <c:v>2.187500000000009E-4</c:v>
                </c:pt>
                <c:pt idx="70">
                  <c:v>3.1249999999999887E-4</c:v>
                </c:pt>
                <c:pt idx="71">
                  <c:v>3.1249999999999887E-4</c:v>
                </c:pt>
                <c:pt idx="72">
                  <c:v>2.5000000000000022E-4</c:v>
                </c:pt>
                <c:pt idx="73">
                  <c:v>2.8125000000000231E-4</c:v>
                </c:pt>
                <c:pt idx="74">
                  <c:v>2.8125000000000231E-4</c:v>
                </c:pt>
                <c:pt idx="75">
                  <c:v>2.1874999999999811E-4</c:v>
                </c:pt>
                <c:pt idx="76">
                  <c:v>2.1874999999999811E-4</c:v>
                </c:pt>
                <c:pt idx="77">
                  <c:v>2.187500000000009E-4</c:v>
                </c:pt>
                <c:pt idx="78">
                  <c:v>2.187500000000009E-4</c:v>
                </c:pt>
                <c:pt idx="79">
                  <c:v>2.8124999999999955E-4</c:v>
                </c:pt>
                <c:pt idx="80">
                  <c:v>2.5000000000000022E-4</c:v>
                </c:pt>
                <c:pt idx="81">
                  <c:v>1.8750000000000155E-4</c:v>
                </c:pt>
                <c:pt idx="82">
                  <c:v>2.5000000000000022E-4</c:v>
                </c:pt>
                <c:pt idx="83">
                  <c:v>2.4999999999999746E-4</c:v>
                </c:pt>
                <c:pt idx="84">
                  <c:v>2.1874999999999811E-4</c:v>
                </c:pt>
                <c:pt idx="85">
                  <c:v>2.187500000000009E-4</c:v>
                </c:pt>
                <c:pt idx="86">
                  <c:v>1.5625000000000223E-4</c:v>
                </c:pt>
                <c:pt idx="87">
                  <c:v>1.8750000000000155E-4</c:v>
                </c:pt>
                <c:pt idx="88">
                  <c:v>2.1874999999999811E-4</c:v>
                </c:pt>
                <c:pt idx="89">
                  <c:v>2.1874999999999811E-4</c:v>
                </c:pt>
                <c:pt idx="90">
                  <c:v>2.5000000000000022E-4</c:v>
                </c:pt>
                <c:pt idx="91">
                  <c:v>2.187500000000009E-4</c:v>
                </c:pt>
                <c:pt idx="92">
                  <c:v>1.8750000000000155E-4</c:v>
                </c:pt>
                <c:pt idx="93">
                  <c:v>1.8749999999999878E-4</c:v>
                </c:pt>
                <c:pt idx="94">
                  <c:v>1.5624999999999943E-4</c:v>
                </c:pt>
                <c:pt idx="95">
                  <c:v>1.5625000000000223E-4</c:v>
                </c:pt>
                <c:pt idx="96">
                  <c:v>2.187500000000009E-4</c:v>
                </c:pt>
                <c:pt idx="97">
                  <c:v>2.4999999999999746E-4</c:v>
                </c:pt>
                <c:pt idx="98">
                  <c:v>2.1874999999999811E-4</c:v>
                </c:pt>
                <c:pt idx="99">
                  <c:v>1.5625000000000223E-4</c:v>
                </c:pt>
                <c:pt idx="100">
                  <c:v>1.5624999999999943E-4</c:v>
                </c:pt>
                <c:pt idx="101">
                  <c:v>1.8749999999999878E-4</c:v>
                </c:pt>
                <c:pt idx="102">
                  <c:v>1.5625000000000223E-4</c:v>
                </c:pt>
                <c:pt idx="103">
                  <c:v>1.2500000000000011E-4</c:v>
                </c:pt>
                <c:pt idx="104">
                  <c:v>1.5624999999999943E-4</c:v>
                </c:pt>
                <c:pt idx="105">
                  <c:v>2.187500000000009E-4</c:v>
                </c:pt>
                <c:pt idx="106">
                  <c:v>2.1874999999999811E-4</c:v>
                </c:pt>
                <c:pt idx="107">
                  <c:v>1.8749999999999878E-4</c:v>
                </c:pt>
                <c:pt idx="108">
                  <c:v>1.5625000000000223E-4</c:v>
                </c:pt>
                <c:pt idx="109">
                  <c:v>1.2500000000000011E-4</c:v>
                </c:pt>
                <c:pt idx="110">
                  <c:v>1.2500000000000011E-4</c:v>
                </c:pt>
                <c:pt idx="111">
                  <c:v>1.5624999999999943E-4</c:v>
                </c:pt>
                <c:pt idx="112">
                  <c:v>1.5624999999999943E-4</c:v>
                </c:pt>
                <c:pt idx="113">
                  <c:v>1.2500000000000011E-4</c:v>
                </c:pt>
                <c:pt idx="114">
                  <c:v>1.5624999999999943E-4</c:v>
                </c:pt>
                <c:pt idx="115">
                  <c:v>1.5625000000000223E-4</c:v>
                </c:pt>
                <c:pt idx="116">
                  <c:v>1.2500000000000011E-4</c:v>
                </c:pt>
                <c:pt idx="117">
                  <c:v>1.2499999999999735E-4</c:v>
                </c:pt>
                <c:pt idx="118">
                  <c:v>1.2500000000000011E-4</c:v>
                </c:pt>
                <c:pt idx="119">
                  <c:v>1.5625000000000223E-4</c:v>
                </c:pt>
                <c:pt idx="120">
                  <c:v>1.2500000000000011E-4</c:v>
                </c:pt>
                <c:pt idx="121">
                  <c:v>1.2500000000000011E-4</c:v>
                </c:pt>
                <c:pt idx="122">
                  <c:v>1.5624999999999943E-4</c:v>
                </c:pt>
                <c:pt idx="123">
                  <c:v>1.2500000000000011E-4</c:v>
                </c:pt>
                <c:pt idx="124">
                  <c:v>9.3750000000000774E-5</c:v>
                </c:pt>
                <c:pt idx="125">
                  <c:v>9.3749999999997996E-5</c:v>
                </c:pt>
                <c:pt idx="126">
                  <c:v>9.3750000000000774E-5</c:v>
                </c:pt>
                <c:pt idx="127">
                  <c:v>1.2500000000000011E-4</c:v>
                </c:pt>
                <c:pt idx="128">
                  <c:v>1.2500000000000011E-4</c:v>
                </c:pt>
                <c:pt idx="129">
                  <c:v>9.3750000000000774E-5</c:v>
                </c:pt>
                <c:pt idx="130">
                  <c:v>1.2499999999999735E-4</c:v>
                </c:pt>
                <c:pt idx="131">
                  <c:v>1.5625000000000223E-4</c:v>
                </c:pt>
                <c:pt idx="132">
                  <c:v>1.2500000000000288E-4</c:v>
                </c:pt>
                <c:pt idx="133">
                  <c:v>1.2499999999999735E-4</c:v>
                </c:pt>
                <c:pt idx="134">
                  <c:v>6.2499999999998673E-5</c:v>
                </c:pt>
                <c:pt idx="135">
                  <c:v>3.1249999999999337E-5</c:v>
                </c:pt>
                <c:pt idx="136">
                  <c:v>1.5625000000000223E-4</c:v>
                </c:pt>
                <c:pt idx="137">
                  <c:v>1.5625000000000223E-4</c:v>
                </c:pt>
                <c:pt idx="138">
                  <c:v>1.2499999999999735E-4</c:v>
                </c:pt>
                <c:pt idx="139">
                  <c:v>9.3749999999997996E-5</c:v>
                </c:pt>
                <c:pt idx="140">
                  <c:v>6.2499999999998673E-5</c:v>
                </c:pt>
                <c:pt idx="141">
                  <c:v>3.1249999999999337E-5</c:v>
                </c:pt>
                <c:pt idx="142">
                  <c:v>9.3750000000003553E-5</c:v>
                </c:pt>
                <c:pt idx="143">
                  <c:v>1.2500000000000288E-4</c:v>
                </c:pt>
                <c:pt idx="144">
                  <c:v>6.2499999999998673E-5</c:v>
                </c:pt>
                <c:pt idx="145">
                  <c:v>6.2499999999998673E-5</c:v>
                </c:pt>
                <c:pt idx="146">
                  <c:v>6.2499999999998673E-5</c:v>
                </c:pt>
                <c:pt idx="147">
                  <c:v>1.2499999999999735E-4</c:v>
                </c:pt>
                <c:pt idx="148">
                  <c:v>1.2500000000000288E-4</c:v>
                </c:pt>
                <c:pt idx="149">
                  <c:v>6.2500000000004216E-5</c:v>
                </c:pt>
                <c:pt idx="150">
                  <c:v>1.2499999999999735E-4</c:v>
                </c:pt>
                <c:pt idx="151">
                  <c:v>1.2499999999999735E-4</c:v>
                </c:pt>
                <c:pt idx="152">
                  <c:v>6.2499999999998673E-5</c:v>
                </c:pt>
                <c:pt idx="153">
                  <c:v>6.2499999999998673E-5</c:v>
                </c:pt>
                <c:pt idx="154">
                  <c:v>9.3750000000003553E-5</c:v>
                </c:pt>
                <c:pt idx="155">
                  <c:v>6.2500000000004216E-5</c:v>
                </c:pt>
                <c:pt idx="156">
                  <c:v>6.2499999999998673E-5</c:v>
                </c:pt>
                <c:pt idx="157">
                  <c:v>6.2499999999998673E-5</c:v>
                </c:pt>
                <c:pt idx="158">
                  <c:v>6.2499999999998673E-5</c:v>
                </c:pt>
                <c:pt idx="159">
                  <c:v>1.2499999999999735E-4</c:v>
                </c:pt>
                <c:pt idx="160">
                  <c:v>6.2499999999998673E-5</c:v>
                </c:pt>
                <c:pt idx="161">
                  <c:v>3.1250000000004886E-5</c:v>
                </c:pt>
                <c:pt idx="162">
                  <c:v>3.1250000000004886E-5</c:v>
                </c:pt>
                <c:pt idx="163">
                  <c:v>6.2499999999998673E-5</c:v>
                </c:pt>
                <c:pt idx="164">
                  <c:v>1.2499999999999735E-4</c:v>
                </c:pt>
                <c:pt idx="165">
                  <c:v>6.2499999999998673E-5</c:v>
                </c:pt>
                <c:pt idx="166">
                  <c:v>0</c:v>
                </c:pt>
                <c:pt idx="167">
                  <c:v>3.1249999999999337E-5</c:v>
                </c:pt>
                <c:pt idx="168">
                  <c:v>6.2499999999998673E-5</c:v>
                </c:pt>
                <c:pt idx="169">
                  <c:v>9.3749999999997996E-5</c:v>
                </c:pt>
                <c:pt idx="170">
                  <c:v>6.2499999999998673E-5</c:v>
                </c:pt>
                <c:pt idx="171">
                  <c:v>6.2500000000004216E-5</c:v>
                </c:pt>
                <c:pt idx="172">
                  <c:v>9.3750000000003553E-5</c:v>
                </c:pt>
                <c:pt idx="173">
                  <c:v>6.2499999999998673E-5</c:v>
                </c:pt>
                <c:pt idx="174">
                  <c:v>6.2499999999998673E-5</c:v>
                </c:pt>
                <c:pt idx="175">
                  <c:v>6.2499999999998673E-5</c:v>
                </c:pt>
                <c:pt idx="176">
                  <c:v>6.2499999999998673E-5</c:v>
                </c:pt>
                <c:pt idx="177">
                  <c:v>3.1249999999999337E-5</c:v>
                </c:pt>
                <c:pt idx="178">
                  <c:v>6.2500000000004216E-5</c:v>
                </c:pt>
                <c:pt idx="179">
                  <c:v>6.2500000000004216E-5</c:v>
                </c:pt>
                <c:pt idx="180">
                  <c:v>3.1249999999999337E-5</c:v>
                </c:pt>
                <c:pt idx="181">
                  <c:v>9.3749999999997996E-5</c:v>
                </c:pt>
                <c:pt idx="182">
                  <c:v>6.2499999999998673E-5</c:v>
                </c:pt>
                <c:pt idx="183">
                  <c:v>3.1249999999999337E-5</c:v>
                </c:pt>
                <c:pt idx="184">
                  <c:v>6.2499999999998673E-5</c:v>
                </c:pt>
                <c:pt idx="185">
                  <c:v>3.1249999999999337E-5</c:v>
                </c:pt>
                <c:pt idx="186">
                  <c:v>0</c:v>
                </c:pt>
                <c:pt idx="187">
                  <c:v>3.1249999999999337E-5</c:v>
                </c:pt>
                <c:pt idx="188">
                  <c:v>9.3750000000003553E-5</c:v>
                </c:pt>
                <c:pt idx="189">
                  <c:v>6.2500000000004216E-5</c:v>
                </c:pt>
                <c:pt idx="190">
                  <c:v>3.1249999999999337E-5</c:v>
                </c:pt>
                <c:pt idx="191">
                  <c:v>6.2499999999998673E-5</c:v>
                </c:pt>
                <c:pt idx="192">
                  <c:v>3.1249999999999337E-5</c:v>
                </c:pt>
                <c:pt idx="193">
                  <c:v>3.1249999999999337E-5</c:v>
                </c:pt>
                <c:pt idx="194">
                  <c:v>3.1249999999999337E-5</c:v>
                </c:pt>
                <c:pt idx="195">
                  <c:v>3.1249999999999337E-5</c:v>
                </c:pt>
                <c:pt idx="196">
                  <c:v>6.2499999999998673E-5</c:v>
                </c:pt>
                <c:pt idx="197">
                  <c:v>6.2499999999998673E-5</c:v>
                </c:pt>
                <c:pt idx="198">
                  <c:v>3.1249999999999337E-5</c:v>
                </c:pt>
                <c:pt idx="199">
                  <c:v>0</c:v>
                </c:pt>
                <c:pt idx="200">
                  <c:v>6.2499999999998673E-5</c:v>
                </c:pt>
                <c:pt idx="201">
                  <c:v>1.2500000000000288E-4</c:v>
                </c:pt>
                <c:pt idx="202">
                  <c:v>9.3750000000003553E-5</c:v>
                </c:pt>
                <c:pt idx="203">
                  <c:v>3.1249999999999337E-5</c:v>
                </c:pt>
                <c:pt idx="204">
                  <c:v>0</c:v>
                </c:pt>
                <c:pt idx="205">
                  <c:v>0</c:v>
                </c:pt>
                <c:pt idx="206">
                  <c:v>3.1249999999999337E-5</c:v>
                </c:pt>
                <c:pt idx="207">
                  <c:v>3.1249999999999337E-5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3.1249999999999337E-5</c:v>
                </c:pt>
                <c:pt idx="212">
                  <c:v>6.2499999999998673E-5</c:v>
                </c:pt>
                <c:pt idx="213">
                  <c:v>6.2499999999998673E-5</c:v>
                </c:pt>
                <c:pt idx="214">
                  <c:v>6.2499999999998673E-5</c:v>
                </c:pt>
                <c:pt idx="215">
                  <c:v>3.1249999999999337E-5</c:v>
                </c:pt>
                <c:pt idx="216">
                  <c:v>3.1250000000004886E-5</c:v>
                </c:pt>
                <c:pt idx="217">
                  <c:v>3.1250000000004886E-5</c:v>
                </c:pt>
                <c:pt idx="218">
                  <c:v>0</c:v>
                </c:pt>
                <c:pt idx="219">
                  <c:v>3.1249999999999337E-5</c:v>
                </c:pt>
                <c:pt idx="220">
                  <c:v>6.2499999999998673E-5</c:v>
                </c:pt>
                <c:pt idx="221">
                  <c:v>3.1249999999999337E-5</c:v>
                </c:pt>
                <c:pt idx="222">
                  <c:v>0</c:v>
                </c:pt>
                <c:pt idx="223">
                  <c:v>3.1249999999999337E-5</c:v>
                </c:pt>
                <c:pt idx="224">
                  <c:v>3.1249999999999337E-5</c:v>
                </c:pt>
                <c:pt idx="225">
                  <c:v>0</c:v>
                </c:pt>
                <c:pt idx="226">
                  <c:v>0</c:v>
                </c:pt>
                <c:pt idx="227">
                  <c:v>3.1249999999999337E-5</c:v>
                </c:pt>
                <c:pt idx="228">
                  <c:v>3.1249999999999337E-5</c:v>
                </c:pt>
                <c:pt idx="229">
                  <c:v>0</c:v>
                </c:pt>
                <c:pt idx="230">
                  <c:v>3.1249999999999337E-5</c:v>
                </c:pt>
                <c:pt idx="231">
                  <c:v>6.2499999999998673E-5</c:v>
                </c:pt>
                <c:pt idx="232">
                  <c:v>6.2499999999998673E-5</c:v>
                </c:pt>
                <c:pt idx="233">
                  <c:v>0</c:v>
                </c:pt>
                <c:pt idx="234">
                  <c:v>0</c:v>
                </c:pt>
                <c:pt idx="235">
                  <c:v>6.2500000000004216E-5</c:v>
                </c:pt>
                <c:pt idx="236">
                  <c:v>3.1250000000004886E-5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3.1249999999999337E-5</c:v>
                </c:pt>
                <c:pt idx="243">
                  <c:v>6.2499999999998673E-5</c:v>
                </c:pt>
                <c:pt idx="244">
                  <c:v>3.1249999999999337E-5</c:v>
                </c:pt>
                <c:pt idx="245">
                  <c:v>3.1249999999999337E-5</c:v>
                </c:pt>
                <c:pt idx="246">
                  <c:v>6.2499999999998673E-5</c:v>
                </c:pt>
                <c:pt idx="247">
                  <c:v>3.1249999999999337E-5</c:v>
                </c:pt>
                <c:pt idx="248">
                  <c:v>-3.1249999999999337E-5</c:v>
                </c:pt>
                <c:pt idx="249">
                  <c:v>-3.1249999999999337E-5</c:v>
                </c:pt>
                <c:pt idx="250">
                  <c:v>0</c:v>
                </c:pt>
                <c:pt idx="251">
                  <c:v>6.2499999999998673E-5</c:v>
                </c:pt>
                <c:pt idx="252">
                  <c:v>6.2499999999998673E-5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3.1249999999999337E-5</c:v>
                </c:pt>
                <c:pt idx="258">
                  <c:v>0</c:v>
                </c:pt>
                <c:pt idx="259">
                  <c:v>-3.1249999999999337E-5</c:v>
                </c:pt>
                <c:pt idx="260">
                  <c:v>3.1249999999999337E-5</c:v>
                </c:pt>
                <c:pt idx="261">
                  <c:v>6.2499999999998673E-5</c:v>
                </c:pt>
                <c:pt idx="262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43B-4A04-A67C-B4AB2C02A26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618320"/>
        <c:axId val="1562761712"/>
      </c:scatterChart>
      <c:valAx>
        <c:axId val="1563618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2761712"/>
        <c:crosses val="autoZero"/>
        <c:crossBetween val="midCat"/>
      </c:valAx>
      <c:valAx>
        <c:axId val="156276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361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de-DE"/>
              <a:t>kla</a:t>
            </a:r>
            <a:r>
              <a:rPr lang="de-DE" baseline="0"/>
              <a:t> über Re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(Daten!$K$12,Daten!$V$12,Daten!$AG$12)</c:f>
              <c:numCache>
                <c:formatCode>0.00E+00</c:formatCode>
                <c:ptCount val="3"/>
                <c:pt idx="0">
                  <c:v>50605.029644116548</c:v>
                </c:pt>
                <c:pt idx="1">
                  <c:v>69737.278852920994</c:v>
                </c:pt>
                <c:pt idx="2">
                  <c:v>69925.230871686508</c:v>
                </c:pt>
              </c:numCache>
            </c:numRef>
          </c:xVal>
          <c:yVal>
            <c:numRef>
              <c:f>(Daten!$K$6,Daten!$V$6,Daten!$AG$6)</c:f>
              <c:numCache>
                <c:formatCode>0.00E+00</c:formatCode>
                <c:ptCount val="3"/>
                <c:pt idx="0">
                  <c:v>5.0569999999999999E-3</c:v>
                </c:pt>
                <c:pt idx="1">
                  <c:v>2.297E-3</c:v>
                </c:pt>
                <c:pt idx="2">
                  <c:v>2.8149999999999998E-3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88B-4F59-8297-5EB447950B2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63618320"/>
        <c:axId val="1562761712"/>
      </c:scatterChart>
      <c:valAx>
        <c:axId val="1563618320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Re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2761712"/>
        <c:crosses val="autoZero"/>
        <c:crossBetween val="midCat"/>
      </c:valAx>
      <c:valAx>
        <c:axId val="156276171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kla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563618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80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Daten!$C$6:$C$255</c:f>
              <c:numCache>
                <c:formatCode>0.0</c:formatCode>
                <c:ptCount val="250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</c:numCache>
            </c:numRef>
          </c:xVal>
          <c:yVal>
            <c:numRef>
              <c:f>Daten!$F$6:$F$255</c:f>
              <c:numCache>
                <c:formatCode>0.00E+00</c:formatCode>
                <c:ptCount val="250"/>
                <c:pt idx="0">
                  <c:v>3.9375E-2</c:v>
                </c:pt>
                <c:pt idx="1">
                  <c:v>4.5937499999999999E-2</c:v>
                </c:pt>
                <c:pt idx="2">
                  <c:v>5.2187499999999998E-2</c:v>
                </c:pt>
                <c:pt idx="3">
                  <c:v>5.8125000000000003E-2</c:v>
                </c:pt>
                <c:pt idx="4">
                  <c:v>6.3750000000000001E-2</c:v>
                </c:pt>
                <c:pt idx="5">
                  <c:v>6.9375000000000006E-2</c:v>
                </c:pt>
                <c:pt idx="6">
                  <c:v>7.5312500000000004E-2</c:v>
                </c:pt>
                <c:pt idx="7">
                  <c:v>8.1250000000000003E-2</c:v>
                </c:pt>
                <c:pt idx="8">
                  <c:v>8.59375E-2</c:v>
                </c:pt>
                <c:pt idx="9">
                  <c:v>9.1249999999999998E-2</c:v>
                </c:pt>
                <c:pt idx="10">
                  <c:v>9.5312499999999994E-2</c:v>
                </c:pt>
                <c:pt idx="11">
                  <c:v>0.1</c:v>
                </c:pt>
                <c:pt idx="12">
                  <c:v>0.1040625</c:v>
                </c:pt>
                <c:pt idx="13">
                  <c:v>0.10843750000000001</c:v>
                </c:pt>
                <c:pt idx="14">
                  <c:v>0.1128125</c:v>
                </c:pt>
                <c:pt idx="15">
                  <c:v>0.1165625</c:v>
                </c:pt>
                <c:pt idx="16">
                  <c:v>0.1209375</c:v>
                </c:pt>
                <c:pt idx="17">
                  <c:v>0.12531249999999999</c:v>
                </c:pt>
                <c:pt idx="18">
                  <c:v>0.12843750000000001</c:v>
                </c:pt>
                <c:pt idx="19">
                  <c:v>0.13187499999999999</c:v>
                </c:pt>
                <c:pt idx="20">
                  <c:v>0.1353125</c:v>
                </c:pt>
                <c:pt idx="21">
                  <c:v>0.13875000000000001</c:v>
                </c:pt>
                <c:pt idx="22">
                  <c:v>0.14218749999999999</c:v>
                </c:pt>
                <c:pt idx="23">
                  <c:v>0.14531250000000001</c:v>
                </c:pt>
                <c:pt idx="24">
                  <c:v>0.14812500000000001</c:v>
                </c:pt>
                <c:pt idx="25">
                  <c:v>0.15125</c:v>
                </c:pt>
                <c:pt idx="26">
                  <c:v>0.15406249999999999</c:v>
                </c:pt>
                <c:pt idx="27">
                  <c:v>0.15656249999999999</c:v>
                </c:pt>
                <c:pt idx="28">
                  <c:v>0.1590625</c:v>
                </c:pt>
                <c:pt idx="29">
                  <c:v>0.16187499999999999</c:v>
                </c:pt>
                <c:pt idx="30">
                  <c:v>0.16468749999999999</c:v>
                </c:pt>
                <c:pt idx="31">
                  <c:v>0.1665625</c:v>
                </c:pt>
                <c:pt idx="32">
                  <c:v>0.16875000000000001</c:v>
                </c:pt>
                <c:pt idx="33">
                  <c:v>0.17093749999999999</c:v>
                </c:pt>
                <c:pt idx="34">
                  <c:v>0.173125</c:v>
                </c:pt>
                <c:pt idx="35">
                  <c:v>0.17499999999999999</c:v>
                </c:pt>
                <c:pt idx="36">
                  <c:v>0.17656250000000001</c:v>
                </c:pt>
                <c:pt idx="37">
                  <c:v>0.17906250000000001</c:v>
                </c:pt>
                <c:pt idx="38">
                  <c:v>0.18062500000000001</c:v>
                </c:pt>
                <c:pt idx="39">
                  <c:v>0.1825</c:v>
                </c:pt>
                <c:pt idx="40">
                  <c:v>0.18406249999999999</c:v>
                </c:pt>
                <c:pt idx="41">
                  <c:v>0.18562500000000001</c:v>
                </c:pt>
                <c:pt idx="42">
                  <c:v>0.18687500000000001</c:v>
                </c:pt>
                <c:pt idx="43">
                  <c:v>0.18875</c:v>
                </c:pt>
                <c:pt idx="44">
                  <c:v>0.19</c:v>
                </c:pt>
                <c:pt idx="45">
                  <c:v>0.19125</c:v>
                </c:pt>
                <c:pt idx="46">
                  <c:v>0.19218750000000001</c:v>
                </c:pt>
                <c:pt idx="47">
                  <c:v>0.19312499999999999</c:v>
                </c:pt>
                <c:pt idx="48">
                  <c:v>0.19437499999999999</c:v>
                </c:pt>
                <c:pt idx="49">
                  <c:v>0.19562499999999999</c:v>
                </c:pt>
                <c:pt idx="50">
                  <c:v>0.19687499999999999</c:v>
                </c:pt>
                <c:pt idx="51">
                  <c:v>0.1978125</c:v>
                </c:pt>
                <c:pt idx="52">
                  <c:v>0.1990625</c:v>
                </c:pt>
                <c:pt idx="53">
                  <c:v>0.2</c:v>
                </c:pt>
                <c:pt idx="54">
                  <c:v>0.20125000000000001</c:v>
                </c:pt>
                <c:pt idx="55">
                  <c:v>0.201875</c:v>
                </c:pt>
                <c:pt idx="56">
                  <c:v>0.20281250000000001</c:v>
                </c:pt>
                <c:pt idx="57">
                  <c:v>0.20374999999999999</c:v>
                </c:pt>
                <c:pt idx="58">
                  <c:v>0.20468749999999999</c:v>
                </c:pt>
                <c:pt idx="59">
                  <c:v>0.205625</c:v>
                </c:pt>
                <c:pt idx="60">
                  <c:v>0.20656250000000001</c:v>
                </c:pt>
                <c:pt idx="61">
                  <c:v>0.2071875</c:v>
                </c:pt>
                <c:pt idx="62">
                  <c:v>0.20749999999999999</c:v>
                </c:pt>
                <c:pt idx="63">
                  <c:v>0.2084375</c:v>
                </c:pt>
                <c:pt idx="64">
                  <c:v>0.20937500000000001</c:v>
                </c:pt>
                <c:pt idx="65">
                  <c:v>0.21031250000000001</c:v>
                </c:pt>
                <c:pt idx="66">
                  <c:v>0.21124999999999999</c:v>
                </c:pt>
                <c:pt idx="67">
                  <c:v>0.21187500000000001</c:v>
                </c:pt>
                <c:pt idx="68">
                  <c:v>0.21281249999999999</c:v>
                </c:pt>
                <c:pt idx="69">
                  <c:v>0.2134375</c:v>
                </c:pt>
                <c:pt idx="70">
                  <c:v>0.2134375</c:v>
                </c:pt>
                <c:pt idx="71">
                  <c:v>0.21437500000000001</c:v>
                </c:pt>
                <c:pt idx="72">
                  <c:v>0.21531249999999999</c:v>
                </c:pt>
                <c:pt idx="73">
                  <c:v>0.21562500000000001</c:v>
                </c:pt>
                <c:pt idx="74">
                  <c:v>0.21656249999999999</c:v>
                </c:pt>
                <c:pt idx="75">
                  <c:v>0.21718750000000001</c:v>
                </c:pt>
                <c:pt idx="76">
                  <c:v>0.21781249999999999</c:v>
                </c:pt>
                <c:pt idx="77">
                  <c:v>0.21875</c:v>
                </c:pt>
                <c:pt idx="78">
                  <c:v>0.21937499999999999</c:v>
                </c:pt>
                <c:pt idx="79">
                  <c:v>0.22</c:v>
                </c:pt>
                <c:pt idx="80">
                  <c:v>0.22062499999999999</c:v>
                </c:pt>
                <c:pt idx="81">
                  <c:v>0.22125</c:v>
                </c:pt>
                <c:pt idx="82">
                  <c:v>0.22218750000000001</c:v>
                </c:pt>
                <c:pt idx="83">
                  <c:v>0.2228125</c:v>
                </c:pt>
                <c:pt idx="84">
                  <c:v>0.22312499999999999</c:v>
                </c:pt>
                <c:pt idx="85">
                  <c:v>0.2240625</c:v>
                </c:pt>
                <c:pt idx="86">
                  <c:v>0.22468750000000001</c:v>
                </c:pt>
                <c:pt idx="87">
                  <c:v>0.22500000000000001</c:v>
                </c:pt>
                <c:pt idx="88">
                  <c:v>0.2253125</c:v>
                </c:pt>
                <c:pt idx="89">
                  <c:v>0.22593750000000001</c:v>
                </c:pt>
                <c:pt idx="90">
                  <c:v>0.2265625</c:v>
                </c:pt>
                <c:pt idx="91">
                  <c:v>0.22718749999999999</c:v>
                </c:pt>
                <c:pt idx="92">
                  <c:v>0.2278125</c:v>
                </c:pt>
                <c:pt idx="93">
                  <c:v>0.22843749999999999</c:v>
                </c:pt>
                <c:pt idx="94">
                  <c:v>0.22875000000000001</c:v>
                </c:pt>
                <c:pt idx="95">
                  <c:v>0.23</c:v>
                </c:pt>
                <c:pt idx="96">
                  <c:v>0.2303125</c:v>
                </c:pt>
                <c:pt idx="97">
                  <c:v>0.230625</c:v>
                </c:pt>
                <c:pt idx="98">
                  <c:v>0.23125000000000001</c:v>
                </c:pt>
                <c:pt idx="99">
                  <c:v>0.231875</c:v>
                </c:pt>
                <c:pt idx="100">
                  <c:v>0.23250000000000001</c:v>
                </c:pt>
                <c:pt idx="101">
                  <c:v>0.233125</c:v>
                </c:pt>
                <c:pt idx="102">
                  <c:v>0.23343749999999999</c:v>
                </c:pt>
                <c:pt idx="103">
                  <c:v>0.234375</c:v>
                </c:pt>
                <c:pt idx="104">
                  <c:v>0.23468749999999999</c:v>
                </c:pt>
                <c:pt idx="105">
                  <c:v>0.23531250000000001</c:v>
                </c:pt>
                <c:pt idx="106">
                  <c:v>0.235625</c:v>
                </c:pt>
                <c:pt idx="107">
                  <c:v>0.23624999999999999</c:v>
                </c:pt>
                <c:pt idx="108">
                  <c:v>0.236875</c:v>
                </c:pt>
                <c:pt idx="109">
                  <c:v>0.2371875</c:v>
                </c:pt>
                <c:pt idx="110">
                  <c:v>0.23749999999999999</c:v>
                </c:pt>
                <c:pt idx="111">
                  <c:v>0.238125</c:v>
                </c:pt>
                <c:pt idx="112">
                  <c:v>0.2384375</c:v>
                </c:pt>
                <c:pt idx="113">
                  <c:v>0.23906250000000001</c:v>
                </c:pt>
                <c:pt idx="114">
                  <c:v>0.239375</c:v>
                </c:pt>
                <c:pt idx="115">
                  <c:v>0.24</c:v>
                </c:pt>
                <c:pt idx="116">
                  <c:v>0.24</c:v>
                </c:pt>
                <c:pt idx="117">
                  <c:v>0.24124999999999999</c:v>
                </c:pt>
                <c:pt idx="118">
                  <c:v>0.24124999999999999</c:v>
                </c:pt>
                <c:pt idx="119">
                  <c:v>0.24187500000000001</c:v>
                </c:pt>
                <c:pt idx="120">
                  <c:v>0.2421875</c:v>
                </c:pt>
                <c:pt idx="121">
                  <c:v>0.24281249999999999</c:v>
                </c:pt>
                <c:pt idx="122">
                  <c:v>0.24281249999999999</c:v>
                </c:pt>
                <c:pt idx="123">
                  <c:v>0.24374999999999999</c:v>
                </c:pt>
                <c:pt idx="124">
                  <c:v>0.24374999999999999</c:v>
                </c:pt>
                <c:pt idx="125">
                  <c:v>0.2446875</c:v>
                </c:pt>
                <c:pt idx="126">
                  <c:v>0.245</c:v>
                </c:pt>
                <c:pt idx="127">
                  <c:v>0.245</c:v>
                </c:pt>
                <c:pt idx="128">
                  <c:v>0.24625</c:v>
                </c:pt>
                <c:pt idx="129">
                  <c:v>0.24625</c:v>
                </c:pt>
                <c:pt idx="130">
                  <c:v>0.24656249999999999</c:v>
                </c:pt>
                <c:pt idx="131">
                  <c:v>0.2471875</c:v>
                </c:pt>
                <c:pt idx="132">
                  <c:v>0.2471875</c:v>
                </c:pt>
                <c:pt idx="133">
                  <c:v>0.2475</c:v>
                </c:pt>
                <c:pt idx="134">
                  <c:v>0.24781249999999999</c:v>
                </c:pt>
                <c:pt idx="135">
                  <c:v>0.24875</c:v>
                </c:pt>
                <c:pt idx="136">
                  <c:v>0.24875</c:v>
                </c:pt>
                <c:pt idx="137">
                  <c:v>0.24906249999999999</c:v>
                </c:pt>
                <c:pt idx="138">
                  <c:v>0.25</c:v>
                </c:pt>
                <c:pt idx="139">
                  <c:v>0.24968750000000001</c:v>
                </c:pt>
                <c:pt idx="140">
                  <c:v>0.25031249999999999</c:v>
                </c:pt>
                <c:pt idx="141">
                  <c:v>0.25093749999999998</c:v>
                </c:pt>
                <c:pt idx="142">
                  <c:v>0.25093749999999998</c:v>
                </c:pt>
                <c:pt idx="143">
                  <c:v>0.25156250000000002</c:v>
                </c:pt>
                <c:pt idx="144">
                  <c:v>0.25187500000000002</c:v>
                </c:pt>
                <c:pt idx="145">
                  <c:v>0.25187500000000002</c:v>
                </c:pt>
                <c:pt idx="146">
                  <c:v>0.2525</c:v>
                </c:pt>
                <c:pt idx="147">
                  <c:v>0.2528125</c:v>
                </c:pt>
                <c:pt idx="148">
                  <c:v>0.25312499999999999</c:v>
                </c:pt>
                <c:pt idx="149">
                  <c:v>0.25312499999999999</c:v>
                </c:pt>
                <c:pt idx="150">
                  <c:v>0.25343749999999998</c:v>
                </c:pt>
                <c:pt idx="151">
                  <c:v>0.25406250000000002</c:v>
                </c:pt>
                <c:pt idx="152">
                  <c:v>0.25406250000000002</c:v>
                </c:pt>
                <c:pt idx="153">
                  <c:v>0.255</c:v>
                </c:pt>
                <c:pt idx="154">
                  <c:v>0.255</c:v>
                </c:pt>
                <c:pt idx="155">
                  <c:v>0.255</c:v>
                </c:pt>
                <c:pt idx="156">
                  <c:v>0.2553125</c:v>
                </c:pt>
                <c:pt idx="157">
                  <c:v>0.25562499999999999</c:v>
                </c:pt>
                <c:pt idx="158">
                  <c:v>0.25624999999999998</c:v>
                </c:pt>
                <c:pt idx="159">
                  <c:v>0.25687500000000002</c:v>
                </c:pt>
                <c:pt idx="160">
                  <c:v>0.25687500000000002</c:v>
                </c:pt>
                <c:pt idx="161">
                  <c:v>0.25750000000000001</c:v>
                </c:pt>
                <c:pt idx="162">
                  <c:v>0.2578125</c:v>
                </c:pt>
                <c:pt idx="163">
                  <c:v>0.25812499999999999</c:v>
                </c:pt>
                <c:pt idx="164">
                  <c:v>0.25843749999999999</c:v>
                </c:pt>
                <c:pt idx="165">
                  <c:v>0.25843749999999999</c:v>
                </c:pt>
                <c:pt idx="166">
                  <c:v>0.25874999999999998</c:v>
                </c:pt>
                <c:pt idx="167">
                  <c:v>0.25906249999999997</c:v>
                </c:pt>
                <c:pt idx="168">
                  <c:v>0.25906249999999997</c:v>
                </c:pt>
                <c:pt idx="169">
                  <c:v>0.25937500000000002</c:v>
                </c:pt>
                <c:pt idx="170">
                  <c:v>0.25968750000000002</c:v>
                </c:pt>
                <c:pt idx="171">
                  <c:v>0.26</c:v>
                </c:pt>
                <c:pt idx="172">
                  <c:v>0.2603125</c:v>
                </c:pt>
                <c:pt idx="173">
                  <c:v>0.26093749999999999</c:v>
                </c:pt>
                <c:pt idx="174">
                  <c:v>0.260625</c:v>
                </c:pt>
                <c:pt idx="175">
                  <c:v>0.26093749999999999</c:v>
                </c:pt>
                <c:pt idx="176">
                  <c:v>0.26124999999999998</c:v>
                </c:pt>
                <c:pt idx="177">
                  <c:v>0.26187500000000002</c:v>
                </c:pt>
                <c:pt idx="178">
                  <c:v>0.26187500000000002</c:v>
                </c:pt>
                <c:pt idx="179">
                  <c:v>0.26218750000000002</c:v>
                </c:pt>
                <c:pt idx="180">
                  <c:v>0.26218750000000002</c:v>
                </c:pt>
                <c:pt idx="181">
                  <c:v>0.26250000000000001</c:v>
                </c:pt>
                <c:pt idx="182">
                  <c:v>0.263125</c:v>
                </c:pt>
                <c:pt idx="183">
                  <c:v>0.26343749999999999</c:v>
                </c:pt>
                <c:pt idx="184">
                  <c:v>0.263125</c:v>
                </c:pt>
                <c:pt idx="185">
                  <c:v>0.26343749999999999</c:v>
                </c:pt>
                <c:pt idx="186">
                  <c:v>0.26374999999999998</c:v>
                </c:pt>
                <c:pt idx="187">
                  <c:v>0.26406249999999998</c:v>
                </c:pt>
                <c:pt idx="188">
                  <c:v>0.26437500000000003</c:v>
                </c:pt>
                <c:pt idx="189">
                  <c:v>0.26437500000000003</c:v>
                </c:pt>
                <c:pt idx="190">
                  <c:v>0.26468750000000002</c:v>
                </c:pt>
                <c:pt idx="191">
                  <c:v>0.26500000000000001</c:v>
                </c:pt>
                <c:pt idx="192">
                  <c:v>0.26531250000000001</c:v>
                </c:pt>
                <c:pt idx="193">
                  <c:v>0.265625</c:v>
                </c:pt>
                <c:pt idx="194">
                  <c:v>0.265625</c:v>
                </c:pt>
                <c:pt idx="195">
                  <c:v>0.26593749999999999</c:v>
                </c:pt>
                <c:pt idx="196">
                  <c:v>0.26593749999999999</c:v>
                </c:pt>
                <c:pt idx="197">
                  <c:v>0.26624999999999999</c:v>
                </c:pt>
                <c:pt idx="198">
                  <c:v>0.26656249999999998</c:v>
                </c:pt>
                <c:pt idx="199">
                  <c:v>0.26687499999999997</c:v>
                </c:pt>
                <c:pt idx="200">
                  <c:v>0.26687499999999997</c:v>
                </c:pt>
                <c:pt idx="201">
                  <c:v>0.26718750000000002</c:v>
                </c:pt>
                <c:pt idx="202">
                  <c:v>0.26750000000000002</c:v>
                </c:pt>
                <c:pt idx="203">
                  <c:v>0.26750000000000002</c:v>
                </c:pt>
                <c:pt idx="204">
                  <c:v>0.26750000000000002</c:v>
                </c:pt>
                <c:pt idx="205">
                  <c:v>0.26781250000000001</c:v>
                </c:pt>
                <c:pt idx="206">
                  <c:v>0.268125</c:v>
                </c:pt>
                <c:pt idx="207">
                  <c:v>0.268125</c:v>
                </c:pt>
                <c:pt idx="208">
                  <c:v>0.2684375</c:v>
                </c:pt>
                <c:pt idx="209">
                  <c:v>0.26874999999999999</c:v>
                </c:pt>
                <c:pt idx="210">
                  <c:v>0.26874999999999999</c:v>
                </c:pt>
                <c:pt idx="211">
                  <c:v>0.26874999999999999</c:v>
                </c:pt>
                <c:pt idx="212">
                  <c:v>0.26906249999999998</c:v>
                </c:pt>
                <c:pt idx="213">
                  <c:v>0.26937499999999998</c:v>
                </c:pt>
                <c:pt idx="214">
                  <c:v>0.26937499999999998</c:v>
                </c:pt>
                <c:pt idx="215">
                  <c:v>0.26968750000000002</c:v>
                </c:pt>
                <c:pt idx="216">
                  <c:v>0.26968750000000002</c:v>
                </c:pt>
                <c:pt idx="217">
                  <c:v>0.27</c:v>
                </c:pt>
                <c:pt idx="218">
                  <c:v>0.27</c:v>
                </c:pt>
                <c:pt idx="219">
                  <c:v>0.27</c:v>
                </c:pt>
                <c:pt idx="220">
                  <c:v>0.2709375</c:v>
                </c:pt>
                <c:pt idx="221">
                  <c:v>0.270625</c:v>
                </c:pt>
                <c:pt idx="222">
                  <c:v>0.2709375</c:v>
                </c:pt>
                <c:pt idx="223">
                  <c:v>0.2709375</c:v>
                </c:pt>
                <c:pt idx="224">
                  <c:v>0.2709375</c:v>
                </c:pt>
                <c:pt idx="225">
                  <c:v>0.27124999999999999</c:v>
                </c:pt>
                <c:pt idx="226">
                  <c:v>0.27156249999999998</c:v>
                </c:pt>
                <c:pt idx="227">
                  <c:v>0.27156249999999998</c:v>
                </c:pt>
                <c:pt idx="228">
                  <c:v>0.27187499999999998</c:v>
                </c:pt>
                <c:pt idx="229">
                  <c:v>0.27187499999999998</c:v>
                </c:pt>
                <c:pt idx="230">
                  <c:v>0.27218750000000003</c:v>
                </c:pt>
                <c:pt idx="231" formatCode="0.00">
                  <c:v>0.27250000000000002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3F6-41A8-BD25-2608251F49C2}"/>
            </c:ext>
          </c:extLst>
        </c:ser>
        <c:ser>
          <c:idx val="1"/>
          <c:order val="1"/>
          <c:tx>
            <c:v>110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Daten!$N$6:$N$274</c:f>
              <c:numCache>
                <c:formatCode>General</c:formatCode>
                <c:ptCount val="269"/>
                <c:pt idx="0">
                  <c:v>0</c:v>
                </c:pt>
                <c:pt idx="1">
                  <c:v>4</c:v>
                </c:pt>
                <c:pt idx="2">
                  <c:v>9</c:v>
                </c:pt>
                <c:pt idx="3">
                  <c:v>14</c:v>
                </c:pt>
                <c:pt idx="4">
                  <c:v>19</c:v>
                </c:pt>
                <c:pt idx="5">
                  <c:v>24</c:v>
                </c:pt>
                <c:pt idx="6">
                  <c:v>29</c:v>
                </c:pt>
                <c:pt idx="7">
                  <c:v>34</c:v>
                </c:pt>
                <c:pt idx="8">
                  <c:v>39</c:v>
                </c:pt>
                <c:pt idx="9">
                  <c:v>44</c:v>
                </c:pt>
                <c:pt idx="10">
                  <c:v>49</c:v>
                </c:pt>
                <c:pt idx="11">
                  <c:v>54</c:v>
                </c:pt>
                <c:pt idx="12">
                  <c:v>59</c:v>
                </c:pt>
                <c:pt idx="13">
                  <c:v>64</c:v>
                </c:pt>
                <c:pt idx="14">
                  <c:v>69</c:v>
                </c:pt>
                <c:pt idx="15">
                  <c:v>74</c:v>
                </c:pt>
                <c:pt idx="16">
                  <c:v>79</c:v>
                </c:pt>
                <c:pt idx="17">
                  <c:v>84</c:v>
                </c:pt>
                <c:pt idx="18">
                  <c:v>89</c:v>
                </c:pt>
                <c:pt idx="19">
                  <c:v>94</c:v>
                </c:pt>
                <c:pt idx="20">
                  <c:v>99</c:v>
                </c:pt>
                <c:pt idx="21">
                  <c:v>104</c:v>
                </c:pt>
                <c:pt idx="22">
                  <c:v>109</c:v>
                </c:pt>
                <c:pt idx="23">
                  <c:v>114</c:v>
                </c:pt>
                <c:pt idx="24">
                  <c:v>119</c:v>
                </c:pt>
                <c:pt idx="25">
                  <c:v>124</c:v>
                </c:pt>
                <c:pt idx="26">
                  <c:v>129</c:v>
                </c:pt>
                <c:pt idx="27">
                  <c:v>134</c:v>
                </c:pt>
                <c:pt idx="28">
                  <c:v>139</c:v>
                </c:pt>
                <c:pt idx="29">
                  <c:v>144</c:v>
                </c:pt>
                <c:pt idx="30">
                  <c:v>149</c:v>
                </c:pt>
                <c:pt idx="31">
                  <c:v>154</c:v>
                </c:pt>
                <c:pt idx="32">
                  <c:v>159</c:v>
                </c:pt>
                <c:pt idx="33">
                  <c:v>164</c:v>
                </c:pt>
                <c:pt idx="34">
                  <c:v>169</c:v>
                </c:pt>
                <c:pt idx="35">
                  <c:v>174</c:v>
                </c:pt>
                <c:pt idx="36">
                  <c:v>179</c:v>
                </c:pt>
                <c:pt idx="37">
                  <c:v>184</c:v>
                </c:pt>
                <c:pt idx="38">
                  <c:v>189</c:v>
                </c:pt>
                <c:pt idx="39">
                  <c:v>194</c:v>
                </c:pt>
                <c:pt idx="40">
                  <c:v>199</c:v>
                </c:pt>
                <c:pt idx="41">
                  <c:v>204</c:v>
                </c:pt>
                <c:pt idx="42">
                  <c:v>209</c:v>
                </c:pt>
                <c:pt idx="43">
                  <c:v>214</c:v>
                </c:pt>
                <c:pt idx="44">
                  <c:v>219</c:v>
                </c:pt>
                <c:pt idx="45">
                  <c:v>224</c:v>
                </c:pt>
                <c:pt idx="46">
                  <c:v>229</c:v>
                </c:pt>
                <c:pt idx="47">
                  <c:v>234</c:v>
                </c:pt>
                <c:pt idx="48">
                  <c:v>239</c:v>
                </c:pt>
                <c:pt idx="49">
                  <c:v>244</c:v>
                </c:pt>
                <c:pt idx="50">
                  <c:v>249</c:v>
                </c:pt>
                <c:pt idx="51">
                  <c:v>254</c:v>
                </c:pt>
                <c:pt idx="52">
                  <c:v>259</c:v>
                </c:pt>
                <c:pt idx="53">
                  <c:v>264</c:v>
                </c:pt>
                <c:pt idx="54">
                  <c:v>269</c:v>
                </c:pt>
                <c:pt idx="55">
                  <c:v>274</c:v>
                </c:pt>
                <c:pt idx="56">
                  <c:v>279</c:v>
                </c:pt>
                <c:pt idx="57">
                  <c:v>284</c:v>
                </c:pt>
                <c:pt idx="58">
                  <c:v>289</c:v>
                </c:pt>
                <c:pt idx="59">
                  <c:v>294</c:v>
                </c:pt>
                <c:pt idx="60">
                  <c:v>299</c:v>
                </c:pt>
                <c:pt idx="61">
                  <c:v>304</c:v>
                </c:pt>
                <c:pt idx="62">
                  <c:v>309</c:v>
                </c:pt>
                <c:pt idx="63">
                  <c:v>314</c:v>
                </c:pt>
                <c:pt idx="64">
                  <c:v>319</c:v>
                </c:pt>
                <c:pt idx="65">
                  <c:v>324</c:v>
                </c:pt>
                <c:pt idx="66">
                  <c:v>329</c:v>
                </c:pt>
                <c:pt idx="67">
                  <c:v>334</c:v>
                </c:pt>
                <c:pt idx="68">
                  <c:v>339</c:v>
                </c:pt>
                <c:pt idx="69">
                  <c:v>344</c:v>
                </c:pt>
                <c:pt idx="70">
                  <c:v>349</c:v>
                </c:pt>
                <c:pt idx="71">
                  <c:v>354</c:v>
                </c:pt>
                <c:pt idx="72">
                  <c:v>359</c:v>
                </c:pt>
                <c:pt idx="73">
                  <c:v>364</c:v>
                </c:pt>
                <c:pt idx="74">
                  <c:v>369</c:v>
                </c:pt>
                <c:pt idx="75">
                  <c:v>374</c:v>
                </c:pt>
                <c:pt idx="76">
                  <c:v>379</c:v>
                </c:pt>
                <c:pt idx="77">
                  <c:v>384</c:v>
                </c:pt>
                <c:pt idx="78">
                  <c:v>389</c:v>
                </c:pt>
                <c:pt idx="79">
                  <c:v>394</c:v>
                </c:pt>
                <c:pt idx="80">
                  <c:v>399</c:v>
                </c:pt>
                <c:pt idx="81">
                  <c:v>404</c:v>
                </c:pt>
                <c:pt idx="82">
                  <c:v>409</c:v>
                </c:pt>
                <c:pt idx="83">
                  <c:v>414</c:v>
                </c:pt>
                <c:pt idx="84">
                  <c:v>419</c:v>
                </c:pt>
                <c:pt idx="85">
                  <c:v>424</c:v>
                </c:pt>
                <c:pt idx="86">
                  <c:v>429</c:v>
                </c:pt>
                <c:pt idx="87">
                  <c:v>434</c:v>
                </c:pt>
                <c:pt idx="88">
                  <c:v>439</c:v>
                </c:pt>
                <c:pt idx="89">
                  <c:v>444</c:v>
                </c:pt>
                <c:pt idx="90">
                  <c:v>449</c:v>
                </c:pt>
                <c:pt idx="91">
                  <c:v>454</c:v>
                </c:pt>
                <c:pt idx="92">
                  <c:v>459</c:v>
                </c:pt>
                <c:pt idx="93">
                  <c:v>464</c:v>
                </c:pt>
                <c:pt idx="94">
                  <c:v>469</c:v>
                </c:pt>
                <c:pt idx="95">
                  <c:v>474</c:v>
                </c:pt>
                <c:pt idx="96">
                  <c:v>479</c:v>
                </c:pt>
                <c:pt idx="97">
                  <c:v>484</c:v>
                </c:pt>
                <c:pt idx="98">
                  <c:v>489</c:v>
                </c:pt>
                <c:pt idx="99">
                  <c:v>494</c:v>
                </c:pt>
                <c:pt idx="100">
                  <c:v>499</c:v>
                </c:pt>
                <c:pt idx="101">
                  <c:v>504</c:v>
                </c:pt>
                <c:pt idx="102">
                  <c:v>509</c:v>
                </c:pt>
                <c:pt idx="103">
                  <c:v>514</c:v>
                </c:pt>
                <c:pt idx="104">
                  <c:v>519</c:v>
                </c:pt>
                <c:pt idx="105">
                  <c:v>524</c:v>
                </c:pt>
                <c:pt idx="106">
                  <c:v>529</c:v>
                </c:pt>
                <c:pt idx="107">
                  <c:v>534</c:v>
                </c:pt>
                <c:pt idx="108">
                  <c:v>539</c:v>
                </c:pt>
                <c:pt idx="109">
                  <c:v>544</c:v>
                </c:pt>
                <c:pt idx="110">
                  <c:v>549</c:v>
                </c:pt>
                <c:pt idx="111">
                  <c:v>554</c:v>
                </c:pt>
                <c:pt idx="112">
                  <c:v>559</c:v>
                </c:pt>
                <c:pt idx="113">
                  <c:v>564</c:v>
                </c:pt>
                <c:pt idx="114">
                  <c:v>569</c:v>
                </c:pt>
                <c:pt idx="115">
                  <c:v>574</c:v>
                </c:pt>
                <c:pt idx="116">
                  <c:v>579</c:v>
                </c:pt>
                <c:pt idx="117">
                  <c:v>584</c:v>
                </c:pt>
                <c:pt idx="118">
                  <c:v>589</c:v>
                </c:pt>
                <c:pt idx="119">
                  <c:v>594</c:v>
                </c:pt>
                <c:pt idx="120">
                  <c:v>599</c:v>
                </c:pt>
                <c:pt idx="121">
                  <c:v>604</c:v>
                </c:pt>
                <c:pt idx="122">
                  <c:v>609</c:v>
                </c:pt>
                <c:pt idx="123">
                  <c:v>614</c:v>
                </c:pt>
                <c:pt idx="124">
                  <c:v>619</c:v>
                </c:pt>
                <c:pt idx="125">
                  <c:v>624</c:v>
                </c:pt>
                <c:pt idx="126">
                  <c:v>629</c:v>
                </c:pt>
                <c:pt idx="127">
                  <c:v>634</c:v>
                </c:pt>
                <c:pt idx="128">
                  <c:v>639</c:v>
                </c:pt>
                <c:pt idx="129">
                  <c:v>644</c:v>
                </c:pt>
                <c:pt idx="130">
                  <c:v>649</c:v>
                </c:pt>
                <c:pt idx="131">
                  <c:v>654</c:v>
                </c:pt>
                <c:pt idx="132">
                  <c:v>659</c:v>
                </c:pt>
                <c:pt idx="133">
                  <c:v>664</c:v>
                </c:pt>
                <c:pt idx="134">
                  <c:v>669</c:v>
                </c:pt>
                <c:pt idx="135">
                  <c:v>674</c:v>
                </c:pt>
                <c:pt idx="136">
                  <c:v>679</c:v>
                </c:pt>
                <c:pt idx="137">
                  <c:v>684</c:v>
                </c:pt>
                <c:pt idx="138">
                  <c:v>689</c:v>
                </c:pt>
                <c:pt idx="139">
                  <c:v>694</c:v>
                </c:pt>
                <c:pt idx="140">
                  <c:v>699</c:v>
                </c:pt>
                <c:pt idx="141">
                  <c:v>704</c:v>
                </c:pt>
                <c:pt idx="142">
                  <c:v>709</c:v>
                </c:pt>
                <c:pt idx="143">
                  <c:v>714</c:v>
                </c:pt>
                <c:pt idx="144">
                  <c:v>719</c:v>
                </c:pt>
                <c:pt idx="145">
                  <c:v>724</c:v>
                </c:pt>
                <c:pt idx="146">
                  <c:v>729</c:v>
                </c:pt>
                <c:pt idx="147">
                  <c:v>734</c:v>
                </c:pt>
                <c:pt idx="148">
                  <c:v>739</c:v>
                </c:pt>
                <c:pt idx="149">
                  <c:v>744</c:v>
                </c:pt>
                <c:pt idx="150">
                  <c:v>749</c:v>
                </c:pt>
                <c:pt idx="151">
                  <c:v>754</c:v>
                </c:pt>
                <c:pt idx="152">
                  <c:v>759</c:v>
                </c:pt>
                <c:pt idx="153">
                  <c:v>764</c:v>
                </c:pt>
                <c:pt idx="154">
                  <c:v>769</c:v>
                </c:pt>
                <c:pt idx="155">
                  <c:v>774</c:v>
                </c:pt>
                <c:pt idx="156">
                  <c:v>779</c:v>
                </c:pt>
                <c:pt idx="157">
                  <c:v>784</c:v>
                </c:pt>
                <c:pt idx="158">
                  <c:v>789</c:v>
                </c:pt>
                <c:pt idx="159">
                  <c:v>794</c:v>
                </c:pt>
                <c:pt idx="160">
                  <c:v>799</c:v>
                </c:pt>
                <c:pt idx="161">
                  <c:v>804</c:v>
                </c:pt>
                <c:pt idx="162">
                  <c:v>809</c:v>
                </c:pt>
                <c:pt idx="163">
                  <c:v>814</c:v>
                </c:pt>
                <c:pt idx="164">
                  <c:v>819</c:v>
                </c:pt>
                <c:pt idx="165">
                  <c:v>824</c:v>
                </c:pt>
                <c:pt idx="166">
                  <c:v>829</c:v>
                </c:pt>
                <c:pt idx="167">
                  <c:v>834</c:v>
                </c:pt>
                <c:pt idx="168">
                  <c:v>839</c:v>
                </c:pt>
                <c:pt idx="169">
                  <c:v>844</c:v>
                </c:pt>
                <c:pt idx="170">
                  <c:v>849</c:v>
                </c:pt>
                <c:pt idx="171">
                  <c:v>854</c:v>
                </c:pt>
                <c:pt idx="172">
                  <c:v>859</c:v>
                </c:pt>
                <c:pt idx="173">
                  <c:v>864</c:v>
                </c:pt>
                <c:pt idx="174">
                  <c:v>869</c:v>
                </c:pt>
                <c:pt idx="175">
                  <c:v>874</c:v>
                </c:pt>
                <c:pt idx="176">
                  <c:v>879</c:v>
                </c:pt>
                <c:pt idx="177">
                  <c:v>884</c:v>
                </c:pt>
                <c:pt idx="178">
                  <c:v>889</c:v>
                </c:pt>
                <c:pt idx="179">
                  <c:v>894</c:v>
                </c:pt>
                <c:pt idx="180">
                  <c:v>899</c:v>
                </c:pt>
                <c:pt idx="181">
                  <c:v>904</c:v>
                </c:pt>
                <c:pt idx="182">
                  <c:v>909</c:v>
                </c:pt>
                <c:pt idx="183">
                  <c:v>914</c:v>
                </c:pt>
                <c:pt idx="184">
                  <c:v>919</c:v>
                </c:pt>
                <c:pt idx="185">
                  <c:v>924</c:v>
                </c:pt>
                <c:pt idx="186">
                  <c:v>929</c:v>
                </c:pt>
                <c:pt idx="187">
                  <c:v>934</c:v>
                </c:pt>
                <c:pt idx="188">
                  <c:v>939</c:v>
                </c:pt>
                <c:pt idx="189">
                  <c:v>944</c:v>
                </c:pt>
                <c:pt idx="190">
                  <c:v>949</c:v>
                </c:pt>
                <c:pt idx="191">
                  <c:v>954</c:v>
                </c:pt>
                <c:pt idx="192">
                  <c:v>959</c:v>
                </c:pt>
                <c:pt idx="193">
                  <c:v>964</c:v>
                </c:pt>
                <c:pt idx="194">
                  <c:v>969</c:v>
                </c:pt>
                <c:pt idx="195">
                  <c:v>974</c:v>
                </c:pt>
                <c:pt idx="196">
                  <c:v>979</c:v>
                </c:pt>
                <c:pt idx="197">
                  <c:v>984</c:v>
                </c:pt>
                <c:pt idx="198">
                  <c:v>989</c:v>
                </c:pt>
                <c:pt idx="199">
                  <c:v>994</c:v>
                </c:pt>
                <c:pt idx="200">
                  <c:v>999</c:v>
                </c:pt>
                <c:pt idx="201">
                  <c:v>1004</c:v>
                </c:pt>
                <c:pt idx="202">
                  <c:v>1009</c:v>
                </c:pt>
                <c:pt idx="203">
                  <c:v>1014</c:v>
                </c:pt>
                <c:pt idx="204">
                  <c:v>1019</c:v>
                </c:pt>
                <c:pt idx="205">
                  <c:v>1024</c:v>
                </c:pt>
                <c:pt idx="206">
                  <c:v>1029</c:v>
                </c:pt>
                <c:pt idx="207">
                  <c:v>1034</c:v>
                </c:pt>
                <c:pt idx="208">
                  <c:v>1039</c:v>
                </c:pt>
                <c:pt idx="209">
                  <c:v>1044</c:v>
                </c:pt>
                <c:pt idx="210">
                  <c:v>1049</c:v>
                </c:pt>
                <c:pt idx="211">
                  <c:v>1054</c:v>
                </c:pt>
                <c:pt idx="212">
                  <c:v>1059</c:v>
                </c:pt>
                <c:pt idx="213">
                  <c:v>1064</c:v>
                </c:pt>
                <c:pt idx="214">
                  <c:v>1069</c:v>
                </c:pt>
                <c:pt idx="215">
                  <c:v>1074</c:v>
                </c:pt>
                <c:pt idx="216">
                  <c:v>1079</c:v>
                </c:pt>
                <c:pt idx="217">
                  <c:v>1084</c:v>
                </c:pt>
                <c:pt idx="218">
                  <c:v>1089</c:v>
                </c:pt>
                <c:pt idx="219">
                  <c:v>1094</c:v>
                </c:pt>
                <c:pt idx="220">
                  <c:v>1099</c:v>
                </c:pt>
                <c:pt idx="221">
                  <c:v>1104</c:v>
                </c:pt>
                <c:pt idx="222">
                  <c:v>1109</c:v>
                </c:pt>
                <c:pt idx="223">
                  <c:v>1114</c:v>
                </c:pt>
                <c:pt idx="224">
                  <c:v>1119</c:v>
                </c:pt>
                <c:pt idx="225">
                  <c:v>1124</c:v>
                </c:pt>
                <c:pt idx="226">
                  <c:v>1129</c:v>
                </c:pt>
                <c:pt idx="227">
                  <c:v>1134</c:v>
                </c:pt>
                <c:pt idx="228">
                  <c:v>1139</c:v>
                </c:pt>
                <c:pt idx="229">
                  <c:v>1144</c:v>
                </c:pt>
                <c:pt idx="230">
                  <c:v>1149</c:v>
                </c:pt>
                <c:pt idx="231">
                  <c:v>1154</c:v>
                </c:pt>
                <c:pt idx="232">
                  <c:v>1159</c:v>
                </c:pt>
                <c:pt idx="233">
                  <c:v>1164</c:v>
                </c:pt>
                <c:pt idx="234">
                  <c:v>1169</c:v>
                </c:pt>
                <c:pt idx="235">
                  <c:v>1174</c:v>
                </c:pt>
                <c:pt idx="236">
                  <c:v>1179</c:v>
                </c:pt>
                <c:pt idx="237">
                  <c:v>1184</c:v>
                </c:pt>
                <c:pt idx="238">
                  <c:v>1189</c:v>
                </c:pt>
                <c:pt idx="239">
                  <c:v>1194</c:v>
                </c:pt>
                <c:pt idx="240">
                  <c:v>1199</c:v>
                </c:pt>
                <c:pt idx="241">
                  <c:v>1204</c:v>
                </c:pt>
                <c:pt idx="242">
                  <c:v>1209</c:v>
                </c:pt>
                <c:pt idx="243">
                  <c:v>1214</c:v>
                </c:pt>
                <c:pt idx="244">
                  <c:v>1219</c:v>
                </c:pt>
                <c:pt idx="245">
                  <c:v>1224</c:v>
                </c:pt>
                <c:pt idx="246">
                  <c:v>1229</c:v>
                </c:pt>
                <c:pt idx="247">
                  <c:v>1234</c:v>
                </c:pt>
                <c:pt idx="248">
                  <c:v>1239</c:v>
                </c:pt>
                <c:pt idx="249">
                  <c:v>1244</c:v>
                </c:pt>
              </c:numCache>
            </c:numRef>
          </c:xVal>
          <c:yVal>
            <c:numRef>
              <c:f>Daten!$Q$6:$Q$255</c:f>
              <c:numCache>
                <c:formatCode>0.00E+00</c:formatCode>
                <c:ptCount val="250"/>
                <c:pt idx="0">
                  <c:v>3.6249999999999998E-2</c:v>
                </c:pt>
                <c:pt idx="1">
                  <c:v>3.875E-2</c:v>
                </c:pt>
                <c:pt idx="2">
                  <c:v>4.1562500000000002E-2</c:v>
                </c:pt>
                <c:pt idx="3">
                  <c:v>4.4687499999999998E-2</c:v>
                </c:pt>
                <c:pt idx="4">
                  <c:v>4.6875E-2</c:v>
                </c:pt>
                <c:pt idx="5">
                  <c:v>4.9375000000000002E-2</c:v>
                </c:pt>
                <c:pt idx="6">
                  <c:v>5.1874999999999998E-2</c:v>
                </c:pt>
                <c:pt idx="7">
                  <c:v>5.46875E-2</c:v>
                </c:pt>
                <c:pt idx="8">
                  <c:v>5.7500000000000002E-2</c:v>
                </c:pt>
                <c:pt idx="9">
                  <c:v>0.06</c:v>
                </c:pt>
                <c:pt idx="10">
                  <c:v>6.25E-2</c:v>
                </c:pt>
                <c:pt idx="11">
                  <c:v>6.5000000000000002E-2</c:v>
                </c:pt>
                <c:pt idx="12">
                  <c:v>6.7500000000000004E-2</c:v>
                </c:pt>
                <c:pt idx="13">
                  <c:v>7.0000000000000007E-2</c:v>
                </c:pt>
                <c:pt idx="14">
                  <c:v>7.2499999999999995E-2</c:v>
                </c:pt>
                <c:pt idx="15">
                  <c:v>7.5312500000000004E-2</c:v>
                </c:pt>
                <c:pt idx="16">
                  <c:v>7.7812500000000007E-2</c:v>
                </c:pt>
                <c:pt idx="17">
                  <c:v>0.08</c:v>
                </c:pt>
                <c:pt idx="18">
                  <c:v>8.2500000000000004E-2</c:v>
                </c:pt>
                <c:pt idx="19">
                  <c:v>8.4687499999999999E-2</c:v>
                </c:pt>
                <c:pt idx="20">
                  <c:v>8.7187500000000001E-2</c:v>
                </c:pt>
                <c:pt idx="21">
                  <c:v>8.9687500000000003E-2</c:v>
                </c:pt>
                <c:pt idx="22">
                  <c:v>9.1874999999999998E-2</c:v>
                </c:pt>
                <c:pt idx="23">
                  <c:v>9.4062499999999993E-2</c:v>
                </c:pt>
                <c:pt idx="24">
                  <c:v>9.6562499999999996E-2</c:v>
                </c:pt>
                <c:pt idx="25">
                  <c:v>9.8437499999999997E-2</c:v>
                </c:pt>
                <c:pt idx="26">
                  <c:v>0.1009375</c:v>
                </c:pt>
                <c:pt idx="27">
                  <c:v>0.10312499999999999</c:v>
                </c:pt>
                <c:pt idx="28">
                  <c:v>0.1053125</c:v>
                </c:pt>
                <c:pt idx="29">
                  <c:v>0.1071875</c:v>
                </c:pt>
                <c:pt idx="30">
                  <c:v>0.10906250000000001</c:v>
                </c:pt>
                <c:pt idx="31">
                  <c:v>0.11125</c:v>
                </c:pt>
                <c:pt idx="32">
                  <c:v>0.1134375</c:v>
                </c:pt>
                <c:pt idx="33">
                  <c:v>0.1153125</c:v>
                </c:pt>
                <c:pt idx="34">
                  <c:v>0.1178125</c:v>
                </c:pt>
                <c:pt idx="35">
                  <c:v>0.1196875</c:v>
                </c:pt>
                <c:pt idx="36">
                  <c:v>0.1215625</c:v>
                </c:pt>
                <c:pt idx="37">
                  <c:v>0.12343750000000001</c:v>
                </c:pt>
                <c:pt idx="38">
                  <c:v>0.12562499999999999</c:v>
                </c:pt>
                <c:pt idx="39">
                  <c:v>0.12718750000000001</c:v>
                </c:pt>
                <c:pt idx="40">
                  <c:v>0.12875</c:v>
                </c:pt>
                <c:pt idx="41">
                  <c:v>0.13093750000000001</c:v>
                </c:pt>
                <c:pt idx="42">
                  <c:v>0.1328125</c:v>
                </c:pt>
                <c:pt idx="43">
                  <c:v>0.13468749999999999</c:v>
                </c:pt>
                <c:pt idx="44">
                  <c:v>0.13625000000000001</c:v>
                </c:pt>
                <c:pt idx="45">
                  <c:v>0.138125</c:v>
                </c:pt>
                <c:pt idx="46">
                  <c:v>0.14000000000000001</c:v>
                </c:pt>
                <c:pt idx="47">
                  <c:v>0.14156250000000001</c:v>
                </c:pt>
                <c:pt idx="48">
                  <c:v>0.14281250000000001</c:v>
                </c:pt>
                <c:pt idx="49">
                  <c:v>0.1446875</c:v>
                </c:pt>
                <c:pt idx="50">
                  <c:v>0.14624999999999999</c:v>
                </c:pt>
                <c:pt idx="51">
                  <c:v>0.14812500000000001</c:v>
                </c:pt>
                <c:pt idx="52">
                  <c:v>0.15</c:v>
                </c:pt>
                <c:pt idx="53">
                  <c:v>0.15125</c:v>
                </c:pt>
                <c:pt idx="54">
                  <c:v>0.15281249999999999</c:v>
                </c:pt>
                <c:pt idx="55">
                  <c:v>0.15437500000000001</c:v>
                </c:pt>
                <c:pt idx="56">
                  <c:v>0.15593750000000001</c:v>
                </c:pt>
                <c:pt idx="57">
                  <c:v>0.15781249999999999</c:v>
                </c:pt>
                <c:pt idx="58">
                  <c:v>0.1590625</c:v>
                </c:pt>
                <c:pt idx="59">
                  <c:v>0.1603125</c:v>
                </c:pt>
                <c:pt idx="60">
                  <c:v>0.16187499999999999</c:v>
                </c:pt>
                <c:pt idx="61">
                  <c:v>0.16343750000000001</c:v>
                </c:pt>
                <c:pt idx="62">
                  <c:v>0.16500000000000001</c:v>
                </c:pt>
                <c:pt idx="63">
                  <c:v>0.1665625</c:v>
                </c:pt>
                <c:pt idx="64">
                  <c:v>0.1678125</c:v>
                </c:pt>
                <c:pt idx="65">
                  <c:v>0.169375</c:v>
                </c:pt>
                <c:pt idx="66">
                  <c:v>0.170625</c:v>
                </c:pt>
                <c:pt idx="67">
                  <c:v>0.171875</c:v>
                </c:pt>
                <c:pt idx="68">
                  <c:v>0.173125</c:v>
                </c:pt>
                <c:pt idx="69">
                  <c:v>0.1746875</c:v>
                </c:pt>
                <c:pt idx="70">
                  <c:v>0.1759375</c:v>
                </c:pt>
                <c:pt idx="71">
                  <c:v>0.17749999999999999</c:v>
                </c:pt>
                <c:pt idx="72">
                  <c:v>0.1784375</c:v>
                </c:pt>
                <c:pt idx="73">
                  <c:v>0.18</c:v>
                </c:pt>
                <c:pt idx="74">
                  <c:v>0.1809375</c:v>
                </c:pt>
                <c:pt idx="75">
                  <c:v>0.1825</c:v>
                </c:pt>
                <c:pt idx="76">
                  <c:v>0.18375</c:v>
                </c:pt>
                <c:pt idx="77">
                  <c:v>0.185</c:v>
                </c:pt>
                <c:pt idx="78">
                  <c:v>0.18656249999999999</c:v>
                </c:pt>
                <c:pt idx="79">
                  <c:v>0.18718750000000001</c:v>
                </c:pt>
                <c:pt idx="80">
                  <c:v>0.18812499999999999</c:v>
                </c:pt>
                <c:pt idx="81">
                  <c:v>0.18937499999999999</c:v>
                </c:pt>
                <c:pt idx="82">
                  <c:v>0.19062499999999999</c:v>
                </c:pt>
                <c:pt idx="83">
                  <c:v>0.19187499999999999</c:v>
                </c:pt>
                <c:pt idx="84">
                  <c:v>0.1928125</c:v>
                </c:pt>
                <c:pt idx="85">
                  <c:v>0.1940625</c:v>
                </c:pt>
                <c:pt idx="86">
                  <c:v>0.19500000000000001</c:v>
                </c:pt>
                <c:pt idx="87">
                  <c:v>0.19593749999999999</c:v>
                </c:pt>
                <c:pt idx="88">
                  <c:v>0.19718749999999999</c:v>
                </c:pt>
                <c:pt idx="89">
                  <c:v>0.198125</c:v>
                </c:pt>
                <c:pt idx="90">
                  <c:v>0.1990625</c:v>
                </c:pt>
                <c:pt idx="91">
                  <c:v>0.2003125</c:v>
                </c:pt>
                <c:pt idx="92">
                  <c:v>0.20125000000000001</c:v>
                </c:pt>
                <c:pt idx="93">
                  <c:v>0.20218749999999999</c:v>
                </c:pt>
                <c:pt idx="94">
                  <c:v>0.203125</c:v>
                </c:pt>
                <c:pt idx="95">
                  <c:v>0.20406250000000001</c:v>
                </c:pt>
                <c:pt idx="96">
                  <c:v>0.20531250000000001</c:v>
                </c:pt>
                <c:pt idx="97">
                  <c:v>0.20656250000000001</c:v>
                </c:pt>
                <c:pt idx="98">
                  <c:v>0.20749999999999999</c:v>
                </c:pt>
                <c:pt idx="99">
                  <c:v>0.2084375</c:v>
                </c:pt>
                <c:pt idx="100">
                  <c:v>0.20906250000000001</c:v>
                </c:pt>
                <c:pt idx="101">
                  <c:v>0.2096875</c:v>
                </c:pt>
                <c:pt idx="102">
                  <c:v>0.2109375</c:v>
                </c:pt>
                <c:pt idx="103">
                  <c:v>0.21156249999999999</c:v>
                </c:pt>
                <c:pt idx="104">
                  <c:v>0.21249999999999999</c:v>
                </c:pt>
                <c:pt idx="105">
                  <c:v>0.21375</c:v>
                </c:pt>
                <c:pt idx="106">
                  <c:v>0.21437500000000001</c:v>
                </c:pt>
                <c:pt idx="107">
                  <c:v>0.215</c:v>
                </c:pt>
                <c:pt idx="108">
                  <c:v>0.2159375</c:v>
                </c:pt>
                <c:pt idx="109">
                  <c:v>0.21687500000000001</c:v>
                </c:pt>
                <c:pt idx="110">
                  <c:v>0.21781249999999999</c:v>
                </c:pt>
                <c:pt idx="111">
                  <c:v>0.21843750000000001</c:v>
                </c:pt>
                <c:pt idx="112">
                  <c:v>0.22</c:v>
                </c:pt>
                <c:pt idx="113">
                  <c:v>0.22062499999999999</c:v>
                </c:pt>
                <c:pt idx="114">
                  <c:v>0.22093750000000001</c:v>
                </c:pt>
                <c:pt idx="115">
                  <c:v>0.2215625</c:v>
                </c:pt>
                <c:pt idx="116">
                  <c:v>0.22218750000000001</c:v>
                </c:pt>
                <c:pt idx="117">
                  <c:v>0.22343750000000001</c:v>
                </c:pt>
                <c:pt idx="118">
                  <c:v>0.22437499999999999</c:v>
                </c:pt>
                <c:pt idx="119">
                  <c:v>0.22500000000000001</c:v>
                </c:pt>
                <c:pt idx="120">
                  <c:v>0.22562499999999999</c:v>
                </c:pt>
                <c:pt idx="121">
                  <c:v>0.22593750000000001</c:v>
                </c:pt>
                <c:pt idx="122">
                  <c:v>0.22687499999999999</c:v>
                </c:pt>
                <c:pt idx="123">
                  <c:v>0.22750000000000001</c:v>
                </c:pt>
                <c:pt idx="124">
                  <c:v>0.22843749999999999</c:v>
                </c:pt>
                <c:pt idx="125">
                  <c:v>0.2290625</c:v>
                </c:pt>
                <c:pt idx="126">
                  <c:v>0.22968749999999999</c:v>
                </c:pt>
                <c:pt idx="127">
                  <c:v>0.230625</c:v>
                </c:pt>
                <c:pt idx="128">
                  <c:v>0.23093749999999999</c:v>
                </c:pt>
                <c:pt idx="129">
                  <c:v>0.231875</c:v>
                </c:pt>
                <c:pt idx="130">
                  <c:v>0.23250000000000001</c:v>
                </c:pt>
                <c:pt idx="131">
                  <c:v>0.23281250000000001</c:v>
                </c:pt>
                <c:pt idx="132">
                  <c:v>0.23375000000000001</c:v>
                </c:pt>
                <c:pt idx="133">
                  <c:v>0.23468749999999999</c:v>
                </c:pt>
                <c:pt idx="134">
                  <c:v>0.23499999999999999</c:v>
                </c:pt>
                <c:pt idx="135">
                  <c:v>0.235625</c:v>
                </c:pt>
                <c:pt idx="136">
                  <c:v>0.23624999999999999</c:v>
                </c:pt>
                <c:pt idx="137">
                  <c:v>0.236875</c:v>
                </c:pt>
                <c:pt idx="138">
                  <c:v>0.23749999999999999</c:v>
                </c:pt>
                <c:pt idx="139">
                  <c:v>0.238125</c:v>
                </c:pt>
                <c:pt idx="140">
                  <c:v>0.238125</c:v>
                </c:pt>
                <c:pt idx="141">
                  <c:v>0.23874999999999999</c:v>
                </c:pt>
                <c:pt idx="142">
                  <c:v>0.239375</c:v>
                </c:pt>
                <c:pt idx="143">
                  <c:v>0.24</c:v>
                </c:pt>
                <c:pt idx="144">
                  <c:v>0.24031250000000001</c:v>
                </c:pt>
                <c:pt idx="145">
                  <c:v>0.2409375</c:v>
                </c:pt>
                <c:pt idx="146">
                  <c:v>0.24156250000000001</c:v>
                </c:pt>
                <c:pt idx="147">
                  <c:v>0.2421875</c:v>
                </c:pt>
                <c:pt idx="148">
                  <c:v>0.24249999999999999</c:v>
                </c:pt>
                <c:pt idx="149">
                  <c:v>0.24374999999999999</c:v>
                </c:pt>
                <c:pt idx="150">
                  <c:v>0.24406249999999999</c:v>
                </c:pt>
                <c:pt idx="151">
                  <c:v>0.24406249999999999</c:v>
                </c:pt>
                <c:pt idx="152">
                  <c:v>0.24437500000000001</c:v>
                </c:pt>
                <c:pt idx="153">
                  <c:v>0.24531249999999999</c:v>
                </c:pt>
                <c:pt idx="154">
                  <c:v>0.24562500000000001</c:v>
                </c:pt>
                <c:pt idx="155">
                  <c:v>0.24625</c:v>
                </c:pt>
                <c:pt idx="156">
                  <c:v>0.24656249999999999</c:v>
                </c:pt>
                <c:pt idx="157">
                  <c:v>0.24687500000000001</c:v>
                </c:pt>
                <c:pt idx="158">
                  <c:v>0.2471875</c:v>
                </c:pt>
                <c:pt idx="159">
                  <c:v>0.24812500000000001</c:v>
                </c:pt>
                <c:pt idx="160">
                  <c:v>0.24843750000000001</c:v>
                </c:pt>
                <c:pt idx="161">
                  <c:v>0.24875</c:v>
                </c:pt>
                <c:pt idx="162">
                  <c:v>0.24906249999999999</c:v>
                </c:pt>
                <c:pt idx="163">
                  <c:v>0.24968750000000001</c:v>
                </c:pt>
                <c:pt idx="164">
                  <c:v>0.25</c:v>
                </c:pt>
                <c:pt idx="165">
                  <c:v>0.25062499999999999</c:v>
                </c:pt>
                <c:pt idx="166">
                  <c:v>0.25093749999999998</c:v>
                </c:pt>
                <c:pt idx="167">
                  <c:v>0.25156250000000002</c:v>
                </c:pt>
                <c:pt idx="168">
                  <c:v>0.25156250000000002</c:v>
                </c:pt>
                <c:pt idx="169">
                  <c:v>0.25218750000000001</c:v>
                </c:pt>
                <c:pt idx="170">
                  <c:v>0.2528125</c:v>
                </c:pt>
                <c:pt idx="171">
                  <c:v>0.25343749999999998</c:v>
                </c:pt>
                <c:pt idx="172">
                  <c:v>0.25374999999999998</c:v>
                </c:pt>
                <c:pt idx="173">
                  <c:v>0.25406250000000002</c:v>
                </c:pt>
                <c:pt idx="174">
                  <c:v>0.25437500000000002</c:v>
                </c:pt>
                <c:pt idx="175">
                  <c:v>0.25437500000000002</c:v>
                </c:pt>
                <c:pt idx="176">
                  <c:v>0.255</c:v>
                </c:pt>
                <c:pt idx="177">
                  <c:v>0.25593749999999998</c:v>
                </c:pt>
                <c:pt idx="178">
                  <c:v>0.25593749999999998</c:v>
                </c:pt>
                <c:pt idx="179">
                  <c:v>0.25624999999999998</c:v>
                </c:pt>
                <c:pt idx="180">
                  <c:v>0.25687500000000002</c:v>
                </c:pt>
                <c:pt idx="181">
                  <c:v>0.25687500000000002</c:v>
                </c:pt>
                <c:pt idx="182">
                  <c:v>0.25718750000000001</c:v>
                </c:pt>
                <c:pt idx="183">
                  <c:v>0.2578125</c:v>
                </c:pt>
                <c:pt idx="184">
                  <c:v>0.25812499999999999</c:v>
                </c:pt>
                <c:pt idx="185">
                  <c:v>0.2578125</c:v>
                </c:pt>
                <c:pt idx="186">
                  <c:v>0.25843749999999999</c:v>
                </c:pt>
                <c:pt idx="187">
                  <c:v>0.25874999999999998</c:v>
                </c:pt>
                <c:pt idx="188">
                  <c:v>0.25937500000000002</c:v>
                </c:pt>
                <c:pt idx="189">
                  <c:v>0.25968750000000002</c:v>
                </c:pt>
                <c:pt idx="190">
                  <c:v>0.25968750000000002</c:v>
                </c:pt>
                <c:pt idx="191">
                  <c:v>0.2603125</c:v>
                </c:pt>
                <c:pt idx="192">
                  <c:v>0.2603125</c:v>
                </c:pt>
                <c:pt idx="193">
                  <c:v>0.260625</c:v>
                </c:pt>
                <c:pt idx="194">
                  <c:v>0.260625</c:v>
                </c:pt>
                <c:pt idx="195">
                  <c:v>0.26156249999999998</c:v>
                </c:pt>
                <c:pt idx="196">
                  <c:v>0.26218750000000002</c:v>
                </c:pt>
                <c:pt idx="197">
                  <c:v>0.26218750000000002</c:v>
                </c:pt>
                <c:pt idx="198">
                  <c:v>0.2628125</c:v>
                </c:pt>
                <c:pt idx="199">
                  <c:v>0.2628125</c:v>
                </c:pt>
                <c:pt idx="200">
                  <c:v>0.26343749999999999</c:v>
                </c:pt>
                <c:pt idx="201">
                  <c:v>0.26343749999999999</c:v>
                </c:pt>
                <c:pt idx="202">
                  <c:v>0.26374999999999998</c:v>
                </c:pt>
                <c:pt idx="203">
                  <c:v>0.26374999999999998</c:v>
                </c:pt>
                <c:pt idx="204">
                  <c:v>0.26406249999999998</c:v>
                </c:pt>
                <c:pt idx="205">
                  <c:v>0.26468750000000002</c:v>
                </c:pt>
                <c:pt idx="206">
                  <c:v>0.26468750000000002</c:v>
                </c:pt>
                <c:pt idx="207">
                  <c:v>0.26500000000000001</c:v>
                </c:pt>
                <c:pt idx="208">
                  <c:v>0.26531250000000001</c:v>
                </c:pt>
                <c:pt idx="209">
                  <c:v>0.26531250000000001</c:v>
                </c:pt>
                <c:pt idx="210">
                  <c:v>0.26593749999999999</c:v>
                </c:pt>
                <c:pt idx="211">
                  <c:v>0.26624999999999999</c:v>
                </c:pt>
                <c:pt idx="212">
                  <c:v>0.26656249999999998</c:v>
                </c:pt>
                <c:pt idx="213">
                  <c:v>0.26656249999999998</c:v>
                </c:pt>
                <c:pt idx="214">
                  <c:v>0.26687499999999997</c:v>
                </c:pt>
                <c:pt idx="215">
                  <c:v>0.26687499999999997</c:v>
                </c:pt>
                <c:pt idx="216">
                  <c:v>0.26781250000000001</c:v>
                </c:pt>
                <c:pt idx="217">
                  <c:v>0.268125</c:v>
                </c:pt>
                <c:pt idx="218">
                  <c:v>0.26781250000000001</c:v>
                </c:pt>
                <c:pt idx="219">
                  <c:v>0.268125</c:v>
                </c:pt>
                <c:pt idx="220">
                  <c:v>0.2684375</c:v>
                </c:pt>
                <c:pt idx="221">
                  <c:v>0.26874999999999999</c:v>
                </c:pt>
                <c:pt idx="222">
                  <c:v>0.26906249999999998</c:v>
                </c:pt>
                <c:pt idx="223">
                  <c:v>0.26906249999999998</c:v>
                </c:pt>
                <c:pt idx="224">
                  <c:v>0.26937499999999998</c:v>
                </c:pt>
                <c:pt idx="225">
                  <c:v>0.26937499999999998</c:v>
                </c:pt>
                <c:pt idx="226">
                  <c:v>0.26937499999999998</c:v>
                </c:pt>
                <c:pt idx="227">
                  <c:v>0.27</c:v>
                </c:pt>
                <c:pt idx="228">
                  <c:v>0.27031250000000001</c:v>
                </c:pt>
                <c:pt idx="229">
                  <c:v>0.27031250000000001</c:v>
                </c:pt>
                <c:pt idx="230">
                  <c:v>0.27031250000000001</c:v>
                </c:pt>
                <c:pt idx="231">
                  <c:v>0.2709375</c:v>
                </c:pt>
                <c:pt idx="232">
                  <c:v>0.27124999999999999</c:v>
                </c:pt>
                <c:pt idx="233">
                  <c:v>0.27124999999999999</c:v>
                </c:pt>
                <c:pt idx="234">
                  <c:v>0.27156249999999998</c:v>
                </c:pt>
                <c:pt idx="235">
                  <c:v>0.27156249999999998</c:v>
                </c:pt>
                <c:pt idx="236">
                  <c:v>0.27156249999999998</c:v>
                </c:pt>
                <c:pt idx="237">
                  <c:v>0.27218750000000003</c:v>
                </c:pt>
                <c:pt idx="238">
                  <c:v>0.27250000000000002</c:v>
                </c:pt>
                <c:pt idx="239">
                  <c:v>0.27250000000000002</c:v>
                </c:pt>
                <c:pt idx="240">
                  <c:v>0.27281250000000001</c:v>
                </c:pt>
                <c:pt idx="241">
                  <c:v>0.27281250000000001</c:v>
                </c:pt>
                <c:pt idx="242">
                  <c:v>0.27312500000000001</c:v>
                </c:pt>
                <c:pt idx="243">
                  <c:v>0.2734375</c:v>
                </c:pt>
                <c:pt idx="244">
                  <c:v>0.27312500000000001</c:v>
                </c:pt>
                <c:pt idx="245">
                  <c:v>0.27312500000000001</c:v>
                </c:pt>
                <c:pt idx="246">
                  <c:v>0.2734375</c:v>
                </c:pt>
                <c:pt idx="247">
                  <c:v>0.27406249999999999</c:v>
                </c:pt>
                <c:pt idx="248">
                  <c:v>0.27406249999999999</c:v>
                </c:pt>
                <c:pt idx="249">
                  <c:v>0.27437499999999998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93F6-41A8-BD25-2608251F49C2}"/>
            </c:ext>
          </c:extLst>
        </c:ser>
        <c:ser>
          <c:idx val="2"/>
          <c:order val="2"/>
          <c:tx>
            <c:v>140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Daten!$Y$6:$Y$282</c:f>
              <c:numCache>
                <c:formatCode>General</c:formatCode>
                <c:ptCount val="277"/>
                <c:pt idx="0">
                  <c:v>0</c:v>
                </c:pt>
                <c:pt idx="1">
                  <c:v>5</c:v>
                </c:pt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  <c:pt idx="11">
                  <c:v>55</c:v>
                </c:pt>
                <c:pt idx="12">
                  <c:v>60</c:v>
                </c:pt>
                <c:pt idx="13">
                  <c:v>65</c:v>
                </c:pt>
                <c:pt idx="14">
                  <c:v>70</c:v>
                </c:pt>
                <c:pt idx="15">
                  <c:v>75</c:v>
                </c:pt>
                <c:pt idx="16">
                  <c:v>80</c:v>
                </c:pt>
                <c:pt idx="17">
                  <c:v>85</c:v>
                </c:pt>
                <c:pt idx="18">
                  <c:v>90</c:v>
                </c:pt>
                <c:pt idx="19">
                  <c:v>95</c:v>
                </c:pt>
                <c:pt idx="20">
                  <c:v>100</c:v>
                </c:pt>
                <c:pt idx="21">
                  <c:v>105</c:v>
                </c:pt>
                <c:pt idx="22">
                  <c:v>110</c:v>
                </c:pt>
                <c:pt idx="23">
                  <c:v>115</c:v>
                </c:pt>
                <c:pt idx="24">
                  <c:v>120</c:v>
                </c:pt>
                <c:pt idx="25">
                  <c:v>125</c:v>
                </c:pt>
                <c:pt idx="26">
                  <c:v>130</c:v>
                </c:pt>
                <c:pt idx="27">
                  <c:v>135</c:v>
                </c:pt>
                <c:pt idx="28">
                  <c:v>140</c:v>
                </c:pt>
                <c:pt idx="29">
                  <c:v>145</c:v>
                </c:pt>
                <c:pt idx="30">
                  <c:v>150</c:v>
                </c:pt>
                <c:pt idx="31">
                  <c:v>155</c:v>
                </c:pt>
                <c:pt idx="32">
                  <c:v>160</c:v>
                </c:pt>
                <c:pt idx="33">
                  <c:v>165</c:v>
                </c:pt>
                <c:pt idx="34">
                  <c:v>170</c:v>
                </c:pt>
                <c:pt idx="35">
                  <c:v>175</c:v>
                </c:pt>
                <c:pt idx="36">
                  <c:v>180</c:v>
                </c:pt>
                <c:pt idx="37">
                  <c:v>185</c:v>
                </c:pt>
                <c:pt idx="38">
                  <c:v>190</c:v>
                </c:pt>
                <c:pt idx="39">
                  <c:v>195</c:v>
                </c:pt>
                <c:pt idx="40">
                  <c:v>200</c:v>
                </c:pt>
                <c:pt idx="41">
                  <c:v>205</c:v>
                </c:pt>
                <c:pt idx="42">
                  <c:v>210</c:v>
                </c:pt>
                <c:pt idx="43">
                  <c:v>215</c:v>
                </c:pt>
                <c:pt idx="44">
                  <c:v>220</c:v>
                </c:pt>
                <c:pt idx="45">
                  <c:v>225</c:v>
                </c:pt>
                <c:pt idx="46">
                  <c:v>230</c:v>
                </c:pt>
                <c:pt idx="47">
                  <c:v>235</c:v>
                </c:pt>
                <c:pt idx="48">
                  <c:v>240</c:v>
                </c:pt>
                <c:pt idx="49">
                  <c:v>245</c:v>
                </c:pt>
                <c:pt idx="50">
                  <c:v>250</c:v>
                </c:pt>
                <c:pt idx="51">
                  <c:v>255</c:v>
                </c:pt>
                <c:pt idx="52">
                  <c:v>260</c:v>
                </c:pt>
                <c:pt idx="53">
                  <c:v>265</c:v>
                </c:pt>
                <c:pt idx="54">
                  <c:v>270</c:v>
                </c:pt>
                <c:pt idx="55">
                  <c:v>275</c:v>
                </c:pt>
                <c:pt idx="56">
                  <c:v>280</c:v>
                </c:pt>
                <c:pt idx="57">
                  <c:v>285</c:v>
                </c:pt>
                <c:pt idx="58">
                  <c:v>290</c:v>
                </c:pt>
                <c:pt idx="59">
                  <c:v>295</c:v>
                </c:pt>
                <c:pt idx="60">
                  <c:v>300</c:v>
                </c:pt>
                <c:pt idx="61">
                  <c:v>305</c:v>
                </c:pt>
                <c:pt idx="62">
                  <c:v>310</c:v>
                </c:pt>
                <c:pt idx="63">
                  <c:v>315</c:v>
                </c:pt>
                <c:pt idx="64">
                  <c:v>320</c:v>
                </c:pt>
                <c:pt idx="65">
                  <c:v>325</c:v>
                </c:pt>
                <c:pt idx="66">
                  <c:v>330</c:v>
                </c:pt>
                <c:pt idx="67">
                  <c:v>335</c:v>
                </c:pt>
                <c:pt idx="68">
                  <c:v>340</c:v>
                </c:pt>
                <c:pt idx="69">
                  <c:v>345</c:v>
                </c:pt>
                <c:pt idx="70">
                  <c:v>350</c:v>
                </c:pt>
                <c:pt idx="71">
                  <c:v>355</c:v>
                </c:pt>
                <c:pt idx="72">
                  <c:v>360</c:v>
                </c:pt>
                <c:pt idx="73">
                  <c:v>365</c:v>
                </c:pt>
                <c:pt idx="74">
                  <c:v>370</c:v>
                </c:pt>
                <c:pt idx="75">
                  <c:v>375</c:v>
                </c:pt>
                <c:pt idx="76">
                  <c:v>380</c:v>
                </c:pt>
                <c:pt idx="77">
                  <c:v>385</c:v>
                </c:pt>
                <c:pt idx="78">
                  <c:v>390</c:v>
                </c:pt>
                <c:pt idx="79">
                  <c:v>395</c:v>
                </c:pt>
                <c:pt idx="80">
                  <c:v>400</c:v>
                </c:pt>
                <c:pt idx="81">
                  <c:v>405</c:v>
                </c:pt>
                <c:pt idx="82">
                  <c:v>410</c:v>
                </c:pt>
                <c:pt idx="83">
                  <c:v>415</c:v>
                </c:pt>
                <c:pt idx="84">
                  <c:v>420</c:v>
                </c:pt>
                <c:pt idx="85">
                  <c:v>425</c:v>
                </c:pt>
                <c:pt idx="86">
                  <c:v>430</c:v>
                </c:pt>
                <c:pt idx="87">
                  <c:v>435</c:v>
                </c:pt>
                <c:pt idx="88">
                  <c:v>440</c:v>
                </c:pt>
                <c:pt idx="89">
                  <c:v>445</c:v>
                </c:pt>
                <c:pt idx="90">
                  <c:v>450</c:v>
                </c:pt>
                <c:pt idx="91">
                  <c:v>455</c:v>
                </c:pt>
                <c:pt idx="92">
                  <c:v>460</c:v>
                </c:pt>
                <c:pt idx="93">
                  <c:v>465</c:v>
                </c:pt>
                <c:pt idx="94">
                  <c:v>470</c:v>
                </c:pt>
                <c:pt idx="95">
                  <c:v>475</c:v>
                </c:pt>
                <c:pt idx="96">
                  <c:v>480</c:v>
                </c:pt>
                <c:pt idx="97">
                  <c:v>485</c:v>
                </c:pt>
                <c:pt idx="98">
                  <c:v>490</c:v>
                </c:pt>
                <c:pt idx="99">
                  <c:v>495</c:v>
                </c:pt>
                <c:pt idx="100">
                  <c:v>500</c:v>
                </c:pt>
                <c:pt idx="101">
                  <c:v>505</c:v>
                </c:pt>
                <c:pt idx="102">
                  <c:v>510</c:v>
                </c:pt>
                <c:pt idx="103">
                  <c:v>515</c:v>
                </c:pt>
                <c:pt idx="104">
                  <c:v>520</c:v>
                </c:pt>
                <c:pt idx="105">
                  <c:v>525</c:v>
                </c:pt>
                <c:pt idx="106">
                  <c:v>530</c:v>
                </c:pt>
                <c:pt idx="107">
                  <c:v>535</c:v>
                </c:pt>
                <c:pt idx="108">
                  <c:v>540</c:v>
                </c:pt>
                <c:pt idx="109">
                  <c:v>545</c:v>
                </c:pt>
                <c:pt idx="110">
                  <c:v>550</c:v>
                </c:pt>
                <c:pt idx="111">
                  <c:v>555</c:v>
                </c:pt>
                <c:pt idx="112">
                  <c:v>560</c:v>
                </c:pt>
                <c:pt idx="113">
                  <c:v>565</c:v>
                </c:pt>
                <c:pt idx="114">
                  <c:v>570</c:v>
                </c:pt>
                <c:pt idx="115">
                  <c:v>575</c:v>
                </c:pt>
                <c:pt idx="116">
                  <c:v>580</c:v>
                </c:pt>
                <c:pt idx="117">
                  <c:v>585</c:v>
                </c:pt>
                <c:pt idx="118">
                  <c:v>590</c:v>
                </c:pt>
                <c:pt idx="119">
                  <c:v>595</c:v>
                </c:pt>
                <c:pt idx="120">
                  <c:v>600</c:v>
                </c:pt>
                <c:pt idx="121">
                  <c:v>605</c:v>
                </c:pt>
                <c:pt idx="122">
                  <c:v>610</c:v>
                </c:pt>
                <c:pt idx="123">
                  <c:v>615</c:v>
                </c:pt>
                <c:pt idx="124">
                  <c:v>620</c:v>
                </c:pt>
                <c:pt idx="125">
                  <c:v>625</c:v>
                </c:pt>
                <c:pt idx="126">
                  <c:v>630</c:v>
                </c:pt>
                <c:pt idx="127">
                  <c:v>635</c:v>
                </c:pt>
                <c:pt idx="128">
                  <c:v>640</c:v>
                </c:pt>
                <c:pt idx="129">
                  <c:v>645</c:v>
                </c:pt>
                <c:pt idx="130">
                  <c:v>650</c:v>
                </c:pt>
                <c:pt idx="131">
                  <c:v>655</c:v>
                </c:pt>
                <c:pt idx="132">
                  <c:v>660</c:v>
                </c:pt>
                <c:pt idx="133">
                  <c:v>665</c:v>
                </c:pt>
                <c:pt idx="134">
                  <c:v>670</c:v>
                </c:pt>
                <c:pt idx="135">
                  <c:v>675</c:v>
                </c:pt>
                <c:pt idx="136">
                  <c:v>680</c:v>
                </c:pt>
                <c:pt idx="137">
                  <c:v>685</c:v>
                </c:pt>
                <c:pt idx="138">
                  <c:v>690</c:v>
                </c:pt>
                <c:pt idx="139">
                  <c:v>695</c:v>
                </c:pt>
                <c:pt idx="140">
                  <c:v>700</c:v>
                </c:pt>
                <c:pt idx="141">
                  <c:v>705</c:v>
                </c:pt>
                <c:pt idx="142">
                  <c:v>710</c:v>
                </c:pt>
                <c:pt idx="143">
                  <c:v>715</c:v>
                </c:pt>
                <c:pt idx="144">
                  <c:v>720</c:v>
                </c:pt>
                <c:pt idx="145">
                  <c:v>725</c:v>
                </c:pt>
                <c:pt idx="146">
                  <c:v>730</c:v>
                </c:pt>
                <c:pt idx="147">
                  <c:v>735</c:v>
                </c:pt>
                <c:pt idx="148">
                  <c:v>740</c:v>
                </c:pt>
                <c:pt idx="149">
                  <c:v>745</c:v>
                </c:pt>
                <c:pt idx="150">
                  <c:v>750</c:v>
                </c:pt>
                <c:pt idx="151">
                  <c:v>755</c:v>
                </c:pt>
                <c:pt idx="152">
                  <c:v>760</c:v>
                </c:pt>
                <c:pt idx="153">
                  <c:v>765</c:v>
                </c:pt>
                <c:pt idx="154">
                  <c:v>770</c:v>
                </c:pt>
                <c:pt idx="155">
                  <c:v>775</c:v>
                </c:pt>
                <c:pt idx="156">
                  <c:v>780</c:v>
                </c:pt>
                <c:pt idx="157">
                  <c:v>785</c:v>
                </c:pt>
                <c:pt idx="158">
                  <c:v>790</c:v>
                </c:pt>
                <c:pt idx="159">
                  <c:v>795</c:v>
                </c:pt>
                <c:pt idx="160">
                  <c:v>800</c:v>
                </c:pt>
                <c:pt idx="161">
                  <c:v>805</c:v>
                </c:pt>
                <c:pt idx="162">
                  <c:v>810</c:v>
                </c:pt>
                <c:pt idx="163">
                  <c:v>815</c:v>
                </c:pt>
                <c:pt idx="164">
                  <c:v>820</c:v>
                </c:pt>
                <c:pt idx="165">
                  <c:v>825</c:v>
                </c:pt>
                <c:pt idx="166">
                  <c:v>830</c:v>
                </c:pt>
                <c:pt idx="167">
                  <c:v>835</c:v>
                </c:pt>
                <c:pt idx="168">
                  <c:v>840</c:v>
                </c:pt>
                <c:pt idx="169">
                  <c:v>845</c:v>
                </c:pt>
                <c:pt idx="170">
                  <c:v>850</c:v>
                </c:pt>
                <c:pt idx="171">
                  <c:v>855</c:v>
                </c:pt>
                <c:pt idx="172">
                  <c:v>860</c:v>
                </c:pt>
                <c:pt idx="173">
                  <c:v>865</c:v>
                </c:pt>
                <c:pt idx="174">
                  <c:v>870</c:v>
                </c:pt>
                <c:pt idx="175">
                  <c:v>875</c:v>
                </c:pt>
                <c:pt idx="176">
                  <c:v>880</c:v>
                </c:pt>
                <c:pt idx="177">
                  <c:v>885</c:v>
                </c:pt>
                <c:pt idx="178">
                  <c:v>890</c:v>
                </c:pt>
                <c:pt idx="179">
                  <c:v>895</c:v>
                </c:pt>
                <c:pt idx="180">
                  <c:v>900</c:v>
                </c:pt>
                <c:pt idx="181">
                  <c:v>905</c:v>
                </c:pt>
                <c:pt idx="182">
                  <c:v>910</c:v>
                </c:pt>
                <c:pt idx="183">
                  <c:v>915</c:v>
                </c:pt>
                <c:pt idx="184">
                  <c:v>920</c:v>
                </c:pt>
                <c:pt idx="185">
                  <c:v>925</c:v>
                </c:pt>
                <c:pt idx="186">
                  <c:v>930</c:v>
                </c:pt>
                <c:pt idx="187">
                  <c:v>935</c:v>
                </c:pt>
                <c:pt idx="188">
                  <c:v>940</c:v>
                </c:pt>
                <c:pt idx="189">
                  <c:v>945</c:v>
                </c:pt>
                <c:pt idx="190">
                  <c:v>950</c:v>
                </c:pt>
                <c:pt idx="191">
                  <c:v>955</c:v>
                </c:pt>
                <c:pt idx="192">
                  <c:v>960</c:v>
                </c:pt>
                <c:pt idx="193">
                  <c:v>965</c:v>
                </c:pt>
                <c:pt idx="194">
                  <c:v>970</c:v>
                </c:pt>
                <c:pt idx="195">
                  <c:v>975</c:v>
                </c:pt>
                <c:pt idx="196">
                  <c:v>980</c:v>
                </c:pt>
                <c:pt idx="197">
                  <c:v>985</c:v>
                </c:pt>
                <c:pt idx="198">
                  <c:v>990</c:v>
                </c:pt>
                <c:pt idx="199">
                  <c:v>995</c:v>
                </c:pt>
                <c:pt idx="200">
                  <c:v>1000</c:v>
                </c:pt>
                <c:pt idx="201">
                  <c:v>1005</c:v>
                </c:pt>
                <c:pt idx="202">
                  <c:v>1010</c:v>
                </c:pt>
                <c:pt idx="203">
                  <c:v>1015</c:v>
                </c:pt>
                <c:pt idx="204">
                  <c:v>1020</c:v>
                </c:pt>
                <c:pt idx="205">
                  <c:v>1025</c:v>
                </c:pt>
                <c:pt idx="206">
                  <c:v>1030</c:v>
                </c:pt>
                <c:pt idx="207">
                  <c:v>1035</c:v>
                </c:pt>
                <c:pt idx="208">
                  <c:v>1040</c:v>
                </c:pt>
                <c:pt idx="209">
                  <c:v>1045</c:v>
                </c:pt>
                <c:pt idx="210">
                  <c:v>1050</c:v>
                </c:pt>
                <c:pt idx="211">
                  <c:v>1055</c:v>
                </c:pt>
                <c:pt idx="212">
                  <c:v>1060</c:v>
                </c:pt>
                <c:pt idx="213">
                  <c:v>1065</c:v>
                </c:pt>
                <c:pt idx="214">
                  <c:v>1070</c:v>
                </c:pt>
                <c:pt idx="215">
                  <c:v>1075</c:v>
                </c:pt>
                <c:pt idx="216">
                  <c:v>1080</c:v>
                </c:pt>
                <c:pt idx="217">
                  <c:v>1085</c:v>
                </c:pt>
                <c:pt idx="218">
                  <c:v>1090</c:v>
                </c:pt>
                <c:pt idx="219">
                  <c:v>1095</c:v>
                </c:pt>
                <c:pt idx="220">
                  <c:v>1100</c:v>
                </c:pt>
                <c:pt idx="221">
                  <c:v>1105</c:v>
                </c:pt>
                <c:pt idx="222">
                  <c:v>1110</c:v>
                </c:pt>
                <c:pt idx="223">
                  <c:v>1115</c:v>
                </c:pt>
                <c:pt idx="224">
                  <c:v>1120</c:v>
                </c:pt>
                <c:pt idx="225">
                  <c:v>1125</c:v>
                </c:pt>
                <c:pt idx="226">
                  <c:v>1130</c:v>
                </c:pt>
                <c:pt idx="227">
                  <c:v>1135</c:v>
                </c:pt>
                <c:pt idx="228">
                  <c:v>1140</c:v>
                </c:pt>
                <c:pt idx="229">
                  <c:v>1145</c:v>
                </c:pt>
                <c:pt idx="230">
                  <c:v>1150</c:v>
                </c:pt>
                <c:pt idx="231">
                  <c:v>1155</c:v>
                </c:pt>
                <c:pt idx="232">
                  <c:v>1160</c:v>
                </c:pt>
                <c:pt idx="233">
                  <c:v>1165</c:v>
                </c:pt>
                <c:pt idx="234">
                  <c:v>1170</c:v>
                </c:pt>
                <c:pt idx="235">
                  <c:v>1175</c:v>
                </c:pt>
                <c:pt idx="236">
                  <c:v>1180</c:v>
                </c:pt>
                <c:pt idx="237">
                  <c:v>1185</c:v>
                </c:pt>
                <c:pt idx="238">
                  <c:v>1190</c:v>
                </c:pt>
                <c:pt idx="239">
                  <c:v>1195</c:v>
                </c:pt>
                <c:pt idx="240">
                  <c:v>1200</c:v>
                </c:pt>
                <c:pt idx="241">
                  <c:v>1205</c:v>
                </c:pt>
                <c:pt idx="242">
                  <c:v>1210</c:v>
                </c:pt>
                <c:pt idx="243">
                  <c:v>1215</c:v>
                </c:pt>
                <c:pt idx="244">
                  <c:v>1220</c:v>
                </c:pt>
                <c:pt idx="245">
                  <c:v>1225</c:v>
                </c:pt>
                <c:pt idx="246">
                  <c:v>1230</c:v>
                </c:pt>
                <c:pt idx="247">
                  <c:v>1235</c:v>
                </c:pt>
                <c:pt idx="248">
                  <c:v>1240</c:v>
                </c:pt>
                <c:pt idx="249">
                  <c:v>1245</c:v>
                </c:pt>
                <c:pt idx="250">
                  <c:v>1250</c:v>
                </c:pt>
                <c:pt idx="251">
                  <c:v>1255</c:v>
                </c:pt>
                <c:pt idx="252">
                  <c:v>1260</c:v>
                </c:pt>
                <c:pt idx="253">
                  <c:v>1265</c:v>
                </c:pt>
                <c:pt idx="254">
                  <c:v>1270</c:v>
                </c:pt>
                <c:pt idx="255">
                  <c:v>1275</c:v>
                </c:pt>
                <c:pt idx="256">
                  <c:v>1280</c:v>
                </c:pt>
                <c:pt idx="257">
                  <c:v>1285</c:v>
                </c:pt>
                <c:pt idx="258">
                  <c:v>1290</c:v>
                </c:pt>
                <c:pt idx="259">
                  <c:v>1295</c:v>
                </c:pt>
                <c:pt idx="260">
                  <c:v>1300</c:v>
                </c:pt>
                <c:pt idx="261">
                  <c:v>1305</c:v>
                </c:pt>
                <c:pt idx="262">
                  <c:v>1310</c:v>
                </c:pt>
                <c:pt idx="263">
                  <c:v>1315</c:v>
                </c:pt>
              </c:numCache>
            </c:numRef>
          </c:xVal>
          <c:yVal>
            <c:numRef>
              <c:f>Daten!$AB$6:$AB$282</c:f>
              <c:numCache>
                <c:formatCode>0.00E+00</c:formatCode>
                <c:ptCount val="277"/>
                <c:pt idx="0">
                  <c:v>3.2812500000000001E-2</c:v>
                </c:pt>
                <c:pt idx="1">
                  <c:v>3.6249999999999998E-2</c:v>
                </c:pt>
                <c:pt idx="2">
                  <c:v>3.90625E-2</c:v>
                </c:pt>
                <c:pt idx="3">
                  <c:v>4.2500000000000003E-2</c:v>
                </c:pt>
                <c:pt idx="4">
                  <c:v>4.5624999999999999E-2</c:v>
                </c:pt>
                <c:pt idx="5">
                  <c:v>4.9062500000000002E-2</c:v>
                </c:pt>
                <c:pt idx="6">
                  <c:v>5.2187499999999998E-2</c:v>
                </c:pt>
                <c:pt idx="7">
                  <c:v>5.5625000000000001E-2</c:v>
                </c:pt>
                <c:pt idx="8">
                  <c:v>5.8749999999999997E-2</c:v>
                </c:pt>
                <c:pt idx="9">
                  <c:v>6.21875E-2</c:v>
                </c:pt>
                <c:pt idx="10">
                  <c:v>6.5000000000000002E-2</c:v>
                </c:pt>
                <c:pt idx="11">
                  <c:v>6.8125000000000005E-2</c:v>
                </c:pt>
                <c:pt idx="12">
                  <c:v>7.1562500000000001E-2</c:v>
                </c:pt>
                <c:pt idx="13">
                  <c:v>7.4374999999999997E-2</c:v>
                </c:pt>
                <c:pt idx="14">
                  <c:v>7.7499999999999999E-2</c:v>
                </c:pt>
                <c:pt idx="15">
                  <c:v>8.0312499999999995E-2</c:v>
                </c:pt>
                <c:pt idx="16">
                  <c:v>8.3437499999999998E-2</c:v>
                </c:pt>
                <c:pt idx="17">
                  <c:v>8.6562500000000001E-2</c:v>
                </c:pt>
                <c:pt idx="18">
                  <c:v>8.9062500000000003E-2</c:v>
                </c:pt>
                <c:pt idx="19">
                  <c:v>9.1874999999999998E-2</c:v>
                </c:pt>
                <c:pt idx="20">
                  <c:v>9.4687499999999994E-2</c:v>
                </c:pt>
                <c:pt idx="21">
                  <c:v>9.7500000000000003E-2</c:v>
                </c:pt>
                <c:pt idx="22">
                  <c:v>0.1</c:v>
                </c:pt>
                <c:pt idx="23">
                  <c:v>0.10249999999999999</c:v>
                </c:pt>
                <c:pt idx="24">
                  <c:v>0.1053125</c:v>
                </c:pt>
                <c:pt idx="25">
                  <c:v>0.108125</c:v>
                </c:pt>
                <c:pt idx="26">
                  <c:v>0.110625</c:v>
                </c:pt>
                <c:pt idx="27">
                  <c:v>0.1134375</c:v>
                </c:pt>
                <c:pt idx="28">
                  <c:v>0.11562500000000001</c:v>
                </c:pt>
                <c:pt idx="29">
                  <c:v>0.11812499999999999</c:v>
                </c:pt>
                <c:pt idx="30">
                  <c:v>0.120625</c:v>
                </c:pt>
                <c:pt idx="31">
                  <c:v>0.1228125</c:v>
                </c:pt>
                <c:pt idx="32">
                  <c:v>0.12562499999999999</c:v>
                </c:pt>
                <c:pt idx="33">
                  <c:v>0.1275</c:v>
                </c:pt>
                <c:pt idx="34">
                  <c:v>0.13</c:v>
                </c:pt>
                <c:pt idx="35">
                  <c:v>0.13250000000000001</c:v>
                </c:pt>
                <c:pt idx="36">
                  <c:v>0.13468749999999999</c:v>
                </c:pt>
                <c:pt idx="37">
                  <c:v>0.136875</c:v>
                </c:pt>
                <c:pt idx="38">
                  <c:v>0.13906250000000001</c:v>
                </c:pt>
                <c:pt idx="39">
                  <c:v>0.14093749999999999</c:v>
                </c:pt>
                <c:pt idx="40">
                  <c:v>0.143125</c:v>
                </c:pt>
                <c:pt idx="41">
                  <c:v>0.14499999999999999</c:v>
                </c:pt>
                <c:pt idx="42">
                  <c:v>0.1471875</c:v>
                </c:pt>
                <c:pt idx="43">
                  <c:v>0.14937500000000001</c:v>
                </c:pt>
                <c:pt idx="44">
                  <c:v>0.15125</c:v>
                </c:pt>
                <c:pt idx="45">
                  <c:v>0.1534375</c:v>
                </c:pt>
                <c:pt idx="46">
                  <c:v>0.15531249999999999</c:v>
                </c:pt>
                <c:pt idx="47">
                  <c:v>0.15718750000000001</c:v>
                </c:pt>
                <c:pt idx="48">
                  <c:v>0.1590625</c:v>
                </c:pt>
                <c:pt idx="49">
                  <c:v>0.16093750000000001</c:v>
                </c:pt>
                <c:pt idx="50">
                  <c:v>0.16250000000000001</c:v>
                </c:pt>
                <c:pt idx="51">
                  <c:v>0.16437499999999999</c:v>
                </c:pt>
                <c:pt idx="52">
                  <c:v>0.16625000000000001</c:v>
                </c:pt>
                <c:pt idx="53">
                  <c:v>0.168125</c:v>
                </c:pt>
                <c:pt idx="54">
                  <c:v>0.16968749999999999</c:v>
                </c:pt>
                <c:pt idx="55">
                  <c:v>0.17156250000000001</c:v>
                </c:pt>
                <c:pt idx="56">
                  <c:v>0.173125</c:v>
                </c:pt>
                <c:pt idx="57">
                  <c:v>0.17499999999999999</c:v>
                </c:pt>
                <c:pt idx="58">
                  <c:v>0.17656250000000001</c:v>
                </c:pt>
                <c:pt idx="59">
                  <c:v>0.17781250000000001</c:v>
                </c:pt>
                <c:pt idx="60">
                  <c:v>0.1796875</c:v>
                </c:pt>
                <c:pt idx="61">
                  <c:v>0.18124999999999999</c:v>
                </c:pt>
                <c:pt idx="62">
                  <c:v>0.18312500000000001</c:v>
                </c:pt>
                <c:pt idx="63">
                  <c:v>0.1846875</c:v>
                </c:pt>
                <c:pt idx="64">
                  <c:v>0.18593750000000001</c:v>
                </c:pt>
                <c:pt idx="65">
                  <c:v>0.18718750000000001</c:v>
                </c:pt>
                <c:pt idx="66">
                  <c:v>0.18875</c:v>
                </c:pt>
                <c:pt idx="67">
                  <c:v>0.19</c:v>
                </c:pt>
                <c:pt idx="68">
                  <c:v>0.1915625</c:v>
                </c:pt>
                <c:pt idx="69">
                  <c:v>0.19312499999999999</c:v>
                </c:pt>
                <c:pt idx="70">
                  <c:v>0.1940625</c:v>
                </c:pt>
                <c:pt idx="71">
                  <c:v>0.1953125</c:v>
                </c:pt>
                <c:pt idx="72">
                  <c:v>0.19718749999999999</c:v>
                </c:pt>
                <c:pt idx="73">
                  <c:v>0.19843749999999999</c:v>
                </c:pt>
                <c:pt idx="74">
                  <c:v>0.19968749999999999</c:v>
                </c:pt>
                <c:pt idx="75">
                  <c:v>0.20125000000000001</c:v>
                </c:pt>
                <c:pt idx="76">
                  <c:v>0.20250000000000001</c:v>
                </c:pt>
                <c:pt idx="77">
                  <c:v>0.20343749999999999</c:v>
                </c:pt>
                <c:pt idx="78">
                  <c:v>0.20468749999999999</c:v>
                </c:pt>
                <c:pt idx="79">
                  <c:v>0.205625</c:v>
                </c:pt>
                <c:pt idx="80">
                  <c:v>0.206875</c:v>
                </c:pt>
                <c:pt idx="81">
                  <c:v>0.2084375</c:v>
                </c:pt>
                <c:pt idx="82">
                  <c:v>0.20937500000000001</c:v>
                </c:pt>
                <c:pt idx="83">
                  <c:v>0.21031250000000001</c:v>
                </c:pt>
                <c:pt idx="84">
                  <c:v>0.21187500000000001</c:v>
                </c:pt>
                <c:pt idx="85">
                  <c:v>0.21281249999999999</c:v>
                </c:pt>
                <c:pt idx="86">
                  <c:v>0.21406249999999999</c:v>
                </c:pt>
                <c:pt idx="87">
                  <c:v>0.215</c:v>
                </c:pt>
                <c:pt idx="88">
                  <c:v>0.21562500000000001</c:v>
                </c:pt>
                <c:pt idx="89">
                  <c:v>0.21687500000000001</c:v>
                </c:pt>
                <c:pt idx="90">
                  <c:v>0.21781249999999999</c:v>
                </c:pt>
                <c:pt idx="91">
                  <c:v>0.21906249999999999</c:v>
                </c:pt>
                <c:pt idx="92">
                  <c:v>0.22031249999999999</c:v>
                </c:pt>
                <c:pt idx="93">
                  <c:v>0.22125</c:v>
                </c:pt>
                <c:pt idx="94">
                  <c:v>0.22218750000000001</c:v>
                </c:pt>
                <c:pt idx="95">
                  <c:v>0.22312499999999999</c:v>
                </c:pt>
                <c:pt idx="96">
                  <c:v>0.22375</c:v>
                </c:pt>
                <c:pt idx="97">
                  <c:v>0.22468750000000001</c:v>
                </c:pt>
                <c:pt idx="98">
                  <c:v>0.22593750000000001</c:v>
                </c:pt>
                <c:pt idx="99">
                  <c:v>0.22718749999999999</c:v>
                </c:pt>
                <c:pt idx="100">
                  <c:v>0.22812499999999999</c:v>
                </c:pt>
                <c:pt idx="101">
                  <c:v>0.22875000000000001</c:v>
                </c:pt>
                <c:pt idx="102">
                  <c:v>0.22968749999999999</c:v>
                </c:pt>
                <c:pt idx="103">
                  <c:v>0.230625</c:v>
                </c:pt>
                <c:pt idx="104">
                  <c:v>0.23125000000000001</c:v>
                </c:pt>
                <c:pt idx="105">
                  <c:v>0.231875</c:v>
                </c:pt>
                <c:pt idx="106">
                  <c:v>0.23281250000000001</c:v>
                </c:pt>
                <c:pt idx="107">
                  <c:v>0.23406250000000001</c:v>
                </c:pt>
                <c:pt idx="108">
                  <c:v>0.23499999999999999</c:v>
                </c:pt>
                <c:pt idx="109">
                  <c:v>0.23593749999999999</c:v>
                </c:pt>
                <c:pt idx="110">
                  <c:v>0.23656250000000001</c:v>
                </c:pt>
                <c:pt idx="111">
                  <c:v>0.2371875</c:v>
                </c:pt>
                <c:pt idx="112">
                  <c:v>0.23781250000000001</c:v>
                </c:pt>
                <c:pt idx="113">
                  <c:v>0.23874999999999999</c:v>
                </c:pt>
                <c:pt idx="114">
                  <c:v>0.239375</c:v>
                </c:pt>
                <c:pt idx="115">
                  <c:v>0.24</c:v>
                </c:pt>
                <c:pt idx="116">
                  <c:v>0.2409375</c:v>
                </c:pt>
                <c:pt idx="117">
                  <c:v>0.24156250000000001</c:v>
                </c:pt>
                <c:pt idx="118">
                  <c:v>0.2421875</c:v>
                </c:pt>
                <c:pt idx="119">
                  <c:v>0.24281249999999999</c:v>
                </c:pt>
                <c:pt idx="120">
                  <c:v>0.2434375</c:v>
                </c:pt>
                <c:pt idx="121">
                  <c:v>0.24437500000000001</c:v>
                </c:pt>
                <c:pt idx="122">
                  <c:v>0.2446875</c:v>
                </c:pt>
                <c:pt idx="123">
                  <c:v>0.24562500000000001</c:v>
                </c:pt>
                <c:pt idx="124">
                  <c:v>0.24625</c:v>
                </c:pt>
                <c:pt idx="125">
                  <c:v>0.24687500000000001</c:v>
                </c:pt>
                <c:pt idx="126">
                  <c:v>0.2471875</c:v>
                </c:pt>
                <c:pt idx="127">
                  <c:v>0.24781249999999999</c:v>
                </c:pt>
                <c:pt idx="128">
                  <c:v>0.24812500000000001</c:v>
                </c:pt>
                <c:pt idx="129">
                  <c:v>0.24906249999999999</c:v>
                </c:pt>
                <c:pt idx="130">
                  <c:v>0.24937500000000001</c:v>
                </c:pt>
                <c:pt idx="131">
                  <c:v>0.25</c:v>
                </c:pt>
                <c:pt idx="132">
                  <c:v>0.25062499999999999</c:v>
                </c:pt>
                <c:pt idx="133">
                  <c:v>0.25156250000000002</c:v>
                </c:pt>
                <c:pt idx="134">
                  <c:v>0.25187500000000002</c:v>
                </c:pt>
                <c:pt idx="135">
                  <c:v>0.2528125</c:v>
                </c:pt>
                <c:pt idx="136">
                  <c:v>0.2525</c:v>
                </c:pt>
                <c:pt idx="137">
                  <c:v>0.25312499999999999</c:v>
                </c:pt>
                <c:pt idx="138">
                  <c:v>0.25406250000000002</c:v>
                </c:pt>
                <c:pt idx="139">
                  <c:v>0.25468750000000001</c:v>
                </c:pt>
                <c:pt idx="140">
                  <c:v>0.2553125</c:v>
                </c:pt>
                <c:pt idx="141">
                  <c:v>0.25562499999999999</c:v>
                </c:pt>
                <c:pt idx="142">
                  <c:v>0.25593749999999998</c:v>
                </c:pt>
                <c:pt idx="143">
                  <c:v>0.25593749999999998</c:v>
                </c:pt>
                <c:pt idx="144">
                  <c:v>0.25687500000000002</c:v>
                </c:pt>
                <c:pt idx="145">
                  <c:v>0.25718750000000001</c:v>
                </c:pt>
                <c:pt idx="146">
                  <c:v>0.25750000000000001</c:v>
                </c:pt>
                <c:pt idx="147">
                  <c:v>0.2578125</c:v>
                </c:pt>
                <c:pt idx="148">
                  <c:v>0.25812499999999999</c:v>
                </c:pt>
                <c:pt idx="149">
                  <c:v>0.25906249999999997</c:v>
                </c:pt>
                <c:pt idx="150">
                  <c:v>0.25937500000000002</c:v>
                </c:pt>
                <c:pt idx="151">
                  <c:v>0.25968750000000002</c:v>
                </c:pt>
                <c:pt idx="152">
                  <c:v>0.260625</c:v>
                </c:pt>
                <c:pt idx="153">
                  <c:v>0.26093749999999999</c:v>
                </c:pt>
                <c:pt idx="154">
                  <c:v>0.26124999999999998</c:v>
                </c:pt>
                <c:pt idx="155">
                  <c:v>0.26156249999999998</c:v>
                </c:pt>
                <c:pt idx="156">
                  <c:v>0.26218750000000002</c:v>
                </c:pt>
                <c:pt idx="157">
                  <c:v>0.26218750000000002</c:v>
                </c:pt>
                <c:pt idx="158">
                  <c:v>0.2628125</c:v>
                </c:pt>
                <c:pt idx="159">
                  <c:v>0.2628125</c:v>
                </c:pt>
                <c:pt idx="160">
                  <c:v>0.26343749999999999</c:v>
                </c:pt>
                <c:pt idx="161">
                  <c:v>0.26406249999999998</c:v>
                </c:pt>
                <c:pt idx="162">
                  <c:v>0.26406249999999998</c:v>
                </c:pt>
                <c:pt idx="163">
                  <c:v>0.26437500000000003</c:v>
                </c:pt>
                <c:pt idx="164">
                  <c:v>0.26437500000000003</c:v>
                </c:pt>
                <c:pt idx="165">
                  <c:v>0.26500000000000001</c:v>
                </c:pt>
                <c:pt idx="166">
                  <c:v>0.265625</c:v>
                </c:pt>
                <c:pt idx="167">
                  <c:v>0.265625</c:v>
                </c:pt>
                <c:pt idx="168">
                  <c:v>0.265625</c:v>
                </c:pt>
                <c:pt idx="169">
                  <c:v>0.26593749999999999</c:v>
                </c:pt>
                <c:pt idx="170">
                  <c:v>0.26624999999999999</c:v>
                </c:pt>
                <c:pt idx="171">
                  <c:v>0.26687499999999997</c:v>
                </c:pt>
                <c:pt idx="172">
                  <c:v>0.26687499999999997</c:v>
                </c:pt>
                <c:pt idx="173">
                  <c:v>0.26750000000000002</c:v>
                </c:pt>
                <c:pt idx="174">
                  <c:v>0.26781250000000001</c:v>
                </c:pt>
                <c:pt idx="175">
                  <c:v>0.268125</c:v>
                </c:pt>
                <c:pt idx="176">
                  <c:v>0.2684375</c:v>
                </c:pt>
                <c:pt idx="177">
                  <c:v>0.26874999999999999</c:v>
                </c:pt>
                <c:pt idx="178">
                  <c:v>0.26906249999999998</c:v>
                </c:pt>
                <c:pt idx="179">
                  <c:v>0.26906249999999998</c:v>
                </c:pt>
                <c:pt idx="180">
                  <c:v>0.26968750000000002</c:v>
                </c:pt>
                <c:pt idx="181">
                  <c:v>0.26968750000000002</c:v>
                </c:pt>
                <c:pt idx="182">
                  <c:v>0.27</c:v>
                </c:pt>
                <c:pt idx="183">
                  <c:v>0.270625</c:v>
                </c:pt>
                <c:pt idx="184">
                  <c:v>0.270625</c:v>
                </c:pt>
                <c:pt idx="185">
                  <c:v>0.2709375</c:v>
                </c:pt>
                <c:pt idx="186">
                  <c:v>0.27124999999999999</c:v>
                </c:pt>
                <c:pt idx="187">
                  <c:v>0.27124999999999999</c:v>
                </c:pt>
                <c:pt idx="188">
                  <c:v>0.27124999999999999</c:v>
                </c:pt>
                <c:pt idx="189">
                  <c:v>0.27156249999999998</c:v>
                </c:pt>
                <c:pt idx="190">
                  <c:v>0.27218750000000003</c:v>
                </c:pt>
                <c:pt idx="191">
                  <c:v>0.27218750000000003</c:v>
                </c:pt>
                <c:pt idx="192">
                  <c:v>0.27250000000000002</c:v>
                </c:pt>
                <c:pt idx="193">
                  <c:v>0.27281250000000001</c:v>
                </c:pt>
                <c:pt idx="194">
                  <c:v>0.27281250000000001</c:v>
                </c:pt>
                <c:pt idx="195">
                  <c:v>0.27312500000000001</c:v>
                </c:pt>
                <c:pt idx="196">
                  <c:v>0.27312500000000001</c:v>
                </c:pt>
                <c:pt idx="197">
                  <c:v>0.2734375</c:v>
                </c:pt>
                <c:pt idx="198">
                  <c:v>0.27374999999999999</c:v>
                </c:pt>
                <c:pt idx="199">
                  <c:v>0.27406249999999999</c:v>
                </c:pt>
                <c:pt idx="200">
                  <c:v>0.27406249999999999</c:v>
                </c:pt>
                <c:pt idx="201">
                  <c:v>0.27406249999999999</c:v>
                </c:pt>
                <c:pt idx="202">
                  <c:v>0.27468749999999997</c:v>
                </c:pt>
                <c:pt idx="203">
                  <c:v>0.27531250000000002</c:v>
                </c:pt>
                <c:pt idx="204">
                  <c:v>0.27562500000000001</c:v>
                </c:pt>
                <c:pt idx="205">
                  <c:v>0.27562500000000001</c:v>
                </c:pt>
                <c:pt idx="206">
                  <c:v>0.27562500000000001</c:v>
                </c:pt>
                <c:pt idx="207">
                  <c:v>0.27562500000000001</c:v>
                </c:pt>
                <c:pt idx="208">
                  <c:v>0.2759375</c:v>
                </c:pt>
                <c:pt idx="209">
                  <c:v>0.2759375</c:v>
                </c:pt>
                <c:pt idx="210">
                  <c:v>0.2759375</c:v>
                </c:pt>
                <c:pt idx="211">
                  <c:v>0.2759375</c:v>
                </c:pt>
                <c:pt idx="212">
                  <c:v>0.2759375</c:v>
                </c:pt>
                <c:pt idx="213">
                  <c:v>0.27625</c:v>
                </c:pt>
                <c:pt idx="214">
                  <c:v>0.27656249999999999</c:v>
                </c:pt>
                <c:pt idx="215">
                  <c:v>0.27687499999999998</c:v>
                </c:pt>
                <c:pt idx="216">
                  <c:v>0.27718749999999998</c:v>
                </c:pt>
                <c:pt idx="217">
                  <c:v>0.27718749999999998</c:v>
                </c:pt>
                <c:pt idx="218">
                  <c:v>0.27750000000000002</c:v>
                </c:pt>
                <c:pt idx="219">
                  <c:v>0.27750000000000002</c:v>
                </c:pt>
                <c:pt idx="220">
                  <c:v>0.27750000000000002</c:v>
                </c:pt>
                <c:pt idx="221">
                  <c:v>0.27781250000000002</c:v>
                </c:pt>
                <c:pt idx="222">
                  <c:v>0.27812500000000001</c:v>
                </c:pt>
                <c:pt idx="223">
                  <c:v>0.27812500000000001</c:v>
                </c:pt>
                <c:pt idx="224">
                  <c:v>0.27812500000000001</c:v>
                </c:pt>
                <c:pt idx="225">
                  <c:v>0.2784375</c:v>
                </c:pt>
                <c:pt idx="226">
                  <c:v>0.2784375</c:v>
                </c:pt>
                <c:pt idx="227">
                  <c:v>0.2784375</c:v>
                </c:pt>
                <c:pt idx="228">
                  <c:v>0.2784375</c:v>
                </c:pt>
                <c:pt idx="229">
                  <c:v>0.27875</c:v>
                </c:pt>
                <c:pt idx="230">
                  <c:v>0.27875</c:v>
                </c:pt>
                <c:pt idx="231">
                  <c:v>0.27875</c:v>
                </c:pt>
                <c:pt idx="232">
                  <c:v>0.27906249999999999</c:v>
                </c:pt>
                <c:pt idx="233">
                  <c:v>0.27937499999999998</c:v>
                </c:pt>
                <c:pt idx="234">
                  <c:v>0.27968749999999998</c:v>
                </c:pt>
                <c:pt idx="235">
                  <c:v>0.27937499999999998</c:v>
                </c:pt>
                <c:pt idx="236">
                  <c:v>0.27968749999999998</c:v>
                </c:pt>
                <c:pt idx="237">
                  <c:v>0.28000000000000003</c:v>
                </c:pt>
                <c:pt idx="238">
                  <c:v>0.28000000000000003</c:v>
                </c:pt>
                <c:pt idx="239">
                  <c:v>0.28000000000000003</c:v>
                </c:pt>
                <c:pt idx="240">
                  <c:v>0.28000000000000003</c:v>
                </c:pt>
                <c:pt idx="241">
                  <c:v>0.28000000000000003</c:v>
                </c:pt>
                <c:pt idx="242">
                  <c:v>0.28000000000000003</c:v>
                </c:pt>
                <c:pt idx="243">
                  <c:v>0.28000000000000003</c:v>
                </c:pt>
                <c:pt idx="244">
                  <c:v>0.28031250000000002</c:v>
                </c:pt>
                <c:pt idx="245">
                  <c:v>0.28062500000000001</c:v>
                </c:pt>
                <c:pt idx="246">
                  <c:v>0.28062500000000001</c:v>
                </c:pt>
                <c:pt idx="247">
                  <c:v>0.28093750000000001</c:v>
                </c:pt>
                <c:pt idx="248">
                  <c:v>0.28125</c:v>
                </c:pt>
                <c:pt idx="249">
                  <c:v>0.28125</c:v>
                </c:pt>
                <c:pt idx="250">
                  <c:v>0.28093750000000001</c:v>
                </c:pt>
                <c:pt idx="251">
                  <c:v>0.28093750000000001</c:v>
                </c:pt>
                <c:pt idx="252">
                  <c:v>0.28093750000000001</c:v>
                </c:pt>
                <c:pt idx="253">
                  <c:v>0.28156249999999999</c:v>
                </c:pt>
                <c:pt idx="254">
                  <c:v>0.28156249999999999</c:v>
                </c:pt>
                <c:pt idx="255">
                  <c:v>0.28156249999999999</c:v>
                </c:pt>
                <c:pt idx="256">
                  <c:v>0.28156249999999999</c:v>
                </c:pt>
                <c:pt idx="257">
                  <c:v>0.28156249999999999</c:v>
                </c:pt>
                <c:pt idx="258">
                  <c:v>0.28156249999999999</c:v>
                </c:pt>
                <c:pt idx="259">
                  <c:v>0.28187499999999999</c:v>
                </c:pt>
                <c:pt idx="260">
                  <c:v>0.28156249999999999</c:v>
                </c:pt>
                <c:pt idx="261">
                  <c:v>0.28156249999999999</c:v>
                </c:pt>
                <c:pt idx="262">
                  <c:v>0.28187499999999999</c:v>
                </c:pt>
                <c:pt idx="263">
                  <c:v>0.28218749999999998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96F-4514-88D6-654B666B97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5668512"/>
        <c:axId val="1066342992"/>
      </c:scatterChart>
      <c:valAx>
        <c:axId val="13456685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Zeit</a:t>
                </a:r>
                <a:r>
                  <a:rPr lang="de-DE" baseline="0"/>
                  <a:t> in s</a:t>
                </a:r>
                <a:endParaRPr lang="de-DE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066342992"/>
        <c:crosses val="autoZero"/>
        <c:crossBetween val="midCat"/>
      </c:valAx>
      <c:valAx>
        <c:axId val="10663429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de-DE"/>
                  <a:t>Konzentration in mmol/L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de-DE"/>
            </a:p>
          </c:txPr>
        </c:title>
        <c:numFmt formatCode="0.00E+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134566851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dispRSqr val="1"/>
            <c:dispEq val="1"/>
            <c:trendlineLbl>
              <c:layout>
                <c:manualLayout>
                  <c:x val="-8.1538276465441817E-2"/>
                  <c:y val="-3.93780985710119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de-DE"/>
                </a:p>
              </c:txPr>
            </c:trendlineLbl>
          </c:trendline>
          <c:xVal>
            <c:numRef>
              <c:f>'Henry O2'!$B$3:$B$9</c:f>
              <c:numCache>
                <c:formatCode>General</c:formatCode>
                <c:ptCount val="7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25</c:v>
                </c:pt>
                <c:pt idx="4">
                  <c:v>40</c:v>
                </c:pt>
                <c:pt idx="5">
                  <c:v>60</c:v>
                </c:pt>
                <c:pt idx="6">
                  <c:v>80</c:v>
                </c:pt>
              </c:numCache>
            </c:numRef>
          </c:xVal>
          <c:yVal>
            <c:numRef>
              <c:f>'Henry O2'!$C$3:$C$9</c:f>
              <c:numCache>
                <c:formatCode>General</c:formatCode>
                <c:ptCount val="7"/>
                <c:pt idx="0">
                  <c:v>25396</c:v>
                </c:pt>
                <c:pt idx="1">
                  <c:v>31431</c:v>
                </c:pt>
                <c:pt idx="2">
                  <c:v>38286</c:v>
                </c:pt>
                <c:pt idx="3">
                  <c:v>42027</c:v>
                </c:pt>
                <c:pt idx="4">
                  <c:v>54519</c:v>
                </c:pt>
                <c:pt idx="5">
                  <c:v>74123</c:v>
                </c:pt>
                <c:pt idx="6">
                  <c:v>96984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019-4E70-B66D-5F77B9A643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72026720"/>
        <c:axId val="764720144"/>
      </c:scatterChart>
      <c:valAx>
        <c:axId val="7720267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64720144"/>
        <c:crosses val="autoZero"/>
        <c:crossBetween val="midCat"/>
      </c:valAx>
      <c:valAx>
        <c:axId val="7647201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7720267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CE0C058-D8C9-43FF-ABB7-A02BCB4E6917}">
  <sheetPr>
    <tabColor theme="9"/>
  </sheetPr>
  <sheetViews>
    <sheetView zoomScale="73" workbookViewId="0" zoomToFit="1"/>
  </sheetViews>
  <pageMargins left="0.7" right="0.7" top="0.78740157499999996" bottom="0.78740157499999996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7C3D1189-B4C9-4F34-B47E-493B91D8E4AF}">
  <sheetPr>
    <tabColor theme="9"/>
  </sheetPr>
  <sheetViews>
    <sheetView zoomScale="73" workbookViewId="0" zoomToFit="1"/>
  </sheetViews>
  <pageMargins left="0.7" right="0.7" top="0.78740157499999996" bottom="0.78740157499999996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8AC0AC83-546C-4A18-A657-8531F18C55C1}">
  <sheetPr/>
  <sheetViews>
    <sheetView zoomScale="90" workbookViewId="0"/>
  </sheetViews>
  <pageMargins left="0.7" right="0.7" top="0.78740157499999996" bottom="0.78740157499999996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180975</xdr:colOff>
      <xdr:row>4</xdr:row>
      <xdr:rowOff>14287</xdr:rowOff>
    </xdr:from>
    <xdr:to>
      <xdr:col>11</xdr:col>
      <xdr:colOff>180975</xdr:colOff>
      <xdr:row>18</xdr:row>
      <xdr:rowOff>90487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454E3417-0A9F-4472-9D2F-EB2E2BE1CDB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0</xdr:colOff>
      <xdr:row>1</xdr:row>
      <xdr:rowOff>0</xdr:rowOff>
    </xdr:from>
    <xdr:to>
      <xdr:col>25</xdr:col>
      <xdr:colOff>0</xdr:colOff>
      <xdr:row>15</xdr:row>
      <xdr:rowOff>76200</xdr:rowOff>
    </xdr:to>
    <xdr:graphicFrame macro="">
      <xdr:nvGraphicFramePr>
        <xdr:cNvPr id="3" name="Diagramm 2">
          <a:extLst>
            <a:ext uri="{FF2B5EF4-FFF2-40B4-BE49-F238E27FC236}">
              <a16:creationId xmlns:a16="http://schemas.microsoft.com/office/drawing/2014/main" id="{A9A70B4A-D2FA-4781-BD2C-50DB5E13CC6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0205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3D6216DF-3EB0-4581-B429-A375F527224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290137" cy="6002055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DE020D5B-3FD1-4CBD-95F5-AB97A077873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292167" cy="6000750"/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74CD40CB-D624-4DEF-A605-BB11FCBC88FF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538162</xdr:colOff>
      <xdr:row>0</xdr:row>
      <xdr:rowOff>176212</xdr:rowOff>
    </xdr:from>
    <xdr:to>
      <xdr:col>10</xdr:col>
      <xdr:colOff>538162</xdr:colOff>
      <xdr:row>15</xdr:row>
      <xdr:rowOff>61912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8DBDD76-CD7F-4377-B5DB-5B69E264B52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0</xdr:colOff>
      <xdr:row>23</xdr:row>
      <xdr:rowOff>0</xdr:rowOff>
    </xdr:from>
    <xdr:to>
      <xdr:col>12</xdr:col>
      <xdr:colOff>0</xdr:colOff>
      <xdr:row>25</xdr:row>
      <xdr:rowOff>0</xdr:rowOff>
    </xdr:to>
    <xdr:sp macro="" textlink="">
      <xdr:nvSpPr>
        <xdr:cNvPr id="3" name="Textfeld 2">
          <a:extLst>
            <a:ext uri="{FF2B5EF4-FFF2-40B4-BE49-F238E27FC236}">
              <a16:creationId xmlns:a16="http://schemas.microsoft.com/office/drawing/2014/main" id="{8E47F3BE-8A70-4D0E-A13C-881B9B8F4D94}"/>
            </a:ext>
          </a:extLst>
        </xdr:cNvPr>
        <xdr:cNvSpPr txBox="1"/>
      </xdr:nvSpPr>
      <xdr:spPr>
        <a:xfrm>
          <a:off x="3810000" y="952500"/>
          <a:ext cx="4572000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vert="horz" rtlCol="0" anchor="ctr"/>
        <a:lstStyle/>
        <a:p>
          <a:pPr algn="ctr"/>
          <a:r>
            <a:rPr lang="de-DE" sz="1100"/>
            <a:t>f(x) =4,1663·x² + 561,758·x + 25390,8925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User/OneDrive%20-%20stud.hs-merseburg.de/Bachelor%20Chemie%20und%20Umwelt/Studium%20Excel%20Tools/water97_v13.xla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abelle1"/>
    </sheetNames>
    <definedNames>
      <definedName name="densW"/>
      <definedName name="viscW"/>
    </definedNames>
    <sheetDataSet>
      <sheetData sheetId="0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0D0BD-86A4-4944-91BC-95ABB0630E72}">
  <sheetPr>
    <tabColor theme="9"/>
  </sheetPr>
  <dimension ref="A2:AH283"/>
  <sheetViews>
    <sheetView tabSelected="1" topLeftCell="K1" zoomScale="80" zoomScaleNormal="80" zoomScaleSheetLayoutView="100" workbookViewId="0">
      <selection activeCell="N6" sqref="N6:O255"/>
    </sheetView>
  </sheetViews>
  <sheetFormatPr baseColWidth="10" defaultColWidth="9.140625" defaultRowHeight="15" x14ac:dyDescent="0.25"/>
  <cols>
    <col min="1" max="1" width="16" bestFit="1" customWidth="1"/>
    <col min="2" max="2" width="20.140625" bestFit="1" customWidth="1"/>
    <col min="3" max="3" width="27" bestFit="1" customWidth="1"/>
    <col min="4" max="4" width="23.42578125" bestFit="1" customWidth="1"/>
    <col min="5" max="6" width="25.7109375" bestFit="1" customWidth="1"/>
    <col min="7" max="7" width="27.28515625" bestFit="1" customWidth="1"/>
    <col min="8" max="8" width="23.42578125" bestFit="1" customWidth="1"/>
    <col min="9" max="9" width="25.7109375" bestFit="1" customWidth="1"/>
    <col min="10" max="10" width="16" bestFit="1" customWidth="1"/>
    <col min="11" max="11" width="35.7109375" bestFit="1" customWidth="1"/>
    <col min="12" max="12" width="14.5703125" bestFit="1" customWidth="1"/>
    <col min="13" max="13" width="17.42578125" bestFit="1" customWidth="1"/>
    <col min="14" max="14" width="16.42578125" bestFit="1" customWidth="1"/>
    <col min="15" max="15" width="14.85546875" bestFit="1" customWidth="1"/>
    <col min="16" max="16" width="18" bestFit="1" customWidth="1"/>
    <col min="17" max="17" width="25.7109375" bestFit="1" customWidth="1"/>
    <col min="18" max="19" width="29.5703125" bestFit="1" customWidth="1"/>
    <col min="20" max="20" width="25.7109375" bestFit="1" customWidth="1"/>
    <col min="21" max="21" width="17.42578125" bestFit="1" customWidth="1"/>
    <col min="22" max="22" width="29.5703125" bestFit="1" customWidth="1"/>
    <col min="23" max="23" width="9.28515625" bestFit="1" customWidth="1"/>
    <col min="24" max="24" width="16" bestFit="1" customWidth="1"/>
    <col min="26" max="26" width="14.85546875" bestFit="1" customWidth="1"/>
    <col min="27" max="27" width="17.42578125" bestFit="1" customWidth="1"/>
    <col min="28" max="28" width="16.42578125" bestFit="1" customWidth="1"/>
    <col min="29" max="29" width="15.5703125" bestFit="1" customWidth="1"/>
    <col min="30" max="30" width="9.28515625" bestFit="1" customWidth="1"/>
    <col min="31" max="31" width="25.7109375" bestFit="1" customWidth="1"/>
    <col min="32" max="32" width="13" bestFit="1" customWidth="1"/>
    <col min="33" max="33" width="29.5703125" bestFit="1" customWidth="1"/>
  </cols>
  <sheetData>
    <row r="2" spans="1:34" x14ac:dyDescent="0.25">
      <c r="A2" s="8" t="s">
        <v>2</v>
      </c>
      <c r="B2" s="8" t="s">
        <v>1</v>
      </c>
      <c r="C2" s="4" t="s">
        <v>38</v>
      </c>
      <c r="E2" s="4" t="s">
        <v>37</v>
      </c>
      <c r="F2" s="4" t="s">
        <v>39</v>
      </c>
      <c r="G2" s="5" t="s">
        <v>40</v>
      </c>
      <c r="AB2" s="2"/>
    </row>
    <row r="3" spans="1:34" x14ac:dyDescent="0.25">
      <c r="A3" t="s">
        <v>34</v>
      </c>
      <c r="B3" t="s">
        <v>41</v>
      </c>
      <c r="C3">
        <v>11</v>
      </c>
      <c r="E3">
        <v>1.0129999999999999</v>
      </c>
      <c r="F3">
        <v>0.21</v>
      </c>
      <c r="G3">
        <f>F3*E3</f>
        <v>0.21272999999999997</v>
      </c>
    </row>
    <row r="5" spans="1:34" x14ac:dyDescent="0.25">
      <c r="B5" s="4" t="s">
        <v>3</v>
      </c>
      <c r="C5" s="4" t="s">
        <v>4</v>
      </c>
      <c r="D5" s="4" t="s">
        <v>47</v>
      </c>
      <c r="E5" s="4" t="s">
        <v>7</v>
      </c>
      <c r="F5" s="9" t="s">
        <v>48</v>
      </c>
      <c r="G5" s="6" t="s">
        <v>49</v>
      </c>
      <c r="H5" s="6" t="s">
        <v>35</v>
      </c>
      <c r="I5" s="6" t="s">
        <v>52</v>
      </c>
      <c r="J5" s="6" t="s">
        <v>43</v>
      </c>
      <c r="K5" s="5" t="s">
        <v>44</v>
      </c>
      <c r="M5" s="4" t="s">
        <v>3</v>
      </c>
      <c r="N5" s="4" t="s">
        <v>4</v>
      </c>
      <c r="O5" s="4" t="s">
        <v>47</v>
      </c>
      <c r="P5" s="4" t="s">
        <v>7</v>
      </c>
      <c r="Q5" s="9" t="s">
        <v>48</v>
      </c>
      <c r="R5" s="6" t="s">
        <v>49</v>
      </c>
      <c r="S5" s="6" t="s">
        <v>35</v>
      </c>
      <c r="T5" s="6" t="s">
        <v>52</v>
      </c>
      <c r="U5" s="6" t="s">
        <v>43</v>
      </c>
      <c r="V5" s="5" t="s">
        <v>44</v>
      </c>
      <c r="X5" s="4" t="s">
        <v>3</v>
      </c>
      <c r="Y5" s="4" t="s">
        <v>4</v>
      </c>
      <c r="Z5" s="4" t="s">
        <v>47</v>
      </c>
      <c r="AA5" s="4" t="s">
        <v>7</v>
      </c>
      <c r="AB5" s="9" t="s">
        <v>48</v>
      </c>
      <c r="AC5" s="6" t="s">
        <v>49</v>
      </c>
      <c r="AD5" s="6" t="s">
        <v>35</v>
      </c>
      <c r="AE5" s="6" t="s">
        <v>52</v>
      </c>
      <c r="AF5" s="6" t="s">
        <v>43</v>
      </c>
      <c r="AG5" s="5" t="s">
        <v>44</v>
      </c>
    </row>
    <row r="6" spans="1:34" x14ac:dyDescent="0.25">
      <c r="B6">
        <v>80</v>
      </c>
      <c r="C6" s="11">
        <v>0</v>
      </c>
      <c r="D6" s="1">
        <v>1.26</v>
      </c>
      <c r="E6">
        <v>20.100000000000001</v>
      </c>
      <c r="F6" s="2">
        <f>D6/32</f>
        <v>3.9375E-2</v>
      </c>
      <c r="G6" s="3" t="s">
        <v>32</v>
      </c>
      <c r="H6" s="2" cm="1">
        <f t="array" ref="H6">($C$3/100)^2*$B$8*PI()/[1]!viscW(E6+273.15,1)*[1]!densW(E6+273.15,1)</f>
        <v>50508.402905288815</v>
      </c>
      <c r="I6" cm="1">
        <f t="array" ref="I6">ROUND([1]!densW(E6+273.15,1)/18,2)</f>
        <v>55.45</v>
      </c>
      <c r="J6">
        <f>LN($F$237/($F$237-F6))</f>
        <v>0.15606382370521868</v>
      </c>
      <c r="K6" s="2">
        <f>ABS(ROUND(SLOPE(G7:G236,F7:F236),6))</f>
        <v>5.0569999999999999E-3</v>
      </c>
      <c r="M6">
        <v>110</v>
      </c>
      <c r="N6">
        <v>0</v>
      </c>
      <c r="O6">
        <v>1.1599999999999999</v>
      </c>
      <c r="P6">
        <v>20.2</v>
      </c>
      <c r="Q6" s="2">
        <f t="shared" ref="Q6:Q51" si="0">O6/32</f>
        <v>3.6249999999999998E-2</v>
      </c>
      <c r="R6" s="3" t="s">
        <v>32</v>
      </c>
      <c r="S6" s="2" cm="1">
        <f t="array" ref="S6">($C$3/100)^2*$M$8*PI()/([1]!viscW(P6+273.15,1)/[1]!densW(P6+273.15,1))</f>
        <v>69665.076203577992</v>
      </c>
      <c r="T6" cm="1">
        <f t="array" ref="T6">ROUND([1]!densW(P6+273.15,1)/18,2)</f>
        <v>55.45</v>
      </c>
      <c r="U6">
        <f>LN($Q$255/($Q$255-Q6))</f>
        <v>0.14170003794847041</v>
      </c>
      <c r="V6" s="2">
        <f>ABS(ROUND(SLOPE(R7:R254,Q7:Q254),6))</f>
        <v>2.297E-3</v>
      </c>
      <c r="W6">
        <f>LN(V6)</f>
        <v>-6.0761513552751758</v>
      </c>
      <c r="X6">
        <v>140</v>
      </c>
      <c r="Y6">
        <v>0</v>
      </c>
      <c r="Z6">
        <v>1.05</v>
      </c>
      <c r="AA6">
        <v>20.3</v>
      </c>
      <c r="AB6" s="2">
        <f>Z6/32</f>
        <v>3.2812500000000001E-2</v>
      </c>
      <c r="AC6" s="3" t="s">
        <v>32</v>
      </c>
      <c r="AD6" s="2" cm="1">
        <f t="array" ref="AD6">($C$3/100)^2*$M$8*PI()/[1]!viscW(AA6+273.15,1)*[1]!densW(AA6+273.15,1)</f>
        <v>69833.773982416373</v>
      </c>
      <c r="AE6" cm="1">
        <f t="array" ref="AE6">ROUND([1]!densW(AA6+273.15,1)/18,2)</f>
        <v>55.45</v>
      </c>
      <c r="AF6">
        <f>LN($AB$269/($AB$269-AB6))</f>
        <v>0.12361395596717663</v>
      </c>
      <c r="AG6" s="2">
        <f>ABS(ROUND(SLOPE(AC7:AC268,AB7:AB268),6))</f>
        <v>2.8149999999999998E-3</v>
      </c>
      <c r="AH6">
        <f>LN(AG6)</f>
        <v>-5.8727930173904834</v>
      </c>
    </row>
    <row r="7" spans="1:34" ht="15.75" thickBot="1" x14ac:dyDescent="0.3">
      <c r="B7" s="7" t="s">
        <v>33</v>
      </c>
      <c r="C7" s="11">
        <v>5</v>
      </c>
      <c r="D7" s="1">
        <v>1.47</v>
      </c>
      <c r="E7">
        <v>20.100000000000001</v>
      </c>
      <c r="F7" s="2">
        <f t="shared" ref="F7:F70" si="1">D7/32</f>
        <v>4.5937499999999999E-2</v>
      </c>
      <c r="G7" s="2">
        <f>IF(C8=0,"-",(F8-F6)/(C8-C6))</f>
        <v>1.2812499999999998E-3</v>
      </c>
      <c r="H7" s="2" cm="1">
        <f t="array" ref="H7">($C$3/100)^2*$B$8*PI()/[1]!viscW(E7+273.15,1)*[1]!densW(E7+273.15,1)</f>
        <v>50508.402905288815</v>
      </c>
      <c r="I7" cm="1">
        <f t="array" ref="I7">ROUND([1]!densW(E7+273.15,1)/18,2)</f>
        <v>55.45</v>
      </c>
      <c r="J7">
        <f t="shared" ref="J7:J70" si="2">LN($F$237/($F$237-F7))</f>
        <v>0.18461776905430488</v>
      </c>
      <c r="K7" s="5" t="s">
        <v>42</v>
      </c>
      <c r="M7" s="7" t="s">
        <v>33</v>
      </c>
      <c r="N7">
        <v>4</v>
      </c>
      <c r="O7">
        <v>1.24</v>
      </c>
      <c r="P7">
        <v>20.2</v>
      </c>
      <c r="Q7" s="2">
        <f t="shared" si="0"/>
        <v>3.875E-2</v>
      </c>
      <c r="R7" s="2">
        <f>IF(N8=0,"-",(Q8-Q6)/(N8-N6))</f>
        <v>5.9027777777777833E-4</v>
      </c>
      <c r="S7" s="2" cm="1">
        <f t="array" ref="S7">($C$3/100)^2*$M$8*PI()/([1]!viscW(P7+273.15,1)/[1]!densW(P7+273.15,1))</f>
        <v>69665.076203577992</v>
      </c>
      <c r="T7" cm="1">
        <f t="array" ref="T7">ROUND([1]!densW(P7+273.15,1)/18,2)</f>
        <v>55.45</v>
      </c>
      <c r="U7">
        <f t="shared" ref="U7:U70" si="3">LN($Q$255/($Q$255-Q7))</f>
        <v>0.15225422562716065</v>
      </c>
      <c r="V7" s="5" t="s">
        <v>42</v>
      </c>
      <c r="X7" s="7" t="s">
        <v>33</v>
      </c>
      <c r="Y7">
        <v>5</v>
      </c>
      <c r="Z7">
        <v>1.1599999999999999</v>
      </c>
      <c r="AA7">
        <v>20.3</v>
      </c>
      <c r="AB7" s="2">
        <f t="shared" ref="AB7:AB70" si="4">Z7/32</f>
        <v>3.6249999999999998E-2</v>
      </c>
      <c r="AC7" s="2">
        <f>IF(Y8=0,"-",(AB8-AB6)/(Y8-Y6))</f>
        <v>6.249999999999999E-4</v>
      </c>
      <c r="AD7" s="2" cm="1">
        <f t="array" ref="AD7">($C$3/100)^2*$M$8*PI()/[1]!viscW(AA7+273.15,1)*[1]!densW(AA7+273.15,1)</f>
        <v>69833.773982416373</v>
      </c>
      <c r="AE7" cm="1">
        <f t="array" ref="AE7">ROUND([1]!densW(AA7+273.15,1)/18,2)</f>
        <v>55.45</v>
      </c>
      <c r="AF7">
        <f t="shared" ref="AF7:AF70" si="5">LN($AB$269/($AB$269-AB7))</f>
        <v>0.13749430499958223</v>
      </c>
      <c r="AG7" s="5" t="s">
        <v>42</v>
      </c>
    </row>
    <row r="8" spans="1:34" ht="15.75" thickTop="1" x14ac:dyDescent="0.25">
      <c r="B8" s="1">
        <f>ROUND(B6/60,2)</f>
        <v>1.33</v>
      </c>
      <c r="C8" s="11">
        <v>10</v>
      </c>
      <c r="D8" s="1">
        <v>1.67</v>
      </c>
      <c r="E8">
        <v>20.100000000000001</v>
      </c>
      <c r="F8" s="2">
        <f t="shared" si="1"/>
        <v>5.2187499999999998E-2</v>
      </c>
      <c r="G8" s="2">
        <f t="shared" ref="G8:G71" si="6">IF(C9=0,"-",(F9-F7)/(C9-C7))</f>
        <v>1.2187500000000004E-3</v>
      </c>
      <c r="H8" s="2" cm="1">
        <f t="array" ref="H8">($C$3/100)^2*$B$8*PI()/[1]!viscW(E8+273.15,1)*[1]!densW(E8+273.15,1)</f>
        <v>50508.402905288815</v>
      </c>
      <c r="I8" cm="1">
        <f t="array" ref="I8">ROUND([1]!densW(E8+273.15,1)/18,2)</f>
        <v>55.45</v>
      </c>
      <c r="J8">
        <f t="shared" si="2"/>
        <v>0.21259162109671098</v>
      </c>
      <c r="K8" s="2">
        <f>SLOPE(J6:J236,C6:C236)</f>
        <v>3.8074093717543867E-3</v>
      </c>
      <c r="M8" s="1">
        <f>ROUND(M6/60,2)</f>
        <v>1.83</v>
      </c>
      <c r="N8">
        <v>9</v>
      </c>
      <c r="O8">
        <v>1.33</v>
      </c>
      <c r="P8">
        <v>20.2</v>
      </c>
      <c r="Q8" s="2">
        <f t="shared" si="0"/>
        <v>4.1562500000000002E-2</v>
      </c>
      <c r="R8" s="2">
        <f t="shared" ref="R8:R71" si="7">IF(N9=0,"-",(Q9-Q7)/(N9-N7))</f>
        <v>5.9374999999999988E-4</v>
      </c>
      <c r="S8" s="2" cm="1">
        <f t="array" ref="S8">($C$3/100)^2*$M$8*PI()/([1]!viscW(P8+273.15,1)/[1]!densW(P8+273.15,1))</f>
        <v>69665.076203577992</v>
      </c>
      <c r="T8" cm="1">
        <f t="array" ref="T8">ROUND([1]!densW(P8+273.15,1)/18,2)</f>
        <v>55.45</v>
      </c>
      <c r="U8">
        <f t="shared" si="3"/>
        <v>0.16426237525555726</v>
      </c>
      <c r="V8" s="2">
        <f>SLOPE(U6:U190,N6:N190)</f>
        <v>2.8436151158318474E-3</v>
      </c>
      <c r="W8">
        <f>LN(V8)</f>
        <v>-5.8626791081853309</v>
      </c>
      <c r="X8" s="1">
        <f>ROUND(X6/60,2)</f>
        <v>2.33</v>
      </c>
      <c r="Y8">
        <v>10</v>
      </c>
      <c r="Z8">
        <v>1.25</v>
      </c>
      <c r="AA8">
        <v>20.3</v>
      </c>
      <c r="AB8" s="2">
        <f>Z8/32</f>
        <v>3.90625E-2</v>
      </c>
      <c r="AC8" s="2">
        <f t="shared" ref="AC8:AC19" si="8">IF(Y9=0,"-",(AB9-AB7)/(Y9-Y7))</f>
        <v>6.2500000000000056E-4</v>
      </c>
      <c r="AD8" s="2" cm="1">
        <f t="array" ref="AD8">($C$3/100)^2*$M$8*PI()/[1]!viscW(AA8+273.15,1)*[1]!densW(AA8+273.15,1)</f>
        <v>69833.773982416373</v>
      </c>
      <c r="AE8" cm="1">
        <f t="array" ref="AE8">ROUND([1]!densW(AA8+273.15,1)/18,2)</f>
        <v>55.45</v>
      </c>
      <c r="AF8">
        <f t="shared" si="5"/>
        <v>0.14899602923859379</v>
      </c>
      <c r="AG8" s="2">
        <f>SLOPE(AF6:AF190,Y6:Y190)</f>
        <v>3.2959800533630935E-3</v>
      </c>
      <c r="AH8">
        <f>LN(AG8)</f>
        <v>-5.7150517187241299</v>
      </c>
    </row>
    <row r="9" spans="1:34" x14ac:dyDescent="0.25">
      <c r="C9" s="11">
        <v>15</v>
      </c>
      <c r="D9" s="1">
        <v>1.86</v>
      </c>
      <c r="E9">
        <v>20.100000000000001</v>
      </c>
      <c r="F9" s="2">
        <f t="shared" si="1"/>
        <v>5.8125000000000003E-2</v>
      </c>
      <c r="G9" s="2">
        <f t="shared" si="6"/>
        <v>1.1562500000000004E-3</v>
      </c>
      <c r="H9" s="2" cm="1">
        <f t="array" ref="H9">($C$3/100)^2*$B$8*PI()/[1]!viscW(E9+273.15,1)*[1]!densW(E9+273.15,1)</f>
        <v>50508.402905288815</v>
      </c>
      <c r="I9" cm="1">
        <f t="array" ref="I9">ROUND([1]!densW(E9+273.15,1)/18,2)</f>
        <v>55.45</v>
      </c>
      <c r="J9">
        <f t="shared" si="2"/>
        <v>0.23991179618309444</v>
      </c>
      <c r="K9" s="5" t="s">
        <v>50</v>
      </c>
      <c r="N9">
        <v>14</v>
      </c>
      <c r="O9">
        <v>1.43</v>
      </c>
      <c r="P9">
        <v>20.2</v>
      </c>
      <c r="Q9" s="2">
        <f t="shared" si="0"/>
        <v>4.4687499999999998E-2</v>
      </c>
      <c r="R9" s="2">
        <f t="shared" si="7"/>
        <v>5.3124999999999982E-4</v>
      </c>
      <c r="S9" s="2" cm="1">
        <f t="array" ref="S9">($C$3/100)^2*$M$8*PI()/([1]!viscW(P9+273.15,1)/[1]!densW(P9+273.15,1))</f>
        <v>69665.076203577992</v>
      </c>
      <c r="T9" cm="1">
        <f t="array" ref="T9">ROUND([1]!densW(P9+273.15,1)/18,2)</f>
        <v>55.45</v>
      </c>
      <c r="U9">
        <f t="shared" si="3"/>
        <v>0.17777609442228001</v>
      </c>
      <c r="V9" s="5" t="s">
        <v>50</v>
      </c>
      <c r="Y9">
        <v>15</v>
      </c>
      <c r="Z9">
        <v>1.36</v>
      </c>
      <c r="AA9">
        <v>20.3</v>
      </c>
      <c r="AB9" s="2">
        <f t="shared" si="4"/>
        <v>4.2500000000000003E-2</v>
      </c>
      <c r="AC9" s="2">
        <f t="shared" si="8"/>
        <v>6.5624999999999993E-4</v>
      </c>
      <c r="AD9" s="2" cm="1">
        <f t="array" ref="AD9">($C$3/100)^2*$M$8*PI()/[1]!viscW(AA9+273.15,1)*[1]!densW(AA9+273.15,1)</f>
        <v>69833.773982416373</v>
      </c>
      <c r="AE9" cm="1">
        <f t="array" ref="AE9">ROUND([1]!densW(AA9+273.15,1)/18,2)</f>
        <v>55.45</v>
      </c>
      <c r="AF9">
        <f t="shared" si="5"/>
        <v>0.16323575204972926</v>
      </c>
      <c r="AG9" s="5" t="s">
        <v>50</v>
      </c>
    </row>
    <row r="10" spans="1:34" x14ac:dyDescent="0.25">
      <c r="B10" s="13"/>
      <c r="C10" s="11">
        <v>20</v>
      </c>
      <c r="D10" s="1">
        <v>2.04</v>
      </c>
      <c r="E10">
        <v>20.100000000000001</v>
      </c>
      <c r="F10" s="2">
        <f t="shared" si="1"/>
        <v>6.3750000000000001E-2</v>
      </c>
      <c r="G10" s="2">
        <f t="shared" si="6"/>
        <v>1.1250000000000003E-3</v>
      </c>
      <c r="H10" s="2" cm="1">
        <f t="array" ref="H10">($C$3/100)^2*$B$8*PI()/[1]!viscW(E10+273.15,1)*[1]!densW(E10+273.15,1)</f>
        <v>50508.402905288815</v>
      </c>
      <c r="I10" cm="1">
        <f t="array" ref="I10">ROUND([1]!densW(E10+273.15,1)/18,2)</f>
        <v>55.45</v>
      </c>
      <c r="J10">
        <f t="shared" si="2"/>
        <v>0.26650125037233396</v>
      </c>
      <c r="K10" s="2">
        <f>INTERCEPT(G7:G236,F7:F236)*(-1)/SLOPE(G7:G236,F7:F236)</f>
        <v>0.26250002046682991</v>
      </c>
      <c r="N10">
        <v>19</v>
      </c>
      <c r="O10">
        <v>1.5</v>
      </c>
      <c r="P10">
        <v>20.2</v>
      </c>
      <c r="Q10" s="2">
        <f t="shared" si="0"/>
        <v>4.6875E-2</v>
      </c>
      <c r="R10" s="2">
        <f t="shared" si="7"/>
        <v>4.6875000000000042E-4</v>
      </c>
      <c r="S10" s="2" cm="1">
        <f t="array" ref="S10">($C$3/100)^2*$M$8*PI()/([1]!viscW(P10+273.15,1)/[1]!densW(P10+273.15,1))</f>
        <v>69665.076203577992</v>
      </c>
      <c r="T10" cm="1">
        <f t="array" ref="T10">ROUND([1]!densW(P10+273.15,1)/18,2)</f>
        <v>55.45</v>
      </c>
      <c r="U10">
        <f t="shared" si="3"/>
        <v>0.18734554543843063</v>
      </c>
      <c r="V10" s="2">
        <f>INTERCEPT(R7:R254,Q7:Q254)*(-1)/SLOPE(R7:R254,Q7:Q254)</f>
        <v>0.28885027090751397</v>
      </c>
      <c r="Y10">
        <v>20</v>
      </c>
      <c r="Z10">
        <v>1.46</v>
      </c>
      <c r="AA10">
        <v>20.3</v>
      </c>
      <c r="AB10" s="2">
        <f t="shared" si="4"/>
        <v>4.5624999999999999E-2</v>
      </c>
      <c r="AC10" s="2">
        <f t="shared" si="8"/>
        <v>6.5624999999999993E-4</v>
      </c>
      <c r="AD10" s="2" cm="1">
        <f t="array" ref="AD10">($C$3/100)^2*$M$8*PI()/[1]!viscW(AA10+273.15,1)*[1]!densW(AA10+273.15,1)</f>
        <v>69833.773982416373</v>
      </c>
      <c r="AE10" cm="1">
        <f t="array" ref="AE10">ROUND([1]!densW(AA10+273.15,1)/18,2)</f>
        <v>55.45</v>
      </c>
      <c r="AF10">
        <f t="shared" si="5"/>
        <v>0.17635929997953673</v>
      </c>
      <c r="AG10" s="2">
        <f>INTERCEPT(AC7:AC268,AB7:AB268)*(-1)/SLOPE(AC7:AC268,AB7:AB268)</f>
        <v>0.28946037399448571</v>
      </c>
    </row>
    <row r="11" spans="1:34" x14ac:dyDescent="0.25">
      <c r="C11" s="11">
        <v>25</v>
      </c>
      <c r="D11" s="1">
        <v>2.2200000000000002</v>
      </c>
      <c r="E11">
        <v>20.100000000000001</v>
      </c>
      <c r="F11" s="2">
        <f t="shared" si="1"/>
        <v>6.9375000000000006E-2</v>
      </c>
      <c r="G11" s="2">
        <f t="shared" si="6"/>
        <v>1.1562500000000004E-3</v>
      </c>
      <c r="H11" s="2" cm="1">
        <f t="array" ref="H11">($C$3/100)^2*$B$8*PI()/[1]!viscW(E11+273.15,1)*[1]!densW(E11+273.15,1)</f>
        <v>50508.402905288815</v>
      </c>
      <c r="I11" cm="1">
        <f t="array" ref="I11">ROUND([1]!densW(E11+273.15,1)/18,2)</f>
        <v>55.45</v>
      </c>
      <c r="J11">
        <f t="shared" si="2"/>
        <v>0.29381706101929683</v>
      </c>
      <c r="K11" s="5" t="s">
        <v>36</v>
      </c>
      <c r="N11">
        <v>24</v>
      </c>
      <c r="O11">
        <v>1.58</v>
      </c>
      <c r="P11">
        <v>20.2</v>
      </c>
      <c r="Q11" s="2">
        <f t="shared" si="0"/>
        <v>4.9375000000000002E-2</v>
      </c>
      <c r="R11" s="2">
        <f t="shared" si="7"/>
        <v>4.9999999999999979E-4</v>
      </c>
      <c r="S11" s="2" cm="1">
        <f t="array" ref="S11">($C$3/100)^2*$M$8*PI()/([1]!viscW(P11+273.15,1)/[1]!densW(P11+273.15,1))</f>
        <v>69665.076203577992</v>
      </c>
      <c r="T11" cm="1">
        <f t="array" ref="T11">ROUND([1]!densW(P11+273.15,1)/18,2)</f>
        <v>55.45</v>
      </c>
      <c r="U11">
        <f t="shared" si="3"/>
        <v>0.19839538162501574</v>
      </c>
      <c r="V11" s="5" t="s">
        <v>36</v>
      </c>
      <c r="Y11">
        <v>25</v>
      </c>
      <c r="Z11">
        <v>1.57</v>
      </c>
      <c r="AA11">
        <v>20.3</v>
      </c>
      <c r="AB11" s="2">
        <f t="shared" si="4"/>
        <v>4.9062500000000002E-2</v>
      </c>
      <c r="AC11" s="2">
        <f t="shared" si="8"/>
        <v>6.5624999999999993E-4</v>
      </c>
      <c r="AD11" s="2" cm="1">
        <f t="array" ref="AD11">($C$3/100)^2*$M$8*PI()/[1]!viscW(AA11+273.15,1)*[1]!densW(AA11+273.15,1)</f>
        <v>69833.773982416373</v>
      </c>
      <c r="AE11" cm="1">
        <f t="array" ref="AE11">ROUND([1]!densW(AA11+273.15,1)/18,2)</f>
        <v>55.45</v>
      </c>
      <c r="AF11">
        <f t="shared" si="5"/>
        <v>0.1909969532132246</v>
      </c>
      <c r="AG11" s="5" t="s">
        <v>36</v>
      </c>
    </row>
    <row r="12" spans="1:34" x14ac:dyDescent="0.25">
      <c r="C12" s="11">
        <v>30</v>
      </c>
      <c r="D12" s="1">
        <v>2.41</v>
      </c>
      <c r="E12">
        <v>20.100000000000001</v>
      </c>
      <c r="F12" s="2">
        <f t="shared" si="1"/>
        <v>7.5312500000000004E-2</v>
      </c>
      <c r="G12" s="2">
        <f t="shared" si="6"/>
        <v>1.1874999999999998E-3</v>
      </c>
      <c r="H12" s="2" cm="1">
        <f t="array" ref="H12">($C$3/100)^2*$B$8*PI()/[1]!viscW(E12+273.15,1)*[1]!densW(E12+273.15,1)</f>
        <v>50508.402905288815</v>
      </c>
      <c r="I12" cm="1">
        <f t="array" ref="I12">ROUND([1]!densW(E12+273.15,1)/18,2)</f>
        <v>55.45</v>
      </c>
      <c r="J12">
        <f t="shared" si="2"/>
        <v>0.32348356136776651</v>
      </c>
      <c r="K12" s="2">
        <f>AVERAGE(H6:H237)</f>
        <v>50605.029644116548</v>
      </c>
      <c r="N12">
        <v>29</v>
      </c>
      <c r="O12">
        <v>1.66</v>
      </c>
      <c r="P12">
        <v>20.2</v>
      </c>
      <c r="Q12" s="2">
        <f t="shared" si="0"/>
        <v>5.1874999999999998E-2</v>
      </c>
      <c r="R12" s="2">
        <f t="shared" si="7"/>
        <v>5.3124999999999982E-4</v>
      </c>
      <c r="S12" s="2" cm="1">
        <f t="array" ref="S12">($C$3/100)^2*$M$8*PI()/([1]!viscW(P12+273.15,1)/[1]!densW(P12+273.15,1))</f>
        <v>69665.076203577992</v>
      </c>
      <c r="T12" cm="1">
        <f t="array" ref="T12">ROUND([1]!densW(P12+273.15,1)/18,2)</f>
        <v>55.45</v>
      </c>
      <c r="U12">
        <f t="shared" si="3"/>
        <v>0.20956868222314096</v>
      </c>
      <c r="V12" s="2">
        <f>AVERAGE(S6:S255)</f>
        <v>69737.278852920994</v>
      </c>
      <c r="Y12">
        <v>30</v>
      </c>
      <c r="Z12">
        <v>1.67</v>
      </c>
      <c r="AA12">
        <v>20.3</v>
      </c>
      <c r="AB12" s="2">
        <f t="shared" si="4"/>
        <v>5.2187499999999998E-2</v>
      </c>
      <c r="AC12" s="2">
        <f t="shared" si="8"/>
        <v>6.5624999999999993E-4</v>
      </c>
      <c r="AD12" s="2" cm="1">
        <f t="array" ref="AD12">($C$3/100)^2*$M$8*PI()/[1]!viscW(AA12+273.15,1)*[1]!densW(AA12+273.15,1)</f>
        <v>69833.773982416373</v>
      </c>
      <c r="AE12" cm="1">
        <f t="array" ref="AE12">ROUND([1]!densW(AA12+273.15,1)/18,2)</f>
        <v>55.45</v>
      </c>
      <c r="AF12">
        <f t="shared" si="5"/>
        <v>0.20449243468810915</v>
      </c>
      <c r="AG12" s="2">
        <f>AVERAGE(AD6:AD269)</f>
        <v>69925.230871686508</v>
      </c>
    </row>
    <row r="13" spans="1:34" x14ac:dyDescent="0.25">
      <c r="C13" s="11">
        <v>35</v>
      </c>
      <c r="D13" s="1">
        <v>2.6</v>
      </c>
      <c r="E13">
        <v>20.100000000000001</v>
      </c>
      <c r="F13" s="2">
        <f t="shared" si="1"/>
        <v>8.1250000000000003E-2</v>
      </c>
      <c r="G13" s="2">
        <f t="shared" si="6"/>
        <v>1.0624999999999996E-3</v>
      </c>
      <c r="H13" s="2" cm="1">
        <f t="array" ref="H13">($C$3/100)^2*$B$8*PI()/[1]!viscW(E13+273.15,1)*[1]!densW(E13+273.15,1)</f>
        <v>50508.402905288815</v>
      </c>
      <c r="I13" cm="1">
        <f t="array" ref="I13">ROUND([1]!densW(E13+273.15,1)/18,2)</f>
        <v>55.45</v>
      </c>
      <c r="J13">
        <f t="shared" si="2"/>
        <v>0.3540571413966534</v>
      </c>
      <c r="K13" s="5" t="s">
        <v>51</v>
      </c>
      <c r="N13">
        <v>34</v>
      </c>
      <c r="O13">
        <v>1.75</v>
      </c>
      <c r="P13">
        <v>20.2</v>
      </c>
      <c r="Q13" s="2">
        <f t="shared" si="0"/>
        <v>5.46875E-2</v>
      </c>
      <c r="R13" s="2">
        <f t="shared" si="7"/>
        <v>5.625000000000005E-4</v>
      </c>
      <c r="S13" s="2" cm="1">
        <f t="array" ref="S13">($C$3/100)^2*$M$8*PI()/([1]!viscW(P13+273.15,1)/[1]!densW(P13+273.15,1))</f>
        <v>69665.076203577992</v>
      </c>
      <c r="T13" cm="1">
        <f t="array" ref="T13">ROUND([1]!densW(P13+273.15,1)/18,2)</f>
        <v>55.45</v>
      </c>
      <c r="U13">
        <f t="shared" si="3"/>
        <v>0.22228970182445174</v>
      </c>
      <c r="V13" s="5" t="s">
        <v>51</v>
      </c>
      <c r="Y13">
        <v>35</v>
      </c>
      <c r="Z13">
        <v>1.78</v>
      </c>
      <c r="AA13">
        <v>20.3</v>
      </c>
      <c r="AB13" s="2">
        <f t="shared" si="4"/>
        <v>5.5625000000000001E-2</v>
      </c>
      <c r="AC13" s="2">
        <f t="shared" si="8"/>
        <v>6.5624999999999993E-4</v>
      </c>
      <c r="AD13" s="2" cm="1">
        <f t="array" ref="AD13">($C$3/100)^2*$M$8*PI()/[1]!viscW(AA13+273.15,1)*[1]!densW(AA13+273.15,1)</f>
        <v>69833.773982416373</v>
      </c>
      <c r="AE13" cm="1">
        <f t="array" ref="AE13">ROUND([1]!densW(AA13+273.15,1)/18,2)</f>
        <v>55.45</v>
      </c>
      <c r="AF13">
        <f t="shared" si="5"/>
        <v>0.21955089856231061</v>
      </c>
      <c r="AG13" s="5" t="s">
        <v>51</v>
      </c>
    </row>
    <row r="14" spans="1:34" x14ac:dyDescent="0.25">
      <c r="C14" s="11">
        <v>40</v>
      </c>
      <c r="D14" s="1">
        <v>2.75</v>
      </c>
      <c r="E14">
        <v>20.100000000000001</v>
      </c>
      <c r="F14" s="2">
        <f t="shared" si="1"/>
        <v>8.59375E-2</v>
      </c>
      <c r="G14" s="2">
        <f t="shared" si="6"/>
        <v>9.9999999999999959E-4</v>
      </c>
      <c r="H14" s="2" cm="1">
        <f t="array" ref="H14">($C$3/100)^2*$B$8*PI()/[1]!viscW(E14+273.15,1)*[1]!densW(E14+273.15,1)</f>
        <v>50508.402905288815</v>
      </c>
      <c r="I14" cm="1">
        <f t="array" ref="I14">ROUND([1]!densW(E14+273.15,1)/18,2)</f>
        <v>55.45</v>
      </c>
      <c r="J14">
        <f t="shared" si="2"/>
        <v>0.37887231051637749</v>
      </c>
      <c r="K14" s="1">
        <f>ROUND(AVERAGE(I6:I237),2)</f>
        <v>55.45</v>
      </c>
      <c r="N14">
        <v>39</v>
      </c>
      <c r="O14">
        <v>1.84</v>
      </c>
      <c r="P14">
        <v>20.2</v>
      </c>
      <c r="Q14" s="2">
        <f t="shared" si="0"/>
        <v>5.7500000000000002E-2</v>
      </c>
      <c r="R14" s="2">
        <f t="shared" si="7"/>
        <v>5.3124999999999982E-4</v>
      </c>
      <c r="S14" s="2" cm="1">
        <f t="array" ref="S14">($C$3/100)^2*$M$8*PI()/([1]!viscW(P14+273.15,1)/[1]!densW(P14+273.15,1))</f>
        <v>69665.076203577992</v>
      </c>
      <c r="T14" cm="1">
        <f t="array" ref="T14">ROUND([1]!densW(P14+273.15,1)/18,2)</f>
        <v>55.45</v>
      </c>
      <c r="U14">
        <f t="shared" si="3"/>
        <v>0.23517463312831216</v>
      </c>
      <c r="V14">
        <f>ROUND(AVERAGE(T6:T15),2)</f>
        <v>55.45</v>
      </c>
      <c r="Y14">
        <v>40</v>
      </c>
      <c r="Z14">
        <v>1.88</v>
      </c>
      <c r="AA14">
        <v>20.3</v>
      </c>
      <c r="AB14" s="2">
        <f t="shared" si="4"/>
        <v>5.8749999999999997E-2</v>
      </c>
      <c r="AC14" s="2">
        <f t="shared" si="8"/>
        <v>6.5624999999999993E-4</v>
      </c>
      <c r="AD14" s="2" cm="1">
        <f t="array" ref="AD14">($C$3/100)^2*$M$8*PI()/[1]!viscW(AA14+273.15,1)*[1]!densW(AA14+273.15,1)</f>
        <v>69833.773982416373</v>
      </c>
      <c r="AE14" cm="1">
        <f t="array" ref="AE14">ROUND([1]!densW(AA14+273.15,1)/18,2)</f>
        <v>55.45</v>
      </c>
      <c r="AF14">
        <f t="shared" si="5"/>
        <v>0.23344001072297771</v>
      </c>
      <c r="AG14">
        <f>ROUND(AVERAGE(AE6:AE269),2)</f>
        <v>55.45</v>
      </c>
    </row>
    <row r="15" spans="1:34" x14ac:dyDescent="0.25">
      <c r="C15" s="11">
        <v>45</v>
      </c>
      <c r="D15" s="1">
        <v>2.92</v>
      </c>
      <c r="E15">
        <v>20.100000000000001</v>
      </c>
      <c r="F15" s="2">
        <f t="shared" si="1"/>
        <v>9.1249999999999998E-2</v>
      </c>
      <c r="G15" s="2">
        <f t="shared" si="6"/>
        <v>9.3749999999999942E-4</v>
      </c>
      <c r="H15" s="2" cm="1">
        <f t="array" ref="H15">($C$3/100)^2*$B$8*PI()/[1]!viscW(E15+273.15,1)*[1]!densW(E15+273.15,1)</f>
        <v>50508.402905288815</v>
      </c>
      <c r="I15" cm="1">
        <f t="array" ref="I15">ROUND([1]!densW(E15+273.15,1)/18,2)</f>
        <v>55.45</v>
      </c>
      <c r="J15">
        <f t="shared" si="2"/>
        <v>0.40776132036851453</v>
      </c>
      <c r="K15" s="5" t="s">
        <v>11</v>
      </c>
      <c r="N15">
        <v>44</v>
      </c>
      <c r="O15">
        <v>1.92</v>
      </c>
      <c r="P15">
        <v>20.2</v>
      </c>
      <c r="Q15" s="2">
        <f t="shared" si="0"/>
        <v>0.06</v>
      </c>
      <c r="R15" s="2">
        <f t="shared" si="7"/>
        <v>4.9999999999999979E-4</v>
      </c>
      <c r="S15" s="2" cm="1">
        <f t="array" ref="S15">($C$3/100)^2*$M$8*PI()/([1]!viscW(P15+273.15,1)/[1]!densW(P15+273.15,1))</f>
        <v>69665.076203577992</v>
      </c>
      <c r="T15" cm="1">
        <f t="array" ref="T15">ROUND([1]!densW(P15+273.15,1)/18,2)</f>
        <v>55.45</v>
      </c>
      <c r="U15">
        <f t="shared" si="3"/>
        <v>0.24676896590923153</v>
      </c>
      <c r="V15" s="5" t="s">
        <v>11</v>
      </c>
      <c r="Y15">
        <v>45</v>
      </c>
      <c r="Z15">
        <v>1.99</v>
      </c>
      <c r="AA15">
        <v>20.3</v>
      </c>
      <c r="AB15" s="2">
        <f t="shared" si="4"/>
        <v>6.21875E-2</v>
      </c>
      <c r="AC15" s="2">
        <f t="shared" si="8"/>
        <v>6.2500000000000056E-4</v>
      </c>
      <c r="AD15" s="2" cm="1">
        <f t="array" ref="AD15">($C$3/100)^2*$M$8*PI()/[1]!viscW(AA15+273.15,1)*[1]!densW(AA15+273.15,1)</f>
        <v>69833.773982416373</v>
      </c>
      <c r="AE15" cm="1">
        <f t="array" ref="AE15">ROUND([1]!densW(AA15+273.15,1)/18,2)</f>
        <v>55.45</v>
      </c>
      <c r="AF15">
        <f t="shared" si="5"/>
        <v>0.24894419725894304</v>
      </c>
      <c r="AG15" s="5" t="s">
        <v>11</v>
      </c>
    </row>
    <row r="16" spans="1:34" x14ac:dyDescent="0.25">
      <c r="C16" s="11">
        <v>50</v>
      </c>
      <c r="D16" s="1">
        <v>3.05</v>
      </c>
      <c r="E16">
        <v>20.100000000000001</v>
      </c>
      <c r="F16" s="2">
        <f t="shared" si="1"/>
        <v>9.5312499999999994E-2</v>
      </c>
      <c r="G16" s="2">
        <f t="shared" si="6"/>
        <v>8.7500000000000078E-4</v>
      </c>
      <c r="H16" s="2" cm="1">
        <f t="array" ref="H16">($C$3/100)^2*$B$8*PI()/[1]!viscW(E16+273.15,1)*[1]!densW(E16+273.15,1)</f>
        <v>50508.402905288815</v>
      </c>
      <c r="I16" cm="1">
        <f t="array" ref="I16">ROUND([1]!densW(E16+273.15,1)/18,2)</f>
        <v>55.45</v>
      </c>
      <c r="J16">
        <f t="shared" si="2"/>
        <v>0.4304301201812275</v>
      </c>
      <c r="K16" s="15">
        <f>$F$3*$E$3/(K10/1000/K14)</f>
        <v>44936.676496337845</v>
      </c>
      <c r="N16">
        <v>49</v>
      </c>
      <c r="O16">
        <v>2</v>
      </c>
      <c r="P16">
        <v>20.2</v>
      </c>
      <c r="Q16" s="2">
        <f t="shared" si="0"/>
        <v>6.25E-2</v>
      </c>
      <c r="R16" s="2">
        <f t="shared" si="7"/>
        <v>5.0000000000000044E-4</v>
      </c>
      <c r="S16" s="2" cm="1">
        <f t="array" ref="S16">($C$3/100)^2*$M$8*PI()/([1]!viscW(P16+273.15,1)/[1]!densW(P16+273.15,1))</f>
        <v>69665.076203577992</v>
      </c>
      <c r="T16" cm="1">
        <f t="array" ref="T16">ROUND([1]!densW(P16+273.15,1)/18,2)</f>
        <v>55.45</v>
      </c>
      <c r="U16">
        <f t="shared" si="3"/>
        <v>0.25849930569472107</v>
      </c>
      <c r="V16" s="15">
        <f>$F$3*$E$3/(V10/1000/V14)</f>
        <v>40837.346154945735</v>
      </c>
      <c r="Y16">
        <v>50</v>
      </c>
      <c r="Z16">
        <v>2.08</v>
      </c>
      <c r="AA16">
        <v>20.3</v>
      </c>
      <c r="AB16" s="2">
        <f t="shared" si="4"/>
        <v>6.5000000000000002E-2</v>
      </c>
      <c r="AC16" s="2">
        <f t="shared" si="8"/>
        <v>5.9375000000000053E-4</v>
      </c>
      <c r="AD16" s="2" cm="1">
        <f t="array" ref="AD16">($C$3/100)^2*$M$8*PI()/[1]!viscW(AA16+273.15,1)*[1]!densW(AA16+273.15,1)</f>
        <v>69833.773982416373</v>
      </c>
      <c r="AE16" cm="1">
        <f t="array" ref="AE16">ROUND([1]!densW(AA16+273.15,1)/18,2)</f>
        <v>55.45</v>
      </c>
      <c r="AF16">
        <f t="shared" si="5"/>
        <v>0.26181070785219335</v>
      </c>
      <c r="AG16" s="15">
        <f>$F$3*$E$3/(AG10/1000/AG14)</f>
        <v>40751.272228456088</v>
      </c>
    </row>
    <row r="17" spans="3:33" x14ac:dyDescent="0.25">
      <c r="C17" s="11">
        <v>55</v>
      </c>
      <c r="D17" s="1">
        <v>3.2</v>
      </c>
      <c r="E17">
        <v>20.100000000000001</v>
      </c>
      <c r="F17" s="2">
        <f t="shared" si="1"/>
        <v>0.1</v>
      </c>
      <c r="G17" s="2">
        <f t="shared" si="6"/>
        <v>8.7500000000000078E-4</v>
      </c>
      <c r="H17" s="2" cm="1">
        <f t="array" ref="H17">($C$3/100)^2*$B$8*PI()/[1]!viscW(E17+273.15,1)*[1]!densW(E17+273.15,1)</f>
        <v>50508.402905288815</v>
      </c>
      <c r="I17" cm="1">
        <f t="array" ref="I17">ROUND([1]!densW(E17+273.15,1)/18,2)</f>
        <v>55.45</v>
      </c>
      <c r="J17">
        <f t="shared" si="2"/>
        <v>0.45724137763188427</v>
      </c>
      <c r="K17" s="5" t="s">
        <v>45</v>
      </c>
      <c r="N17">
        <v>54</v>
      </c>
      <c r="O17">
        <v>2.08</v>
      </c>
      <c r="P17">
        <v>20.2</v>
      </c>
      <c r="Q17" s="2">
        <f t="shared" si="0"/>
        <v>6.5000000000000002E-2</v>
      </c>
      <c r="R17" s="2">
        <f t="shared" si="7"/>
        <v>5.0000000000000044E-4</v>
      </c>
      <c r="S17" s="2" cm="1">
        <f t="array" ref="S17">($C$3/100)^2*$M$8*PI()/([1]!viscW(P17+273.15,1)/[1]!densW(P17+273.15,1))</f>
        <v>69665.076203577992</v>
      </c>
      <c r="T17" cm="1">
        <f t="array" ref="T17">ROUND([1]!densW(P17+273.15,1)/18,2)</f>
        <v>55.45</v>
      </c>
      <c r="U17">
        <f t="shared" si="3"/>
        <v>0.270368881250105</v>
      </c>
      <c r="V17" s="5" t="s">
        <v>45</v>
      </c>
      <c r="Y17">
        <v>55</v>
      </c>
      <c r="Z17">
        <v>2.1800000000000002</v>
      </c>
      <c r="AA17">
        <v>20.3</v>
      </c>
      <c r="AB17" s="2">
        <f t="shared" si="4"/>
        <v>6.8125000000000005E-2</v>
      </c>
      <c r="AC17" s="2">
        <f t="shared" si="8"/>
        <v>6.5624999999999993E-4</v>
      </c>
      <c r="AD17" s="2" cm="1">
        <f t="array" ref="AD17">($C$3/100)^2*$M$8*PI()/[1]!viscW(AA17+273.15,1)*[1]!densW(AA17+273.15,1)</f>
        <v>69833.773982416373</v>
      </c>
      <c r="AE17" cm="1">
        <f t="array" ref="AE17">ROUND([1]!densW(AA17+273.15,1)/18,2)</f>
        <v>55.45</v>
      </c>
      <c r="AF17">
        <f t="shared" si="5"/>
        <v>0.2763037151547601</v>
      </c>
      <c r="AG17" s="5" t="s">
        <v>45</v>
      </c>
    </row>
    <row r="18" spans="3:33" x14ac:dyDescent="0.25">
      <c r="C18" s="11">
        <v>60</v>
      </c>
      <c r="D18" s="1">
        <v>3.33</v>
      </c>
      <c r="E18">
        <v>20.100000000000001</v>
      </c>
      <c r="F18" s="2">
        <f t="shared" si="1"/>
        <v>0.1040625</v>
      </c>
      <c r="G18" s="2">
        <f t="shared" si="6"/>
        <v>8.437500000000001E-4</v>
      </c>
      <c r="H18" s="2" cm="1">
        <f t="array" ref="H18">($C$3/100)^2*$B$8*PI()/[1]!viscW(E18+273.15,1)*[1]!densW(E18+273.15,1)</f>
        <v>50508.402905288815</v>
      </c>
      <c r="I18" cm="1">
        <f t="array" ref="I18">ROUND([1]!densW(E18+273.15,1)/18,2)</f>
        <v>55.45</v>
      </c>
      <c r="J18">
        <f t="shared" si="2"/>
        <v>0.48107385299998245</v>
      </c>
      <c r="K18" s="2">
        <f>K6*(K10-0.9*K10)/1000</f>
        <v>1.3274626035007586E-7</v>
      </c>
      <c r="N18">
        <v>59</v>
      </c>
      <c r="O18">
        <v>2.16</v>
      </c>
      <c r="P18">
        <v>20.2</v>
      </c>
      <c r="Q18" s="2">
        <f t="shared" si="0"/>
        <v>6.7500000000000004E-2</v>
      </c>
      <c r="R18" s="2">
        <f t="shared" si="7"/>
        <v>5.0000000000000044E-4</v>
      </c>
      <c r="S18" s="2" cm="1">
        <f t="array" ref="S18">($C$3/100)^2*$M$8*PI()/([1]!viscW(P18+273.15,1)/[1]!densW(P18+273.15,1))</f>
        <v>69665.076203577992</v>
      </c>
      <c r="T18" cm="1">
        <f t="array" ref="T18">ROUND([1]!densW(P18+273.15,1)/18,2)</f>
        <v>55.45</v>
      </c>
      <c r="U18">
        <f t="shared" si="3"/>
        <v>0.28238103769810857</v>
      </c>
      <c r="V18" s="2">
        <f>V6*(V10-0.9*V10)/1000</f>
        <v>6.6348907227455995E-8</v>
      </c>
      <c r="Y18">
        <v>60</v>
      </c>
      <c r="Z18">
        <v>2.29</v>
      </c>
      <c r="AA18">
        <v>20.3</v>
      </c>
      <c r="AB18" s="2">
        <f t="shared" si="4"/>
        <v>7.1562500000000001E-2</v>
      </c>
      <c r="AC18" s="2">
        <f t="shared" si="8"/>
        <v>6.2499999999999915E-4</v>
      </c>
      <c r="AD18" s="2" cm="1">
        <f t="array" ref="AD18">($C$3/100)^2*$M$8*PI()/[1]!viscW(AA18+273.15,1)*[1]!densW(AA18+273.15,1)</f>
        <v>69833.773982416373</v>
      </c>
      <c r="AE18" cm="1">
        <f t="array" ref="AE18">ROUND([1]!densW(AA18+273.15,1)/18,2)</f>
        <v>55.45</v>
      </c>
      <c r="AF18">
        <f t="shared" si="5"/>
        <v>0.29249244250467837</v>
      </c>
      <c r="AG18" s="2">
        <f>AG6*(AG10-0.9*AG10)/1000</f>
        <v>8.1483095279447713E-8</v>
      </c>
    </row>
    <row r="19" spans="3:33" x14ac:dyDescent="0.25">
      <c r="C19" s="11">
        <v>65</v>
      </c>
      <c r="D19" s="1">
        <v>3.47</v>
      </c>
      <c r="E19">
        <v>20.100000000000001</v>
      </c>
      <c r="F19" s="2">
        <f t="shared" si="1"/>
        <v>0.10843750000000001</v>
      </c>
      <c r="G19" s="2">
        <f t="shared" si="6"/>
        <v>8.7499999999999937E-4</v>
      </c>
      <c r="H19" s="2" cm="1">
        <f t="array" ref="H19">($C$3/100)^2*$B$8*PI()/[1]!viscW(E19+273.15,1)*[1]!densW(E19+273.15,1)</f>
        <v>50508.402905288815</v>
      </c>
      <c r="I19" cm="1">
        <f t="array" ref="I19">ROUND([1]!densW(E19+273.15,1)/18,2)</f>
        <v>55.45</v>
      </c>
      <c r="J19">
        <f t="shared" si="2"/>
        <v>0.50739116131735607</v>
      </c>
      <c r="K19" s="5" t="s">
        <v>46</v>
      </c>
      <c r="N19">
        <v>64</v>
      </c>
      <c r="O19">
        <v>2.2400000000000002</v>
      </c>
      <c r="P19">
        <v>20.2</v>
      </c>
      <c r="Q19" s="2">
        <f t="shared" si="0"/>
        <v>7.0000000000000007E-2</v>
      </c>
      <c r="R19" s="2">
        <f t="shared" si="7"/>
        <v>4.9999999999999903E-4</v>
      </c>
      <c r="S19" s="2" cm="1">
        <f t="array" ref="S19">($C$3/100)^2*$M$8*PI()/([1]!viscW(P19+273.15,1)/[1]!densW(P19+273.15,1))</f>
        <v>69665.076203577992</v>
      </c>
      <c r="T19" cm="1">
        <f t="array" ref="T19">ROUND([1]!densW(P19+273.15,1)/18,2)</f>
        <v>55.45</v>
      </c>
      <c r="U19">
        <f t="shared" si="3"/>
        <v>0.29453924217791805</v>
      </c>
      <c r="V19" s="5" t="s">
        <v>46</v>
      </c>
      <c r="Y19">
        <v>65</v>
      </c>
      <c r="Z19">
        <v>2.38</v>
      </c>
      <c r="AA19">
        <v>20.3</v>
      </c>
      <c r="AB19" s="2">
        <f t="shared" si="4"/>
        <v>7.4374999999999997E-2</v>
      </c>
      <c r="AC19" s="2">
        <f t="shared" si="8"/>
        <v>5.9374999999999988E-4</v>
      </c>
      <c r="AD19" s="2" cm="1">
        <f t="array" ref="AD19">($C$3/100)^2*$M$8*PI()/[1]!viscW(AA19+273.15,1)*[1]!densW(AA19+273.15,1)</f>
        <v>69833.773982416373</v>
      </c>
      <c r="AE19" cm="1">
        <f t="array" ref="AE19">ROUND([1]!densW(AA19+273.15,1)/18,2)</f>
        <v>55.45</v>
      </c>
      <c r="AF19">
        <f t="shared" si="5"/>
        <v>0.30593551276113129</v>
      </c>
      <c r="AG19" s="5" t="s">
        <v>46</v>
      </c>
    </row>
    <row r="20" spans="3:33" x14ac:dyDescent="0.25">
      <c r="C20" s="11">
        <v>70</v>
      </c>
      <c r="D20" s="1">
        <v>3.61</v>
      </c>
      <c r="E20">
        <v>20.100000000000001</v>
      </c>
      <c r="F20" s="2">
        <f t="shared" si="1"/>
        <v>0.1128125</v>
      </c>
      <c r="G20" s="2">
        <f t="shared" si="6"/>
        <v>8.1249999999999931E-4</v>
      </c>
      <c r="H20" s="2" cm="1">
        <f t="array" ref="H20">($C$3/100)^2*$B$8*PI()/[1]!viscW(E20+273.15,1)*[1]!densW(E20+273.15,1)</f>
        <v>50508.402905288815</v>
      </c>
      <c r="I20" cm="1">
        <f t="array" ref="I20">ROUND([1]!densW(E20+273.15,1)/18,2)</f>
        <v>55.45</v>
      </c>
      <c r="J20">
        <f t="shared" si="2"/>
        <v>0.53441983370527502</v>
      </c>
      <c r="K20" s="2">
        <f>K18*(32+100)</f>
        <v>1.7522506366210016E-5</v>
      </c>
      <c r="M20" s="1"/>
      <c r="N20">
        <v>69</v>
      </c>
      <c r="O20">
        <v>2.3199999999999998</v>
      </c>
      <c r="P20">
        <v>20.2</v>
      </c>
      <c r="Q20" s="2">
        <f t="shared" si="0"/>
        <v>7.2499999999999995E-2</v>
      </c>
      <c r="R20" s="2">
        <f t="shared" si="7"/>
        <v>5.3124999999999982E-4</v>
      </c>
      <c r="S20" s="2" cm="1">
        <f t="array" ref="S20">($C$3/100)^2*$M$8*PI()/([1]!viscW(P20+273.15,1)/[1]!densW(P20+273.15,1))</f>
        <v>69665.076203577992</v>
      </c>
      <c r="T20" cm="1">
        <f t="array" ref="T20">ROUND([1]!densW(P20+273.15,1)/18,2)</f>
        <v>55.45</v>
      </c>
      <c r="U20">
        <f t="shared" si="3"/>
        <v>0.30684708985251491</v>
      </c>
      <c r="V20" s="2">
        <f>V18*(100+32)</f>
        <v>8.7580557540241915E-6</v>
      </c>
      <c r="Y20">
        <v>70</v>
      </c>
      <c r="Z20">
        <v>2.48</v>
      </c>
      <c r="AA20">
        <v>20.3</v>
      </c>
      <c r="AB20" s="2">
        <f t="shared" si="4"/>
        <v>7.7499999999999999E-2</v>
      </c>
      <c r="AC20" s="2">
        <f t="shared" ref="AC20:AC71" si="9">IF(Y21=0,"-",(AB21-AB19)/(Y21-Y19))</f>
        <v>5.9374999999999988E-4</v>
      </c>
      <c r="AD20" s="2" cm="1">
        <f t="array" ref="AD20">($C$3/100)^2*$M$8*PI()/[1]!viscW(AA20+273.15,1)*[1]!densW(AA20+273.15,1)</f>
        <v>69833.773982416373</v>
      </c>
      <c r="AE20" cm="1">
        <f t="array" ref="AE20">ROUND([1]!densW(AA20+273.15,1)/18,2)</f>
        <v>55.45</v>
      </c>
      <c r="AF20">
        <f t="shared" si="5"/>
        <v>0.32108731778173355</v>
      </c>
      <c r="AG20" s="2">
        <f>AG18*(100+32)</f>
        <v>1.0755768576887098E-5</v>
      </c>
    </row>
    <row r="21" spans="3:33" x14ac:dyDescent="0.25">
      <c r="C21" s="11">
        <v>75</v>
      </c>
      <c r="D21" s="1">
        <v>3.73</v>
      </c>
      <c r="E21">
        <v>20.100000000000001</v>
      </c>
      <c r="F21" s="2">
        <f t="shared" si="1"/>
        <v>0.1165625</v>
      </c>
      <c r="G21" s="2">
        <f t="shared" si="6"/>
        <v>8.1250000000000072E-4</v>
      </c>
      <c r="H21" s="2" cm="1">
        <f t="array" ref="H21">($C$3/100)^2*$B$8*PI()/[1]!viscW(E21+273.15,1)*[1]!densW(E21+273.15,1)</f>
        <v>50508.402905288815</v>
      </c>
      <c r="I21" cm="1">
        <f t="array" ref="I21">ROUND([1]!densW(E21+273.15,1)/18,2)</f>
        <v>55.45</v>
      </c>
      <c r="J21">
        <f t="shared" si="2"/>
        <v>0.55818332815746097</v>
      </c>
      <c r="K21" s="5" t="s">
        <v>62</v>
      </c>
      <c r="N21">
        <v>74</v>
      </c>
      <c r="O21">
        <v>2.41</v>
      </c>
      <c r="P21">
        <v>20.2</v>
      </c>
      <c r="Q21" s="2">
        <f t="shared" si="0"/>
        <v>7.5312500000000004E-2</v>
      </c>
      <c r="R21" s="2">
        <f t="shared" si="7"/>
        <v>5.3125000000000112E-4</v>
      </c>
      <c r="S21" s="2" cm="1">
        <f t="array" ref="S21">($C$3/100)^2*$M$8*PI()/([1]!viscW(P21+273.15,1)/[1]!densW(P21+273.15,1))</f>
        <v>69665.076203577992</v>
      </c>
      <c r="T21" cm="1">
        <f t="array" ref="T21">ROUND([1]!densW(P21+273.15,1)/18,2)</f>
        <v>55.45</v>
      </c>
      <c r="U21">
        <f t="shared" si="3"/>
        <v>0.32087693806295342</v>
      </c>
      <c r="V21" s="5" t="s">
        <v>62</v>
      </c>
      <c r="Y21">
        <v>75</v>
      </c>
      <c r="Z21">
        <v>2.57</v>
      </c>
      <c r="AA21">
        <v>20.3</v>
      </c>
      <c r="AB21" s="2">
        <f t="shared" si="4"/>
        <v>8.0312499999999995E-2</v>
      </c>
      <c r="AC21" s="2">
        <f t="shared" si="9"/>
        <v>5.9374999999999988E-4</v>
      </c>
      <c r="AD21" s="2" cm="1">
        <f t="array" ref="AD21">($C$3/100)^2*$M$8*PI()/[1]!viscW(AA21+273.15,1)*[1]!densW(AA21+273.15,1)</f>
        <v>69833.773982416373</v>
      </c>
      <c r="AE21" cm="1">
        <f t="array" ref="AE21">ROUND([1]!densW(AA21+273.15,1)/18,2)</f>
        <v>55.45</v>
      </c>
      <c r="AF21">
        <f t="shared" si="5"/>
        <v>0.33492304963438368</v>
      </c>
      <c r="AG21" s="5" t="s">
        <v>62</v>
      </c>
    </row>
    <row r="22" spans="3:33" x14ac:dyDescent="0.25">
      <c r="C22" s="11">
        <v>80</v>
      </c>
      <c r="D22" s="1">
        <v>3.87</v>
      </c>
      <c r="E22">
        <v>20.100000000000001</v>
      </c>
      <c r="F22" s="2">
        <f t="shared" si="1"/>
        <v>0.1209375</v>
      </c>
      <c r="G22" s="2">
        <f t="shared" si="6"/>
        <v>8.7499999999999937E-4</v>
      </c>
      <c r="H22" s="2" cm="1">
        <f t="array" ref="H22">($C$3/100)^2*$B$8*PI()/[1]!viscW(E22+273.15,1)*[1]!densW(E22+273.15,1)</f>
        <v>50508.402905288815</v>
      </c>
      <c r="I22" cm="1">
        <f t="array" ref="I22">ROUND([1]!densW(E22+273.15,1)/18,2)</f>
        <v>55.45</v>
      </c>
      <c r="J22">
        <f t="shared" si="2"/>
        <v>0.58664053297149632</v>
      </c>
      <c r="K22" s="13">
        <f>K20*1000</f>
        <v>1.7522506366210017E-2</v>
      </c>
      <c r="N22">
        <v>79</v>
      </c>
      <c r="O22">
        <v>2.4900000000000002</v>
      </c>
      <c r="P22">
        <v>20.2</v>
      </c>
      <c r="Q22" s="2">
        <f t="shared" si="0"/>
        <v>7.7812500000000007E-2</v>
      </c>
      <c r="R22" s="2">
        <f t="shared" si="7"/>
        <v>4.6874999999999971E-4</v>
      </c>
      <c r="S22" s="2" cm="1">
        <f t="array" ref="S22">($C$3/100)^2*$M$8*PI()/([1]!viscW(P22+273.15,1)/[1]!densW(P22+273.15,1))</f>
        <v>69665.076203577992</v>
      </c>
      <c r="T22" cm="1">
        <f t="array" ref="T22">ROUND([1]!densW(P22+273.15,1)/18,2)</f>
        <v>55.45</v>
      </c>
      <c r="U22">
        <f t="shared" si="3"/>
        <v>0.33351533693467617</v>
      </c>
      <c r="V22" s="13">
        <f>V20*1000</f>
        <v>8.758055754024191E-3</v>
      </c>
      <c r="Y22">
        <v>80</v>
      </c>
      <c r="Z22">
        <v>2.67</v>
      </c>
      <c r="AA22">
        <v>20.3</v>
      </c>
      <c r="AB22" s="2">
        <f t="shared" si="4"/>
        <v>8.3437499999999998E-2</v>
      </c>
      <c r="AC22" s="2">
        <f t="shared" si="9"/>
        <v>6.2500000000000056E-4</v>
      </c>
      <c r="AD22" s="2" cm="1">
        <f t="array" ref="AD22">($C$3/100)^2*$M$8*PI()/[1]!viscW(AA22+273.15,1)*[1]!densW(AA22+273.15,1)</f>
        <v>69833.773982416373</v>
      </c>
      <c r="AE22" cm="1">
        <f t="array" ref="AE22">ROUND([1]!densW(AA22+273.15,1)/18,2)</f>
        <v>55.45</v>
      </c>
      <c r="AF22">
        <f t="shared" si="5"/>
        <v>0.35052399007686325</v>
      </c>
      <c r="AG22" s="13">
        <f>AG20*1000</f>
        <v>1.0755768576887098E-2</v>
      </c>
    </row>
    <row r="23" spans="3:33" x14ac:dyDescent="0.25">
      <c r="C23" s="11">
        <v>85</v>
      </c>
      <c r="D23" s="1">
        <v>4.01</v>
      </c>
      <c r="E23">
        <v>20.100000000000001</v>
      </c>
      <c r="F23" s="2">
        <f t="shared" si="1"/>
        <v>0.12531249999999999</v>
      </c>
      <c r="G23" s="2">
        <f t="shared" si="6"/>
        <v>7.5000000000000067E-4</v>
      </c>
      <c r="H23" s="2" cm="1">
        <f t="array" ref="H23">($C$3/100)^2*$B$8*PI()/[1]!viscW(E23+273.15,1)*[1]!densW(E23+273.15,1)</f>
        <v>50508.402905288815</v>
      </c>
      <c r="I23" cm="1">
        <f t="array" ref="I23">ROUND([1]!densW(E23+273.15,1)/18,2)</f>
        <v>55.45</v>
      </c>
      <c r="J23">
        <f t="shared" si="2"/>
        <v>0.61593132989256183</v>
      </c>
      <c r="N23">
        <v>84</v>
      </c>
      <c r="O23">
        <v>2.56</v>
      </c>
      <c r="P23">
        <v>20.2</v>
      </c>
      <c r="Q23" s="2">
        <f t="shared" si="0"/>
        <v>0.08</v>
      </c>
      <c r="R23" s="2">
        <f t="shared" si="7"/>
        <v>4.6874999999999971E-4</v>
      </c>
      <c r="S23" s="2" cm="1">
        <f t="array" ref="S23">($C$3/100)^2*$M$8*PI()/([1]!viscW(P23+273.15,1)/[1]!densW(P23+273.15,1))</f>
        <v>69665.076203577992</v>
      </c>
      <c r="T23" cm="1">
        <f t="array" ref="T23">ROUND([1]!densW(P23+273.15,1)/18,2)</f>
        <v>55.45</v>
      </c>
      <c r="U23">
        <f t="shared" si="3"/>
        <v>0.3447065008959373</v>
      </c>
      <c r="Y23">
        <v>85</v>
      </c>
      <c r="Z23">
        <v>2.77</v>
      </c>
      <c r="AA23">
        <v>20.3</v>
      </c>
      <c r="AB23" s="2">
        <f t="shared" si="4"/>
        <v>8.6562500000000001E-2</v>
      </c>
      <c r="AC23" s="2">
        <f t="shared" si="9"/>
        <v>5.625000000000005E-4</v>
      </c>
      <c r="AD23" s="2" cm="1">
        <f t="array" ref="AD23">($C$3/100)^2*$M$8*PI()/[1]!viscW(AA23+273.15,1)*[1]!densW(AA23+273.15,1)</f>
        <v>69833.773982416373</v>
      </c>
      <c r="AE23" cm="1">
        <f t="array" ref="AE23">ROUND([1]!densW(AA23+273.15,1)/18,2)</f>
        <v>55.45</v>
      </c>
      <c r="AF23">
        <f t="shared" si="5"/>
        <v>0.36637218231688684</v>
      </c>
    </row>
    <row r="24" spans="3:33" x14ac:dyDescent="0.25">
      <c r="C24" s="11">
        <v>90</v>
      </c>
      <c r="D24" s="1">
        <v>4.1100000000000003</v>
      </c>
      <c r="E24">
        <v>20.100000000000001</v>
      </c>
      <c r="F24" s="2">
        <f t="shared" si="1"/>
        <v>0.12843750000000001</v>
      </c>
      <c r="G24" s="2">
        <f t="shared" si="6"/>
        <v>6.5624999999999993E-4</v>
      </c>
      <c r="H24" s="2" cm="1">
        <f t="array" ref="H24">($C$3/100)^2*$B$8*PI()/[1]!viscW(E24+273.15,1)*[1]!densW(E24+273.15,1)</f>
        <v>50508.402905288815</v>
      </c>
      <c r="I24" cm="1">
        <f t="array" ref="I24">ROUND([1]!densW(E24+273.15,1)/18,2)</f>
        <v>55.45</v>
      </c>
      <c r="J24">
        <f t="shared" si="2"/>
        <v>0.63739138091233105</v>
      </c>
      <c r="N24">
        <v>89</v>
      </c>
      <c r="O24">
        <v>2.64</v>
      </c>
      <c r="P24">
        <v>20.2</v>
      </c>
      <c r="Q24" s="2">
        <f t="shared" si="0"/>
        <v>8.2500000000000004E-2</v>
      </c>
      <c r="R24" s="2">
        <f t="shared" si="7"/>
        <v>4.6874999999999971E-4</v>
      </c>
      <c r="S24" s="2" cm="1">
        <f t="array" ref="S24">($C$3/100)^2*$M$8*PI()/([1]!viscW(P24+273.15,1)/[1]!densW(P24+273.15,1))</f>
        <v>69665.076203577992</v>
      </c>
      <c r="T24" cm="1">
        <f t="array" ref="T24">ROUND([1]!densW(P24+273.15,1)/18,2)</f>
        <v>55.45</v>
      </c>
      <c r="U24">
        <f t="shared" si="3"/>
        <v>0.35765166548797434</v>
      </c>
      <c r="Y24">
        <v>90</v>
      </c>
      <c r="Z24">
        <v>2.85</v>
      </c>
      <c r="AA24">
        <v>20.3</v>
      </c>
      <c r="AB24" s="2">
        <f t="shared" si="4"/>
        <v>8.9062500000000003E-2</v>
      </c>
      <c r="AC24" s="2">
        <f t="shared" si="9"/>
        <v>5.3124999999999982E-4</v>
      </c>
      <c r="AD24" s="2" cm="1">
        <f t="array" ref="AD24">($C$3/100)^2*$M$8*PI()/[1]!viscW(AA24+273.15,1)*[1]!densW(AA24+273.15,1)</f>
        <v>69833.773982416373</v>
      </c>
      <c r="AE24" cm="1">
        <f t="array" ref="AE24">ROUND([1]!densW(AA24+273.15,1)/18,2)</f>
        <v>55.45</v>
      </c>
      <c r="AF24">
        <f t="shared" si="5"/>
        <v>0.37923409595929464</v>
      </c>
    </row>
    <row r="25" spans="3:33" x14ac:dyDescent="0.25">
      <c r="C25" s="11">
        <v>95</v>
      </c>
      <c r="D25" s="1">
        <v>4.22</v>
      </c>
      <c r="E25">
        <v>20.100000000000001</v>
      </c>
      <c r="F25" s="2">
        <f t="shared" si="1"/>
        <v>0.13187499999999999</v>
      </c>
      <c r="G25" s="2">
        <f t="shared" si="6"/>
        <v>6.874999999999992E-4</v>
      </c>
      <c r="H25" s="2" cm="1">
        <f t="array" ref="H25">($C$3/100)^2*$B$8*PI()/[1]!viscW(E25+273.15,1)*[1]!densW(E25+273.15,1)</f>
        <v>50508.402905288815</v>
      </c>
      <c r="I25" cm="1">
        <f t="array" ref="I25">ROUND([1]!densW(E25+273.15,1)/18,2)</f>
        <v>55.45</v>
      </c>
      <c r="J25">
        <f t="shared" si="2"/>
        <v>0.66154184114461412</v>
      </c>
      <c r="K25" s="2">
        <f>K10/1000</f>
        <v>2.6250002046682993E-4</v>
      </c>
      <c r="N25">
        <v>94</v>
      </c>
      <c r="O25">
        <v>2.71</v>
      </c>
      <c r="P25">
        <v>20.2</v>
      </c>
      <c r="Q25" s="2">
        <f t="shared" si="0"/>
        <v>8.4687499999999999E-2</v>
      </c>
      <c r="R25" s="2">
        <f t="shared" si="7"/>
        <v>4.6874999999999971E-4</v>
      </c>
      <c r="S25" s="2" cm="1">
        <f t="array" ref="S25">($C$3/100)^2*$M$8*PI()/([1]!viscW(P25+273.15,1)/[1]!densW(P25+273.15,1))</f>
        <v>69665.076203577992</v>
      </c>
      <c r="T25" cm="1">
        <f t="array" ref="T25">ROUND([1]!densW(P25+273.15,1)/18,2)</f>
        <v>55.45</v>
      </c>
      <c r="U25">
        <f t="shared" si="3"/>
        <v>0.36911780257561849</v>
      </c>
      <c r="Y25">
        <v>95</v>
      </c>
      <c r="Z25">
        <v>2.94</v>
      </c>
      <c r="AA25">
        <v>20.3</v>
      </c>
      <c r="AB25" s="2">
        <f t="shared" si="4"/>
        <v>9.1874999999999998E-2</v>
      </c>
      <c r="AC25" s="2">
        <f t="shared" si="9"/>
        <v>5.6249999999999909E-4</v>
      </c>
      <c r="AD25" s="2" cm="1">
        <f t="array" ref="AD25">($C$3/100)^2*$M$8*PI()/[1]!viscW(AA25+273.15,1)*[1]!densW(AA25+273.15,1)</f>
        <v>69833.773982416373</v>
      </c>
      <c r="AE25" cm="1">
        <f t="array" ref="AE25">ROUND([1]!densW(AA25+273.15,1)/18,2)</f>
        <v>55.45</v>
      </c>
      <c r="AF25">
        <f t="shared" si="5"/>
        <v>0.3939042857070883</v>
      </c>
    </row>
    <row r="26" spans="3:33" x14ac:dyDescent="0.25">
      <c r="C26" s="11">
        <v>100</v>
      </c>
      <c r="D26" s="1">
        <v>4.33</v>
      </c>
      <c r="E26">
        <v>20.100000000000001</v>
      </c>
      <c r="F26" s="2">
        <f t="shared" si="1"/>
        <v>0.1353125</v>
      </c>
      <c r="G26" s="2">
        <f t="shared" si="6"/>
        <v>6.8750000000000202E-4</v>
      </c>
      <c r="H26" s="2" cm="1">
        <f t="array" ref="H26">($C$3/100)^2*$B$8*PI()/[1]!viscW(E26+273.15,1)*[1]!densW(E26+273.15,1)</f>
        <v>50508.402905288815</v>
      </c>
      <c r="I26" cm="1">
        <f t="array" ref="I26">ROUND([1]!densW(E26+273.15,1)/18,2)</f>
        <v>55.45</v>
      </c>
      <c r="J26">
        <f t="shared" si="2"/>
        <v>0.68629001083380814</v>
      </c>
      <c r="N26">
        <v>99</v>
      </c>
      <c r="O26">
        <v>2.79</v>
      </c>
      <c r="P26">
        <v>20.2</v>
      </c>
      <c r="Q26" s="2">
        <f t="shared" si="0"/>
        <v>8.7187500000000001E-2</v>
      </c>
      <c r="R26" s="2">
        <f t="shared" si="7"/>
        <v>5.0000000000000044E-4</v>
      </c>
      <c r="S26" s="2" cm="1">
        <f t="array" ref="S26">($C$3/100)^2*$M$8*PI()/([1]!viscW(P26+273.15,1)/[1]!densW(P26+273.15,1))</f>
        <v>69665.076203577992</v>
      </c>
      <c r="T26" cm="1">
        <f t="array" ref="T26">ROUND([1]!densW(P26+273.15,1)/18,2)</f>
        <v>55.45</v>
      </c>
      <c r="U26">
        <f t="shared" si="3"/>
        <v>0.38238499551966743</v>
      </c>
      <c r="Y26">
        <v>100</v>
      </c>
      <c r="Z26">
        <v>3.03</v>
      </c>
      <c r="AA26">
        <v>20.3</v>
      </c>
      <c r="AB26" s="2">
        <f t="shared" si="4"/>
        <v>9.4687499999999994E-2</v>
      </c>
      <c r="AC26" s="2">
        <f t="shared" si="9"/>
        <v>5.625000000000005E-4</v>
      </c>
      <c r="AD26" s="2" cm="1">
        <f t="array" ref="AD26">($C$3/100)^2*$M$8*PI()/[1]!viscW(AA26+273.15,1)*[1]!densW(AA26+273.15,1)</f>
        <v>69833.773982416373</v>
      </c>
      <c r="AE26" cm="1">
        <f t="array" ref="AE26">ROUND([1]!densW(AA26+273.15,1)/18,2)</f>
        <v>55.45</v>
      </c>
      <c r="AF26">
        <f t="shared" si="5"/>
        <v>0.40879289820083897</v>
      </c>
    </row>
    <row r="27" spans="3:33" x14ac:dyDescent="0.25">
      <c r="C27" s="11">
        <v>105</v>
      </c>
      <c r="D27" s="1">
        <v>4.4400000000000004</v>
      </c>
      <c r="E27">
        <v>20.100000000000001</v>
      </c>
      <c r="F27" s="2">
        <f t="shared" si="1"/>
        <v>0.13875000000000001</v>
      </c>
      <c r="G27" s="2">
        <f t="shared" si="6"/>
        <v>6.874999999999992E-4</v>
      </c>
      <c r="H27" s="2" cm="1">
        <f t="array" ref="H27">($C$3/100)^2*$B$8*PI()/[1]!viscW(E27+273.15,1)*[1]!densW(E27+273.15,1)</f>
        <v>50508.402905288815</v>
      </c>
      <c r="I27" cm="1">
        <f t="array" ref="I27">ROUND([1]!densW(E27+273.15,1)/18,2)</f>
        <v>55.45</v>
      </c>
      <c r="J27">
        <f t="shared" si="2"/>
        <v>0.71166622832718285</v>
      </c>
      <c r="N27">
        <v>104</v>
      </c>
      <c r="O27">
        <v>2.87</v>
      </c>
      <c r="P27">
        <v>20.2</v>
      </c>
      <c r="Q27" s="2">
        <f t="shared" si="0"/>
        <v>8.9687500000000003E-2</v>
      </c>
      <c r="R27" s="2">
        <f t="shared" si="7"/>
        <v>4.6874999999999971E-4</v>
      </c>
      <c r="S27" s="2" cm="1">
        <f t="array" ref="S27">($C$3/100)^2*$M$8*PI()/([1]!viscW(P27+273.15,1)/[1]!densW(P27+273.15,1))</f>
        <v>69665.076203577992</v>
      </c>
      <c r="T27" cm="1">
        <f t="array" ref="T27">ROUND([1]!densW(P27+273.15,1)/18,2)</f>
        <v>55.45</v>
      </c>
      <c r="U27">
        <f t="shared" si="3"/>
        <v>0.39583057622901857</v>
      </c>
      <c r="Y27">
        <v>105</v>
      </c>
      <c r="Z27">
        <v>3.12</v>
      </c>
      <c r="AA27">
        <v>20.3</v>
      </c>
      <c r="AB27" s="2">
        <f t="shared" si="4"/>
        <v>9.7500000000000003E-2</v>
      </c>
      <c r="AC27" s="2">
        <f t="shared" si="9"/>
        <v>5.3125000000000112E-4</v>
      </c>
      <c r="AD27" s="2" cm="1">
        <f t="array" ref="AD27">($C$3/100)^2*$M$8*PI()/[1]!viscW(AA27+273.15,1)*[1]!densW(AA27+273.15,1)</f>
        <v>69833.773982416373</v>
      </c>
      <c r="AE27" cm="1">
        <f t="array" ref="AE27">ROUND([1]!densW(AA27+273.15,1)/18,2)</f>
        <v>55.45</v>
      </c>
      <c r="AF27">
        <f t="shared" si="5"/>
        <v>0.42390653601088724</v>
      </c>
    </row>
    <row r="28" spans="3:33" x14ac:dyDescent="0.25">
      <c r="C28" s="11">
        <v>110</v>
      </c>
      <c r="D28" s="1">
        <v>4.55</v>
      </c>
      <c r="E28">
        <v>20.100000000000001</v>
      </c>
      <c r="F28" s="2">
        <f t="shared" si="1"/>
        <v>0.14218749999999999</v>
      </c>
      <c r="G28" s="2">
        <f t="shared" si="6"/>
        <v>6.5624999999999993E-4</v>
      </c>
      <c r="H28" s="2" cm="1">
        <f t="array" ref="H28">($C$3/100)^2*$B$8*PI()/[1]!viscW(E28+273.15,1)*[1]!densW(E28+273.15,1)</f>
        <v>50508.402905288815</v>
      </c>
      <c r="I28" cm="1">
        <f t="array" ref="I28">ROUND([1]!densW(E28+273.15,1)/18,2)</f>
        <v>55.45</v>
      </c>
      <c r="J28">
        <f t="shared" si="2"/>
        <v>0.73770320211017815</v>
      </c>
      <c r="N28">
        <v>109</v>
      </c>
      <c r="O28">
        <v>2.94</v>
      </c>
      <c r="P28">
        <v>20.2</v>
      </c>
      <c r="Q28" s="2">
        <f t="shared" si="0"/>
        <v>9.1874999999999998E-2</v>
      </c>
      <c r="R28" s="2">
        <f t="shared" si="7"/>
        <v>4.3749999999999898E-4</v>
      </c>
      <c r="S28" s="2" cm="1">
        <f t="array" ref="S28">($C$3/100)^2*$M$8*PI()/([1]!viscW(P28+273.15,1)/[1]!densW(P28+273.15,1))</f>
        <v>69665.076203577992</v>
      </c>
      <c r="T28" cm="1">
        <f t="array" ref="T28">ROUND([1]!densW(P28+273.15,1)/18,2)</f>
        <v>55.45</v>
      </c>
      <c r="U28">
        <f t="shared" si="3"/>
        <v>0.40774561080688954</v>
      </c>
      <c r="Y28">
        <v>110</v>
      </c>
      <c r="Z28">
        <v>3.2</v>
      </c>
      <c r="AA28">
        <v>20.3</v>
      </c>
      <c r="AB28" s="2">
        <f t="shared" si="4"/>
        <v>0.1</v>
      </c>
      <c r="AC28" s="2">
        <f t="shared" si="9"/>
        <v>4.9999999999999903E-4</v>
      </c>
      <c r="AD28" s="2" cm="1">
        <f t="array" ref="AD28">($C$3/100)^2*$M$8*PI()/[1]!viscW(AA28+273.15,1)*[1]!densW(AA28+273.15,1)</f>
        <v>69833.773982416373</v>
      </c>
      <c r="AE28" cm="1">
        <f t="array" ref="AE28">ROUND([1]!densW(AA28+273.15,1)/18,2)</f>
        <v>55.45</v>
      </c>
      <c r="AF28">
        <f t="shared" si="5"/>
        <v>0.43753536706649304</v>
      </c>
    </row>
    <row r="29" spans="3:33" x14ac:dyDescent="0.25">
      <c r="C29" s="11">
        <v>115</v>
      </c>
      <c r="D29" s="1">
        <v>4.6500000000000004</v>
      </c>
      <c r="E29">
        <v>20.100000000000001</v>
      </c>
      <c r="F29" s="2">
        <f t="shared" si="1"/>
        <v>0.14531250000000001</v>
      </c>
      <c r="G29" s="2">
        <f t="shared" si="6"/>
        <v>5.9375000000000118E-4</v>
      </c>
      <c r="H29" s="2" cm="1">
        <f t="array" ref="H29">($C$3/100)^2*$B$8*PI()/[1]!viscW(E29+273.15,1)*[1]!densW(E29+273.15,1)</f>
        <v>50508.402905288815</v>
      </c>
      <c r="I29" cm="1">
        <f t="array" ref="I29">ROUND([1]!densW(E29+273.15,1)/18,2)</f>
        <v>55.45</v>
      </c>
      <c r="J29">
        <f t="shared" si="2"/>
        <v>0.76197623846638463</v>
      </c>
      <c r="N29">
        <v>114</v>
      </c>
      <c r="O29">
        <v>3.01</v>
      </c>
      <c r="P29">
        <v>20.2</v>
      </c>
      <c r="Q29" s="2">
        <f t="shared" si="0"/>
        <v>9.4062499999999993E-2</v>
      </c>
      <c r="R29" s="2">
        <f t="shared" si="7"/>
        <v>4.6874999999999971E-4</v>
      </c>
      <c r="S29" s="2" cm="1">
        <f t="array" ref="S29">($C$3/100)^2*$M$8*PI()/([1]!viscW(P29+273.15,1)/[1]!densW(P29+273.15,1))</f>
        <v>69665.076203577992</v>
      </c>
      <c r="T29" cm="1">
        <f t="array" ref="T29">ROUND([1]!densW(P29+273.15,1)/18,2)</f>
        <v>55.45</v>
      </c>
      <c r="U29">
        <f t="shared" si="3"/>
        <v>0.4198043271270171</v>
      </c>
      <c r="Y29">
        <v>115</v>
      </c>
      <c r="Z29">
        <v>3.28</v>
      </c>
      <c r="AA29">
        <v>20.3</v>
      </c>
      <c r="AB29" s="2">
        <f t="shared" si="4"/>
        <v>0.10249999999999999</v>
      </c>
      <c r="AC29" s="2">
        <f t="shared" si="9"/>
        <v>5.3124999999999982E-4</v>
      </c>
      <c r="AD29" s="2" cm="1">
        <f t="array" ref="AD29">($C$3/100)^2*$M$8*PI()/[1]!viscW(AA29+273.15,1)*[1]!densW(AA29+273.15,1)</f>
        <v>69833.773982416373</v>
      </c>
      <c r="AE29" cm="1">
        <f t="array" ref="AE29">ROUND([1]!densW(AA29+273.15,1)/18,2)</f>
        <v>55.45</v>
      </c>
      <c r="AF29">
        <f t="shared" si="5"/>
        <v>0.45135251261963488</v>
      </c>
    </row>
    <row r="30" spans="3:33" x14ac:dyDescent="0.25">
      <c r="C30" s="11">
        <v>120</v>
      </c>
      <c r="D30" s="1">
        <v>4.74</v>
      </c>
      <c r="E30">
        <v>20.100000000000001</v>
      </c>
      <c r="F30" s="2">
        <f t="shared" si="1"/>
        <v>0.14812500000000001</v>
      </c>
      <c r="G30" s="2">
        <f t="shared" si="6"/>
        <v>5.9374999999999847E-4</v>
      </c>
      <c r="H30" s="2" cm="1">
        <f t="array" ref="H30">($C$3/100)^2*$B$8*PI()/[1]!viscW(E30+273.15,1)*[1]!densW(E30+273.15,1)</f>
        <v>50508.402905288815</v>
      </c>
      <c r="I30" cm="1">
        <f t="array" ref="I30">ROUND([1]!densW(E30+273.15,1)/18,2)</f>
        <v>55.45</v>
      </c>
      <c r="J30">
        <f t="shared" si="2"/>
        <v>0.78433741862454176</v>
      </c>
      <c r="N30">
        <v>119</v>
      </c>
      <c r="O30">
        <v>3.09</v>
      </c>
      <c r="P30">
        <v>20.2</v>
      </c>
      <c r="Q30" s="2">
        <f t="shared" si="0"/>
        <v>9.6562499999999996E-2</v>
      </c>
      <c r="R30" s="2">
        <f t="shared" si="7"/>
        <v>4.3750000000000039E-4</v>
      </c>
      <c r="S30" s="2" cm="1">
        <f t="array" ref="S30">($C$3/100)^2*$M$8*PI()/([1]!viscW(P30+273.15,1)/[1]!densW(P30+273.15,1))</f>
        <v>69665.076203577992</v>
      </c>
      <c r="T30" cm="1">
        <f t="array" ref="T30">ROUND([1]!densW(P30+273.15,1)/18,2)</f>
        <v>55.45</v>
      </c>
      <c r="U30">
        <f t="shared" si="3"/>
        <v>0.43376615950878572</v>
      </c>
      <c r="Y30">
        <v>120</v>
      </c>
      <c r="Z30">
        <v>3.37</v>
      </c>
      <c r="AA30">
        <v>20.3</v>
      </c>
      <c r="AB30" s="2">
        <f t="shared" si="4"/>
        <v>0.1053125</v>
      </c>
      <c r="AC30" s="2">
        <f t="shared" si="9"/>
        <v>5.625000000000005E-4</v>
      </c>
      <c r="AD30" s="2" cm="1">
        <f t="array" ref="AD30">($C$3/100)^2*$M$8*PI()/[1]!viscW(AA30+273.15,1)*[1]!densW(AA30+273.15,1)</f>
        <v>69833.773982416373</v>
      </c>
      <c r="AE30" cm="1">
        <f t="array" ref="AE30">ROUND([1]!densW(AA30+273.15,1)/18,2)</f>
        <v>55.45</v>
      </c>
      <c r="AF30">
        <f t="shared" si="5"/>
        <v>0.46712847521380252</v>
      </c>
    </row>
    <row r="31" spans="3:33" x14ac:dyDescent="0.25">
      <c r="C31" s="11">
        <v>125</v>
      </c>
      <c r="D31" s="1">
        <v>4.84</v>
      </c>
      <c r="E31">
        <v>20.100000000000001</v>
      </c>
      <c r="F31" s="2">
        <f t="shared" si="1"/>
        <v>0.15125</v>
      </c>
      <c r="G31" s="2">
        <f t="shared" si="6"/>
        <v>5.9374999999999847E-4</v>
      </c>
      <c r="H31" s="2" cm="1">
        <f t="array" ref="H31">($C$3/100)^2*$B$8*PI()/[1]!viscW(E31+273.15,1)*[1]!densW(E31+273.15,1)</f>
        <v>50508.402905288815</v>
      </c>
      <c r="I31" cm="1">
        <f t="array" ref="I31">ROUND([1]!densW(E31+273.15,1)/18,2)</f>
        <v>55.45</v>
      </c>
      <c r="J31">
        <f t="shared" si="2"/>
        <v>0.80978408428570603</v>
      </c>
      <c r="N31">
        <v>124</v>
      </c>
      <c r="O31">
        <v>3.15</v>
      </c>
      <c r="P31">
        <v>20.2</v>
      </c>
      <c r="Q31" s="2">
        <f t="shared" si="0"/>
        <v>9.8437499999999997E-2</v>
      </c>
      <c r="R31" s="2">
        <f t="shared" si="7"/>
        <v>4.3750000000000039E-4</v>
      </c>
      <c r="S31" s="2" cm="1">
        <f t="array" ref="S31">($C$3/100)^2*$M$8*PI()/([1]!viscW(P31+273.15,1)/[1]!densW(P31+273.15,1))</f>
        <v>69665.076203577992</v>
      </c>
      <c r="T31" cm="1">
        <f t="array" ref="T31">ROUND([1]!densW(P31+273.15,1)/18,2)</f>
        <v>55.45</v>
      </c>
      <c r="U31">
        <f t="shared" si="3"/>
        <v>0.44436696549542637</v>
      </c>
      <c r="Y31">
        <v>125</v>
      </c>
      <c r="Z31">
        <v>3.46</v>
      </c>
      <c r="AA31">
        <v>20.3</v>
      </c>
      <c r="AB31" s="2">
        <f t="shared" si="4"/>
        <v>0.108125</v>
      </c>
      <c r="AC31" s="2">
        <f t="shared" si="9"/>
        <v>5.3124999999999982E-4</v>
      </c>
      <c r="AD31" s="2" cm="1">
        <f t="array" ref="AD31">($C$3/100)^2*$M$8*PI()/[1]!viscW(AA31+273.15,1)*[1]!densW(AA31+273.15,1)</f>
        <v>69833.773982416373</v>
      </c>
      <c r="AE31" cm="1">
        <f t="array" ref="AE31">ROUND([1]!densW(AA31+273.15,1)/18,2)</f>
        <v>55.45</v>
      </c>
      <c r="AF31">
        <f t="shared" si="5"/>
        <v>0.48315731348970148</v>
      </c>
    </row>
    <row r="32" spans="3:33" x14ac:dyDescent="0.25">
      <c r="C32" s="11">
        <v>130</v>
      </c>
      <c r="D32" s="1">
        <v>4.93</v>
      </c>
      <c r="E32">
        <v>20.100000000000001</v>
      </c>
      <c r="F32" s="2">
        <f t="shared" si="1"/>
        <v>0.15406249999999999</v>
      </c>
      <c r="G32" s="2">
        <f t="shared" si="6"/>
        <v>5.3124999999999982E-4</v>
      </c>
      <c r="H32" s="2" cm="1">
        <f t="array" ref="H32">($C$3/100)^2*$B$8*PI()/[1]!viscW(E32+273.15,1)*[1]!densW(E32+273.15,1)</f>
        <v>50508.402905288815</v>
      </c>
      <c r="I32" cm="1">
        <f t="array" ref="I32">ROUND([1]!densW(E32+273.15,1)/18,2)</f>
        <v>55.45</v>
      </c>
      <c r="J32">
        <f t="shared" si="2"/>
        <v>0.83325321882655312</v>
      </c>
      <c r="N32">
        <v>129</v>
      </c>
      <c r="O32">
        <v>3.23</v>
      </c>
      <c r="P32">
        <v>20.2</v>
      </c>
      <c r="Q32" s="2">
        <f t="shared" si="0"/>
        <v>0.1009375</v>
      </c>
      <c r="R32" s="2">
        <f t="shared" si="7"/>
        <v>4.6874999999999971E-4</v>
      </c>
      <c r="S32" s="2" cm="1">
        <f t="array" ref="S32">($C$3/100)^2*$M$8*PI()/([1]!viscW(P32+273.15,1)/[1]!densW(P32+273.15,1))</f>
        <v>69665.076203577992</v>
      </c>
      <c r="T32" cm="1">
        <f t="array" ref="T32">ROUND([1]!densW(P32+273.15,1)/18,2)</f>
        <v>55.45</v>
      </c>
      <c r="U32">
        <f t="shared" si="3"/>
        <v>0.45867847988868232</v>
      </c>
      <c r="Y32">
        <v>130</v>
      </c>
      <c r="Z32">
        <v>3.54</v>
      </c>
      <c r="AA32">
        <v>20.3</v>
      </c>
      <c r="AB32" s="2">
        <f t="shared" si="4"/>
        <v>0.110625</v>
      </c>
      <c r="AC32" s="2">
        <f t="shared" si="9"/>
        <v>5.3124999999999982E-4</v>
      </c>
      <c r="AD32" s="2" cm="1">
        <f t="array" ref="AD32">($C$3/100)^2*$M$8*PI()/[1]!viscW(AA32+273.15,1)*[1]!densW(AA32+273.15,1)</f>
        <v>69833.773982416373</v>
      </c>
      <c r="AE32" cm="1">
        <f t="array" ref="AE32">ROUND([1]!densW(AA32+273.15,1)/18,2)</f>
        <v>55.45</v>
      </c>
      <c r="AF32">
        <f t="shared" si="5"/>
        <v>0.49762411190745481</v>
      </c>
    </row>
    <row r="33" spans="3:32" x14ac:dyDescent="0.25">
      <c r="C33" s="11">
        <v>135</v>
      </c>
      <c r="D33" s="1">
        <v>5.01</v>
      </c>
      <c r="E33">
        <v>20.100000000000001</v>
      </c>
      <c r="F33" s="2">
        <f t="shared" si="1"/>
        <v>0.15656249999999999</v>
      </c>
      <c r="G33" s="2">
        <f t="shared" si="6"/>
        <v>5.0000000000000044E-4</v>
      </c>
      <c r="H33" s="2" cm="1">
        <f t="array" ref="H33">($C$3/100)^2*$B$8*PI()/[1]!viscW(E33+273.15,1)*[1]!densW(E33+273.15,1)</f>
        <v>50508.402905288815</v>
      </c>
      <c r="I33" cm="1">
        <f t="array" ref="I33">ROUND([1]!densW(E33+273.15,1)/18,2)</f>
        <v>55.45</v>
      </c>
      <c r="J33">
        <f t="shared" si="2"/>
        <v>0.85458736130154433</v>
      </c>
      <c r="N33">
        <v>134</v>
      </c>
      <c r="O33">
        <v>3.3</v>
      </c>
      <c r="P33">
        <v>20.2</v>
      </c>
      <c r="Q33" s="2">
        <f t="shared" si="0"/>
        <v>0.10312499999999999</v>
      </c>
      <c r="R33" s="2">
        <f t="shared" si="7"/>
        <v>4.3750000000000039E-4</v>
      </c>
      <c r="S33" s="2" cm="1">
        <f t="array" ref="S33">($C$3/100)^2*$M$8*PI()/([1]!viscW(P33+273.15,1)/[1]!densW(P33+273.15,1))</f>
        <v>69665.076203577992</v>
      </c>
      <c r="T33" cm="1">
        <f t="array" ref="T33">ROUND([1]!densW(P33+273.15,1)/18,2)</f>
        <v>55.45</v>
      </c>
      <c r="U33">
        <f t="shared" si="3"/>
        <v>0.4713713066871012</v>
      </c>
      <c r="Y33">
        <v>135</v>
      </c>
      <c r="Z33">
        <v>3.63</v>
      </c>
      <c r="AA33">
        <v>20.3</v>
      </c>
      <c r="AB33" s="2">
        <f t="shared" si="4"/>
        <v>0.1134375</v>
      </c>
      <c r="AC33" s="2">
        <f t="shared" si="9"/>
        <v>5.0000000000000044E-4</v>
      </c>
      <c r="AD33" s="2" cm="1">
        <f t="array" ref="AD33">($C$3/100)^2*$M$8*PI()/[1]!viscW(AA33+273.15,1)*[1]!densW(AA33+273.15,1)</f>
        <v>69833.773982416373</v>
      </c>
      <c r="AE33" cm="1">
        <f t="array" ref="AE33">ROUND([1]!densW(AA33+273.15,1)/18,2)</f>
        <v>55.45</v>
      </c>
      <c r="AF33">
        <f t="shared" si="5"/>
        <v>0.51415341385866542</v>
      </c>
    </row>
    <row r="34" spans="3:32" x14ac:dyDescent="0.25">
      <c r="C34" s="11">
        <v>140</v>
      </c>
      <c r="D34" s="1">
        <v>5.09</v>
      </c>
      <c r="E34">
        <v>20.100000000000001</v>
      </c>
      <c r="F34" s="2">
        <f t="shared" si="1"/>
        <v>0.1590625</v>
      </c>
      <c r="G34" s="2">
        <f t="shared" si="6"/>
        <v>5.3124999999999982E-4</v>
      </c>
      <c r="H34" s="2" cm="1">
        <f t="array" ref="H34">($C$3/100)^2*$B$8*PI()/[1]!viscW(E34+273.15,1)*[1]!densW(E34+273.15,1)</f>
        <v>50508.402905288815</v>
      </c>
      <c r="I34" cm="1">
        <f t="array" ref="I34">ROUND([1]!densW(E34+273.15,1)/18,2)</f>
        <v>55.45</v>
      </c>
      <c r="J34">
        <f t="shared" si="2"/>
        <v>0.87638658964412874</v>
      </c>
      <c r="N34">
        <v>139</v>
      </c>
      <c r="O34">
        <v>3.37</v>
      </c>
      <c r="P34">
        <v>20.2</v>
      </c>
      <c r="Q34" s="2">
        <f t="shared" si="0"/>
        <v>0.1053125</v>
      </c>
      <c r="R34" s="2">
        <f t="shared" si="7"/>
        <v>4.0625000000000107E-4</v>
      </c>
      <c r="S34" s="2" cm="1">
        <f t="array" ref="S34">($C$3/100)^2*$M$8*PI()/([1]!viscW(P34+273.15,1)/[1]!densW(P34+273.15,1))</f>
        <v>69665.076203577992</v>
      </c>
      <c r="T34" cm="1">
        <f t="array" ref="T34">ROUND([1]!densW(P34+273.15,1)/18,2)</f>
        <v>55.45</v>
      </c>
      <c r="U34">
        <f t="shared" si="3"/>
        <v>0.48422731478863523</v>
      </c>
      <c r="Y34">
        <v>140</v>
      </c>
      <c r="Z34">
        <v>3.7</v>
      </c>
      <c r="AA34">
        <v>20.3</v>
      </c>
      <c r="AB34" s="2">
        <f t="shared" si="4"/>
        <v>0.11562500000000001</v>
      </c>
      <c r="AC34" s="2">
        <f t="shared" si="9"/>
        <v>4.6874999999999971E-4</v>
      </c>
      <c r="AD34" s="2" cm="1">
        <f t="array" ref="AD34">($C$3/100)^2*$M$8*PI()/[1]!viscW(AA34+273.15,1)*[1]!densW(AA34+273.15,1)</f>
        <v>69833.773982416373</v>
      </c>
      <c r="AE34" cm="1">
        <f t="array" ref="AE34">ROUND([1]!densW(AA34+273.15,1)/18,2)</f>
        <v>55.45</v>
      </c>
      <c r="AF34">
        <f t="shared" si="5"/>
        <v>0.52720112925114093</v>
      </c>
    </row>
    <row r="35" spans="3:32" x14ac:dyDescent="0.25">
      <c r="C35" s="11">
        <v>145</v>
      </c>
      <c r="D35" s="1">
        <v>5.18</v>
      </c>
      <c r="E35">
        <v>20.100000000000001</v>
      </c>
      <c r="F35" s="2">
        <f t="shared" si="1"/>
        <v>0.16187499999999999</v>
      </c>
      <c r="G35" s="2">
        <f t="shared" si="6"/>
        <v>5.6249999999999909E-4</v>
      </c>
      <c r="H35" s="2" cm="1">
        <f t="array" ref="H35">($C$3/100)^2*$B$8*PI()/[1]!viscW(E35+273.15,1)*[1]!densW(E35+273.15,1)</f>
        <v>50508.402905288815</v>
      </c>
      <c r="I35" cm="1">
        <f t="array" ref="I35">ROUND([1]!densW(E35+273.15,1)/18,2)</f>
        <v>55.45</v>
      </c>
      <c r="J35">
        <f t="shared" si="2"/>
        <v>0.90149251077520498</v>
      </c>
      <c r="N35">
        <v>144</v>
      </c>
      <c r="O35">
        <v>3.43</v>
      </c>
      <c r="P35">
        <v>20.2</v>
      </c>
      <c r="Q35" s="2">
        <f t="shared" si="0"/>
        <v>0.1071875</v>
      </c>
      <c r="R35" s="2">
        <f t="shared" si="7"/>
        <v>3.7500000000000033E-4</v>
      </c>
      <c r="S35" s="2" cm="1">
        <f t="array" ref="S35">($C$3/100)^2*$M$8*PI()/([1]!viscW(P35+273.15,1)/[1]!densW(P35+273.15,1))</f>
        <v>69665.076203577992</v>
      </c>
      <c r="T35" cm="1">
        <f t="array" ref="T35">ROUND([1]!densW(P35+273.15,1)/18,2)</f>
        <v>55.45</v>
      </c>
      <c r="U35">
        <f t="shared" si="3"/>
        <v>0.49537984673911006</v>
      </c>
      <c r="Y35">
        <v>145</v>
      </c>
      <c r="Z35">
        <v>3.78</v>
      </c>
      <c r="AA35">
        <v>20.3</v>
      </c>
      <c r="AB35" s="2">
        <f t="shared" si="4"/>
        <v>0.11812499999999999</v>
      </c>
      <c r="AC35" s="2">
        <f t="shared" si="9"/>
        <v>4.9999999999999903E-4</v>
      </c>
      <c r="AD35" s="2" cm="1">
        <f t="array" ref="AD35">($C$3/100)^2*$M$8*PI()/[1]!viscW(AA35+273.15,1)*[1]!densW(AA35+273.15,1)</f>
        <v>69833.773982416373</v>
      </c>
      <c r="AE35" cm="1">
        <f t="array" ref="AE35">ROUND([1]!densW(AA35+273.15,1)/18,2)</f>
        <v>55.45</v>
      </c>
      <c r="AF35">
        <f t="shared" si="5"/>
        <v>0.54232429082536171</v>
      </c>
    </row>
    <row r="36" spans="3:32" x14ac:dyDescent="0.25">
      <c r="C36" s="11">
        <v>150</v>
      </c>
      <c r="D36" s="1">
        <v>5.27</v>
      </c>
      <c r="E36">
        <v>20.100000000000001</v>
      </c>
      <c r="F36" s="2">
        <f t="shared" si="1"/>
        <v>0.16468749999999999</v>
      </c>
      <c r="G36" s="2">
        <f t="shared" si="6"/>
        <v>4.6875000000000112E-4</v>
      </c>
      <c r="H36" s="2" cm="1">
        <f t="array" ref="H36">($C$3/100)^2*$B$8*PI()/[1]!viscW(E36+273.15,1)*[1]!densW(E36+273.15,1)</f>
        <v>50508.402905288815</v>
      </c>
      <c r="I36" cm="1">
        <f t="array" ref="I36">ROUND([1]!densW(E36+273.15,1)/18,2)</f>
        <v>55.45</v>
      </c>
      <c r="J36">
        <f t="shared" si="2"/>
        <v>0.92724500687761957</v>
      </c>
      <c r="N36">
        <v>149</v>
      </c>
      <c r="O36">
        <v>3.49</v>
      </c>
      <c r="P36">
        <v>20.2</v>
      </c>
      <c r="Q36" s="2">
        <f t="shared" si="0"/>
        <v>0.10906250000000001</v>
      </c>
      <c r="R36" s="2">
        <f t="shared" si="7"/>
        <v>4.0624999999999966E-4</v>
      </c>
      <c r="S36" s="2" cm="1">
        <f t="array" ref="S36">($C$3/100)^2*$M$8*PI()/([1]!viscW(P36+273.15,1)/[1]!densW(P36+273.15,1))</f>
        <v>69665.076203577992</v>
      </c>
      <c r="T36" cm="1">
        <f t="array" ref="T36">ROUND([1]!densW(P36+273.15,1)/18,2)</f>
        <v>55.45</v>
      </c>
      <c r="U36">
        <f t="shared" si="3"/>
        <v>0.50665816177681733</v>
      </c>
      <c r="Y36">
        <v>150</v>
      </c>
      <c r="Z36">
        <v>3.86</v>
      </c>
      <c r="AA36">
        <v>20.3</v>
      </c>
      <c r="AB36" s="2">
        <f t="shared" si="4"/>
        <v>0.120625</v>
      </c>
      <c r="AC36" s="2">
        <f t="shared" si="9"/>
        <v>4.6875000000000112E-4</v>
      </c>
      <c r="AD36" s="2" cm="1">
        <f t="array" ref="AD36">($C$3/100)^2*$M$8*PI()/[1]!viscW(AA36+273.15,1)*[1]!densW(AA36+273.15,1)</f>
        <v>69833.773982416373</v>
      </c>
      <c r="AE36" cm="1">
        <f t="array" ref="AE36">ROUND([1]!densW(AA36+273.15,1)/18,2)</f>
        <v>55.45</v>
      </c>
      <c r="AF36">
        <f t="shared" si="5"/>
        <v>0.5576796789085563</v>
      </c>
    </row>
    <row r="37" spans="3:32" x14ac:dyDescent="0.25">
      <c r="C37" s="11">
        <v>155</v>
      </c>
      <c r="D37" s="1">
        <v>5.33</v>
      </c>
      <c r="E37">
        <v>20.100000000000001</v>
      </c>
      <c r="F37" s="2">
        <f t="shared" si="1"/>
        <v>0.1665625</v>
      </c>
      <c r="G37" s="2">
        <f t="shared" si="6"/>
        <v>4.0625000000000242E-4</v>
      </c>
      <c r="H37" s="2" cm="1">
        <f t="array" ref="H37">($C$3/100)^2*$B$8*PI()/[1]!viscW(E37+273.15,1)*[1]!densW(E37+273.15,1)</f>
        <v>50508.402905288815</v>
      </c>
      <c r="I37" cm="1">
        <f t="array" ref="I37">ROUND([1]!densW(E37+273.15,1)/18,2)</f>
        <v>55.45</v>
      </c>
      <c r="J37">
        <f t="shared" si="2"/>
        <v>0.94478931652852927</v>
      </c>
      <c r="N37">
        <v>154</v>
      </c>
      <c r="O37">
        <v>3.56</v>
      </c>
      <c r="P37">
        <v>20.2</v>
      </c>
      <c r="Q37" s="2">
        <f t="shared" si="0"/>
        <v>0.11125</v>
      </c>
      <c r="R37" s="2">
        <f t="shared" si="7"/>
        <v>4.3749999999999898E-4</v>
      </c>
      <c r="S37" s="2" cm="1">
        <f t="array" ref="S37">($C$3/100)^2*$M$8*PI()/([1]!viscW(P37+273.15,1)/[1]!densW(P37+273.15,1))</f>
        <v>69665.076203577992</v>
      </c>
      <c r="T37" cm="1">
        <f t="array" ref="T37">ROUND([1]!densW(P37+273.15,1)/18,2)</f>
        <v>55.45</v>
      </c>
      <c r="U37">
        <f t="shared" si="3"/>
        <v>0.51997900575247802</v>
      </c>
      <c r="Y37">
        <v>155</v>
      </c>
      <c r="Z37">
        <v>3.93</v>
      </c>
      <c r="AA37">
        <v>20.3</v>
      </c>
      <c r="AB37" s="2">
        <f t="shared" si="4"/>
        <v>0.1228125</v>
      </c>
      <c r="AC37" s="2">
        <f t="shared" si="9"/>
        <v>4.9999999999999903E-4</v>
      </c>
      <c r="AD37" s="2" cm="1">
        <f t="array" ref="AD37">($C$3/100)^2*$M$8*PI()/[1]!viscW(AA37+273.15,1)*[1]!densW(AA37+273.15,1)</f>
        <v>69833.773982416373</v>
      </c>
      <c r="AE37" cm="1">
        <f t="array" ref="AE37">ROUND([1]!densW(AA37+273.15,1)/18,2)</f>
        <v>55.45</v>
      </c>
      <c r="AF37">
        <f t="shared" si="5"/>
        <v>0.57131182769861388</v>
      </c>
    </row>
    <row r="38" spans="3:32" x14ac:dyDescent="0.25">
      <c r="C38" s="11">
        <v>160</v>
      </c>
      <c r="D38" s="1">
        <v>5.4</v>
      </c>
      <c r="E38">
        <v>20.100000000000001</v>
      </c>
      <c r="F38" s="2">
        <f t="shared" si="1"/>
        <v>0.16875000000000001</v>
      </c>
      <c r="G38" s="2">
        <f t="shared" si="6"/>
        <v>4.3749999999999898E-4</v>
      </c>
      <c r="H38" s="2" cm="1">
        <f t="array" ref="H38">($C$3/100)^2*$B$8*PI()/[1]!viscW(E38+273.15,1)*[1]!densW(E38+273.15,1)</f>
        <v>50508.402905288815</v>
      </c>
      <c r="I38" cm="1">
        <f t="array" ref="I38">ROUND([1]!densW(E38+273.15,1)/18,2)</f>
        <v>55.45</v>
      </c>
      <c r="J38">
        <f t="shared" si="2"/>
        <v>0.96565445499249103</v>
      </c>
      <c r="N38">
        <v>159</v>
      </c>
      <c r="O38">
        <v>3.63</v>
      </c>
      <c r="P38">
        <v>20.2</v>
      </c>
      <c r="Q38" s="2">
        <f t="shared" si="0"/>
        <v>0.1134375</v>
      </c>
      <c r="R38" s="2">
        <f t="shared" si="7"/>
        <v>4.0624999999999966E-4</v>
      </c>
      <c r="S38" s="2" cm="1">
        <f t="array" ref="S38">($C$3/100)^2*$M$8*PI()/([1]!viscW(P38+273.15,1)/[1]!densW(P38+273.15,1))</f>
        <v>69665.076203577992</v>
      </c>
      <c r="T38" cm="1">
        <f t="array" ref="T38">ROUND([1]!densW(P38+273.15,1)/18,2)</f>
        <v>55.45</v>
      </c>
      <c r="U38">
        <f t="shared" si="3"/>
        <v>0.53347969297138054</v>
      </c>
      <c r="Y38">
        <v>160</v>
      </c>
      <c r="Z38">
        <v>4.0199999999999996</v>
      </c>
      <c r="AA38">
        <v>20.3</v>
      </c>
      <c r="AB38" s="2">
        <f t="shared" si="4"/>
        <v>0.12562499999999999</v>
      </c>
      <c r="AC38" s="2">
        <f t="shared" si="9"/>
        <v>4.6874999999999971E-4</v>
      </c>
      <c r="AD38" s="2" cm="1">
        <f t="array" ref="AD38">($C$3/100)^2*$M$8*PI()/[1]!viscW(AA38+273.15,1)*[1]!densW(AA38+273.15,1)</f>
        <v>69833.773982416373</v>
      </c>
      <c r="AE38" cm="1">
        <f t="array" ref="AE38">ROUND([1]!densW(AA38+273.15,1)/18,2)</f>
        <v>55.45</v>
      </c>
      <c r="AF38">
        <f t="shared" si="5"/>
        <v>0.58911645233212051</v>
      </c>
    </row>
    <row r="39" spans="3:32" x14ac:dyDescent="0.25">
      <c r="C39" s="11">
        <v>165</v>
      </c>
      <c r="D39" s="1">
        <v>5.47</v>
      </c>
      <c r="E39">
        <v>20.100000000000001</v>
      </c>
      <c r="F39" s="2">
        <f t="shared" si="1"/>
        <v>0.17093749999999999</v>
      </c>
      <c r="G39" s="2">
        <f t="shared" si="6"/>
        <v>4.3749999999999898E-4</v>
      </c>
      <c r="H39" s="2" cm="1">
        <f t="array" ref="H39">($C$3/100)^2*$B$8*PI()/[1]!viscW(E39+273.15,1)*[1]!densW(E39+273.15,1)</f>
        <v>50508.402905288815</v>
      </c>
      <c r="I39" cm="1">
        <f t="array" ref="I39">ROUND([1]!densW(E39+273.15,1)/18,2)</f>
        <v>55.45</v>
      </c>
      <c r="J39">
        <f t="shared" si="2"/>
        <v>0.98696424157924201</v>
      </c>
      <c r="N39">
        <v>164</v>
      </c>
      <c r="O39">
        <v>3.69</v>
      </c>
      <c r="P39">
        <v>20.2</v>
      </c>
      <c r="Q39" s="2">
        <f t="shared" si="0"/>
        <v>0.1153125</v>
      </c>
      <c r="R39" s="2">
        <f t="shared" si="7"/>
        <v>4.3750000000000039E-4</v>
      </c>
      <c r="S39" s="2" cm="1">
        <f t="array" ref="S39">($C$3/100)^2*$M$8*PI()/([1]!viscW(P39+273.15,1)/[1]!densW(P39+273.15,1))</f>
        <v>69665.076203577992</v>
      </c>
      <c r="T39" cm="1">
        <f t="array" ref="T39">ROUND([1]!densW(P39+273.15,1)/18,2)</f>
        <v>55.45</v>
      </c>
      <c r="U39">
        <f t="shared" si="3"/>
        <v>0.54519857708459396</v>
      </c>
      <c r="Y39">
        <v>165</v>
      </c>
      <c r="Z39">
        <v>4.08</v>
      </c>
      <c r="AA39">
        <v>20.3</v>
      </c>
      <c r="AB39" s="2">
        <f t="shared" si="4"/>
        <v>0.1275</v>
      </c>
      <c r="AC39" s="2">
        <f t="shared" si="9"/>
        <v>4.375000000000018E-4</v>
      </c>
      <c r="AD39" s="2" cm="1">
        <f t="array" ref="AD39">($C$3/100)^2*$M$8*PI()/[1]!viscW(AA39+273.15,1)*[1]!densW(AA39+273.15,1)</f>
        <v>69833.773982416373</v>
      </c>
      <c r="AE39" cm="1">
        <f t="array" ref="AE39">ROUND([1]!densW(AA39+273.15,1)/18,2)</f>
        <v>55.45</v>
      </c>
      <c r="AF39">
        <f t="shared" si="5"/>
        <v>0.60116479084829522</v>
      </c>
    </row>
    <row r="40" spans="3:32" x14ac:dyDescent="0.25">
      <c r="C40" s="11">
        <v>170</v>
      </c>
      <c r="D40" s="1">
        <v>5.54</v>
      </c>
      <c r="E40">
        <v>20.100000000000001</v>
      </c>
      <c r="F40" s="2">
        <f t="shared" si="1"/>
        <v>0.173125</v>
      </c>
      <c r="G40" s="2">
        <f t="shared" si="6"/>
        <v>4.0624999999999966E-4</v>
      </c>
      <c r="H40" s="2" cm="1">
        <f t="array" ref="H40">($C$3/100)^2*$B$8*PI()/[1]!viscW(E40+273.15,1)*[1]!densW(E40+273.15,1)</f>
        <v>50508.402905288815</v>
      </c>
      <c r="I40" cm="1">
        <f t="array" ref="I40">ROUND([1]!densW(E40+273.15,1)/18,2)</f>
        <v>55.45</v>
      </c>
      <c r="J40">
        <f t="shared" si="2"/>
        <v>1.0087380411288027</v>
      </c>
      <c r="N40">
        <v>169</v>
      </c>
      <c r="O40">
        <v>3.77</v>
      </c>
      <c r="P40">
        <v>20.2</v>
      </c>
      <c r="Q40" s="2">
        <f t="shared" si="0"/>
        <v>0.1178125</v>
      </c>
      <c r="R40" s="2">
        <f t="shared" si="7"/>
        <v>4.3750000000000039E-4</v>
      </c>
      <c r="S40" s="2" cm="1">
        <f t="array" ref="S40">($C$3/100)^2*$M$8*PI()/([1]!viscW(P40+273.15,1)/[1]!densW(P40+273.15,1))</f>
        <v>69665.076203577992</v>
      </c>
      <c r="T40" cm="1">
        <f t="array" ref="T40">ROUND([1]!densW(P40+273.15,1)/18,2)</f>
        <v>55.45</v>
      </c>
      <c r="U40">
        <f t="shared" si="3"/>
        <v>0.56104049255025179</v>
      </c>
      <c r="Y40">
        <v>170</v>
      </c>
      <c r="Z40">
        <v>4.16</v>
      </c>
      <c r="AA40">
        <v>20.3</v>
      </c>
      <c r="AB40" s="2">
        <f t="shared" si="4"/>
        <v>0.13</v>
      </c>
      <c r="AC40" s="2">
        <f t="shared" si="9"/>
        <v>5.0000000000000044E-4</v>
      </c>
      <c r="AD40" s="2" cm="1">
        <f t="array" ref="AD40">($C$3/100)^2*$M$8*PI()/[1]!viscW(AA40+273.15,1)*[1]!densW(AA40+273.15,1)</f>
        <v>69833.773982416373</v>
      </c>
      <c r="AE40" cm="1">
        <f t="array" ref="AE40">ROUND([1]!densW(AA40+273.15,1)/18,2)</f>
        <v>55.45</v>
      </c>
      <c r="AF40">
        <f t="shared" si="5"/>
        <v>0.61745843033439574</v>
      </c>
    </row>
    <row r="41" spans="3:32" x14ac:dyDescent="0.25">
      <c r="C41" s="11">
        <v>175</v>
      </c>
      <c r="D41" s="1">
        <v>5.6</v>
      </c>
      <c r="E41">
        <v>20.100000000000001</v>
      </c>
      <c r="F41" s="2">
        <f t="shared" si="1"/>
        <v>0.17499999999999999</v>
      </c>
      <c r="G41" s="2">
        <f t="shared" si="6"/>
        <v>3.4375000000000101E-4</v>
      </c>
      <c r="H41" s="2" cm="1">
        <f t="array" ref="H41">($C$3/100)^2*$B$8*PI()/[1]!viscW(E41+273.15,1)*[1]!densW(E41+273.15,1)</f>
        <v>50508.402905288815</v>
      </c>
      <c r="I41" cm="1">
        <f t="array" ref="I41">ROUND([1]!densW(E41+273.15,1)/18,2)</f>
        <v>55.45</v>
      </c>
      <c r="J41">
        <f t="shared" si="2"/>
        <v>1.0277862360994972</v>
      </c>
      <c r="N41">
        <v>174</v>
      </c>
      <c r="O41">
        <v>3.83</v>
      </c>
      <c r="P41">
        <v>20.2</v>
      </c>
      <c r="Q41" s="2">
        <f t="shared" si="0"/>
        <v>0.1196875</v>
      </c>
      <c r="R41" s="2">
        <f t="shared" si="7"/>
        <v>3.7500000000000033E-4</v>
      </c>
      <c r="S41" s="2" cm="1">
        <f t="array" ref="S41">($C$3/100)^2*$M$8*PI()/([1]!viscW(P41+273.15,1)/[1]!densW(P41+273.15,1))</f>
        <v>69665.076203577992</v>
      </c>
      <c r="T41" cm="1">
        <f t="array" ref="T41">ROUND([1]!densW(P41+273.15,1)/18,2)</f>
        <v>55.45</v>
      </c>
      <c r="U41">
        <f t="shared" si="3"/>
        <v>0.57308883106642639</v>
      </c>
      <c r="Y41">
        <v>175</v>
      </c>
      <c r="Z41">
        <v>4.24</v>
      </c>
      <c r="AA41">
        <v>20.3</v>
      </c>
      <c r="AB41" s="2">
        <f t="shared" si="4"/>
        <v>0.13250000000000001</v>
      </c>
      <c r="AC41" s="2">
        <f t="shared" si="9"/>
        <v>4.6874999999999836E-4</v>
      </c>
      <c r="AD41" s="2" cm="1">
        <f t="array" ref="AD41">($C$3/100)^2*$M$8*PI()/[1]!viscW(AA41+273.15,1)*[1]!densW(AA41+273.15,1)</f>
        <v>69833.773982416373</v>
      </c>
      <c r="AE41" cm="1">
        <f t="array" ref="AE41">ROUND([1]!densW(AA41+273.15,1)/18,2)</f>
        <v>55.45</v>
      </c>
      <c r="AF41">
        <f t="shared" si="5"/>
        <v>0.63402195600607036</v>
      </c>
    </row>
    <row r="42" spans="3:32" x14ac:dyDescent="0.25">
      <c r="C42" s="11">
        <v>180</v>
      </c>
      <c r="D42" s="1">
        <v>5.65</v>
      </c>
      <c r="E42">
        <v>20.100000000000001</v>
      </c>
      <c r="F42" s="2">
        <f t="shared" si="1"/>
        <v>0.17656250000000001</v>
      </c>
      <c r="G42" s="2">
        <f t="shared" si="6"/>
        <v>4.0625000000000242E-4</v>
      </c>
      <c r="H42" s="2" cm="1">
        <f t="array" ref="H42">($C$3/100)^2*$B$8*PI()/[1]!viscW(E42+273.15,1)*[1]!densW(E42+273.15,1)</f>
        <v>50508.402905288815</v>
      </c>
      <c r="I42" cm="1">
        <f t="array" ref="I42">ROUND([1]!densW(E42+273.15,1)/18,2)</f>
        <v>55.45</v>
      </c>
      <c r="J42">
        <f t="shared" si="2"/>
        <v>1.0439416763217824</v>
      </c>
      <c r="N42">
        <v>179</v>
      </c>
      <c r="O42">
        <v>3.89</v>
      </c>
      <c r="P42">
        <v>20.2</v>
      </c>
      <c r="Q42" s="2">
        <f t="shared" si="0"/>
        <v>0.1215625</v>
      </c>
      <c r="R42" s="2">
        <f t="shared" si="7"/>
        <v>3.7500000000000033E-4</v>
      </c>
      <c r="S42" s="2" cm="1">
        <f t="array" ref="S42">($C$3/100)^2*$M$8*PI()/([1]!viscW(P42+273.15,1)/[1]!densW(P42+273.15,1))</f>
        <v>69665.076203577992</v>
      </c>
      <c r="T42" cm="1">
        <f t="array" ref="T42">ROUND([1]!densW(P42+273.15,1)/18,2)</f>
        <v>55.45</v>
      </c>
      <c r="U42">
        <f t="shared" si="3"/>
        <v>0.58528410416024479</v>
      </c>
      <c r="Y42">
        <v>180</v>
      </c>
      <c r="Z42">
        <v>4.3099999999999996</v>
      </c>
      <c r="AA42">
        <v>20.3</v>
      </c>
      <c r="AB42" s="2">
        <f t="shared" si="4"/>
        <v>0.13468749999999999</v>
      </c>
      <c r="AC42" s="2">
        <f t="shared" si="9"/>
        <v>4.3749999999999898E-4</v>
      </c>
      <c r="AD42" s="2" cm="1">
        <f t="array" ref="AD42">($C$3/100)^2*$M$8*PI()/[1]!viscW(AA42+273.15,1)*[1]!densW(AA42+273.15,1)</f>
        <v>69833.773982416373</v>
      </c>
      <c r="AE42" cm="1">
        <f t="array" ref="AE42">ROUND([1]!densW(AA42+273.15,1)/18,2)</f>
        <v>55.45</v>
      </c>
      <c r="AF42">
        <f t="shared" si="5"/>
        <v>0.64874356783142995</v>
      </c>
    </row>
    <row r="43" spans="3:32" x14ac:dyDescent="0.25">
      <c r="C43" s="11">
        <v>185</v>
      </c>
      <c r="D43" s="1">
        <v>5.73</v>
      </c>
      <c r="E43">
        <v>20.100000000000001</v>
      </c>
      <c r="F43" s="2">
        <f t="shared" si="1"/>
        <v>0.17906250000000001</v>
      </c>
      <c r="G43" s="2">
        <f t="shared" si="6"/>
        <v>4.0624999999999966E-4</v>
      </c>
      <c r="H43" s="2" cm="1">
        <f t="array" ref="H43">($C$3/100)^2*$B$8*PI()/[1]!viscW(E43+273.15,1)*[1]!densW(E43+273.15,1)</f>
        <v>50508.402905288815</v>
      </c>
      <c r="I43" cm="1">
        <f t="array" ref="I43">ROUND([1]!densW(E43+273.15,1)/18,2)</f>
        <v>55.45</v>
      </c>
      <c r="J43">
        <f t="shared" si="2"/>
        <v>1.0703458505182932</v>
      </c>
      <c r="N43">
        <v>184</v>
      </c>
      <c r="O43">
        <v>3.95</v>
      </c>
      <c r="P43">
        <v>20.2</v>
      </c>
      <c r="Q43" s="2">
        <f t="shared" si="0"/>
        <v>0.12343750000000001</v>
      </c>
      <c r="R43" s="2">
        <f t="shared" si="7"/>
        <v>4.062499999999983E-4</v>
      </c>
      <c r="S43" s="2" cm="1">
        <f t="array" ref="S43">($C$3/100)^2*$M$8*PI()/([1]!viscW(P43+273.15,1)/[1]!densW(P43+273.15,1))</f>
        <v>69665.076203577992</v>
      </c>
      <c r="T43" cm="1">
        <f t="array" ref="T43">ROUND([1]!densW(P43+273.15,1)/18,2)</f>
        <v>55.45</v>
      </c>
      <c r="U43">
        <f t="shared" si="3"/>
        <v>0.5976299399825441</v>
      </c>
      <c r="Y43">
        <v>185</v>
      </c>
      <c r="Z43">
        <v>4.38</v>
      </c>
      <c r="AA43">
        <v>20.3</v>
      </c>
      <c r="AB43" s="2">
        <f t="shared" si="4"/>
        <v>0.136875</v>
      </c>
      <c r="AC43" s="2">
        <f t="shared" si="9"/>
        <v>4.375000000000018E-4</v>
      </c>
      <c r="AD43" s="2" cm="1">
        <f t="array" ref="AD43">($C$3/100)^2*$M$8*PI()/[1]!viscW(AA43+273.15,1)*[1]!densW(AA43+273.15,1)</f>
        <v>69833.773982416373</v>
      </c>
      <c r="AE43" cm="1">
        <f t="array" ref="AE43">ROUND([1]!densW(AA43+273.15,1)/18,2)</f>
        <v>55.45</v>
      </c>
      <c r="AF43">
        <f t="shared" si="5"/>
        <v>0.66368514782962917</v>
      </c>
    </row>
    <row r="44" spans="3:32" x14ac:dyDescent="0.25">
      <c r="C44" s="11">
        <v>190</v>
      </c>
      <c r="D44" s="1">
        <v>5.78</v>
      </c>
      <c r="E44">
        <v>20.100000000000001</v>
      </c>
      <c r="F44" s="2">
        <f t="shared" si="1"/>
        <v>0.18062500000000001</v>
      </c>
      <c r="G44" s="2">
        <f t="shared" si="6"/>
        <v>3.4374999999999825E-4</v>
      </c>
      <c r="H44" s="2" cm="1">
        <f t="array" ref="H44">($C$3/100)^2*$B$8*PI()/[1]!viscW(E44+273.15,1)*[1]!densW(E44+273.15,1)</f>
        <v>50508.402905288815</v>
      </c>
      <c r="I44" cm="1">
        <f t="array" ref="I44">ROUND([1]!densW(E44+273.15,1)/18,2)</f>
        <v>55.45</v>
      </c>
      <c r="J44">
        <f t="shared" si="2"/>
        <v>1.087209656570298</v>
      </c>
      <c r="N44">
        <v>189</v>
      </c>
      <c r="O44">
        <v>4.0199999999999996</v>
      </c>
      <c r="P44">
        <v>20.2</v>
      </c>
      <c r="Q44" s="2">
        <f t="shared" si="0"/>
        <v>0.12562499999999999</v>
      </c>
      <c r="R44" s="2">
        <f t="shared" si="7"/>
        <v>3.7500000000000033E-4</v>
      </c>
      <c r="S44" s="2" cm="1">
        <f t="array" ref="S44">($C$3/100)^2*$M$8*PI()/([1]!viscW(P44+273.15,1)/[1]!densW(P44+273.15,1))</f>
        <v>69665.076203577992</v>
      </c>
      <c r="T44" cm="1">
        <f t="array" ref="T44">ROUND([1]!densW(P44+273.15,1)/18,2)</f>
        <v>55.45</v>
      </c>
      <c r="U44">
        <f t="shared" si="3"/>
        <v>0.6122287394036966</v>
      </c>
      <c r="Y44">
        <v>190</v>
      </c>
      <c r="Z44">
        <v>4.45</v>
      </c>
      <c r="AA44">
        <v>20.3</v>
      </c>
      <c r="AB44" s="2">
        <f t="shared" si="4"/>
        <v>0.13906250000000001</v>
      </c>
      <c r="AC44" s="2">
        <f t="shared" si="9"/>
        <v>4.0624999999999966E-4</v>
      </c>
      <c r="AD44" s="2" cm="1">
        <f t="array" ref="AD44">($C$3/100)^2*$M$8*PI()/[1]!viscW(AA44+273.15,1)*[1]!densW(AA44+273.15,1)</f>
        <v>69833.773982416373</v>
      </c>
      <c r="AE44" cm="1">
        <f t="array" ref="AE44">ROUND([1]!densW(AA44+273.15,1)/18,2)</f>
        <v>55.45</v>
      </c>
      <c r="AF44">
        <f t="shared" si="5"/>
        <v>0.6788533693028006</v>
      </c>
    </row>
    <row r="45" spans="3:32" x14ac:dyDescent="0.25">
      <c r="C45" s="11">
        <v>195</v>
      </c>
      <c r="D45" s="1">
        <v>5.84</v>
      </c>
      <c r="E45">
        <v>20.100000000000001</v>
      </c>
      <c r="F45" s="2">
        <f t="shared" si="1"/>
        <v>0.1825</v>
      </c>
      <c r="G45" s="2">
        <f t="shared" si="6"/>
        <v>3.4374999999999825E-4</v>
      </c>
      <c r="H45" s="2" cm="1">
        <f t="array" ref="H45">($C$3/100)^2*$B$8*PI()/[1]!viscW(E45+273.15,1)*[1]!densW(E45+273.15,1)</f>
        <v>50508.402905288815</v>
      </c>
      <c r="I45" cm="1">
        <f t="array" ref="I45">ROUND([1]!densW(E45+273.15,1)/18,2)</f>
        <v>55.45</v>
      </c>
      <c r="J45">
        <f t="shared" si="2"/>
        <v>1.1078289437730335</v>
      </c>
      <c r="N45">
        <v>194</v>
      </c>
      <c r="O45">
        <v>4.07</v>
      </c>
      <c r="P45">
        <v>20.2</v>
      </c>
      <c r="Q45" s="2">
        <f t="shared" si="0"/>
        <v>0.12718750000000001</v>
      </c>
      <c r="R45" s="2">
        <f t="shared" si="7"/>
        <v>3.1250000000000169E-4</v>
      </c>
      <c r="S45" s="2" cm="1">
        <f t="array" ref="S45">($C$3/100)^2*$M$8*PI()/([1]!viscW(P45+273.15,1)/[1]!densW(P45+273.15,1))</f>
        <v>69665.076203577992</v>
      </c>
      <c r="T45" cm="1">
        <f t="array" ref="T45">ROUND([1]!densW(P45+273.15,1)/18,2)</f>
        <v>55.45</v>
      </c>
      <c r="U45">
        <f t="shared" si="3"/>
        <v>0.62278849961869909</v>
      </c>
      <c r="Y45">
        <v>195</v>
      </c>
      <c r="Z45">
        <v>4.51</v>
      </c>
      <c r="AA45">
        <v>20.3</v>
      </c>
      <c r="AB45" s="2">
        <f t="shared" si="4"/>
        <v>0.14093749999999999</v>
      </c>
      <c r="AC45" s="2">
        <f t="shared" si="9"/>
        <v>4.0624999999999966E-4</v>
      </c>
      <c r="AD45" s="2" cm="1">
        <f t="array" ref="AD45">($C$3/100)^2*$M$8*PI()/[1]!viscW(AA45+273.15,1)*[1]!densW(AA45+273.15,1)</f>
        <v>69833.773982416373</v>
      </c>
      <c r="AE45" cm="1">
        <f t="array" ref="AE45">ROUND([1]!densW(AA45+273.15,1)/18,2)</f>
        <v>55.45</v>
      </c>
      <c r="AF45">
        <f t="shared" si="5"/>
        <v>0.69204037358475423</v>
      </c>
    </row>
    <row r="46" spans="3:32" x14ac:dyDescent="0.25">
      <c r="C46" s="11">
        <v>200</v>
      </c>
      <c r="D46" s="1">
        <v>5.89</v>
      </c>
      <c r="E46">
        <v>20.100000000000001</v>
      </c>
      <c r="F46" s="2">
        <f t="shared" si="1"/>
        <v>0.18406249999999999</v>
      </c>
      <c r="G46" s="2">
        <f t="shared" si="6"/>
        <v>3.1250000000000169E-4</v>
      </c>
      <c r="H46" s="2" cm="1">
        <f t="array" ref="H46">($C$3/100)^2*$B$8*PI()/[1]!viscW(E46+273.15,1)*[1]!densW(E46+273.15,1)</f>
        <v>50508.402905288815</v>
      </c>
      <c r="I46" cm="1">
        <f t="array" ref="I46">ROUND([1]!densW(E46+273.15,1)/18,2)</f>
        <v>55.45</v>
      </c>
      <c r="J46">
        <f t="shared" si="2"/>
        <v>1.1253425262657417</v>
      </c>
      <c r="N46">
        <v>199</v>
      </c>
      <c r="O46">
        <v>4.12</v>
      </c>
      <c r="P46">
        <v>20.2</v>
      </c>
      <c r="Q46" s="2">
        <f t="shared" si="0"/>
        <v>0.12875</v>
      </c>
      <c r="R46" s="2">
        <f t="shared" si="7"/>
        <v>3.7500000000000033E-4</v>
      </c>
      <c r="S46" s="2" cm="1">
        <f t="array" ref="S46">($C$3/100)^2*$M$8*PI()/([1]!viscW(P46+273.15,1)/[1]!densW(P46+273.15,1))</f>
        <v>69665.076203577992</v>
      </c>
      <c r="T46" cm="1">
        <f t="array" ref="T46">ROUND([1]!densW(P46+273.15,1)/18,2)</f>
        <v>55.45</v>
      </c>
      <c r="U46">
        <f t="shared" si="3"/>
        <v>0.63346095950947079</v>
      </c>
      <c r="Y46">
        <v>200</v>
      </c>
      <c r="Z46">
        <v>4.58</v>
      </c>
      <c r="AA46">
        <v>20.3</v>
      </c>
      <c r="AB46" s="2">
        <f t="shared" si="4"/>
        <v>0.143125</v>
      </c>
      <c r="AC46" s="2">
        <f t="shared" si="9"/>
        <v>4.0624999999999966E-4</v>
      </c>
      <c r="AD46" s="2" cm="1">
        <f t="array" ref="AD46">($C$3/100)^2*$M$8*PI()/[1]!viscW(AA46+273.15,1)*[1]!densW(AA46+273.15,1)</f>
        <v>69833.773982416373</v>
      </c>
      <c r="AE46" cm="1">
        <f t="array" ref="AE46">ROUND([1]!densW(AA46+273.15,1)/18,2)</f>
        <v>55.45</v>
      </c>
      <c r="AF46">
        <f t="shared" si="5"/>
        <v>0.70764827125074525</v>
      </c>
    </row>
    <row r="47" spans="3:32" x14ac:dyDescent="0.25">
      <c r="C47" s="11">
        <v>205</v>
      </c>
      <c r="D47" s="1">
        <v>5.94</v>
      </c>
      <c r="E47">
        <v>20.100000000000001</v>
      </c>
      <c r="F47" s="2">
        <f t="shared" si="1"/>
        <v>0.18562500000000001</v>
      </c>
      <c r="G47" s="2">
        <f t="shared" si="6"/>
        <v>2.8125000000000231E-4</v>
      </c>
      <c r="H47" s="2" cm="1">
        <f t="array" ref="H47">($C$3/100)^2*$B$8*PI()/[1]!viscW(E47+273.15,1)*[1]!densW(E47+273.15,1)</f>
        <v>50508.402905288815</v>
      </c>
      <c r="I47" cm="1">
        <f t="array" ref="I47">ROUND([1]!densW(E47+273.15,1)/18,2)</f>
        <v>55.45</v>
      </c>
      <c r="J47">
        <f t="shared" si="2"/>
        <v>1.1431683102183425</v>
      </c>
      <c r="N47">
        <v>204</v>
      </c>
      <c r="O47">
        <v>4.1900000000000004</v>
      </c>
      <c r="P47">
        <v>20.2</v>
      </c>
      <c r="Q47" s="2">
        <f t="shared" si="0"/>
        <v>0.13093750000000001</v>
      </c>
      <c r="R47" s="2">
        <f t="shared" si="7"/>
        <v>4.0624999999999966E-4</v>
      </c>
      <c r="S47" s="2" cm="1">
        <f t="array" ref="S47">($C$3/100)^2*$M$8*PI()/([1]!viscW(P47+273.15,1)/[1]!densW(P47+273.15,1))</f>
        <v>69665.076203577992</v>
      </c>
      <c r="T47" cm="1">
        <f t="array" ref="T47">ROUND([1]!densW(P47+273.15,1)/18,2)</f>
        <v>55.45</v>
      </c>
      <c r="U47">
        <f t="shared" si="3"/>
        <v>0.64859638357457172</v>
      </c>
      <c r="Y47">
        <v>205</v>
      </c>
      <c r="Z47">
        <v>4.6399999999999997</v>
      </c>
      <c r="AA47">
        <v>20.3</v>
      </c>
      <c r="AB47" s="2">
        <f t="shared" si="4"/>
        <v>0.14499999999999999</v>
      </c>
      <c r="AC47" s="2">
        <f t="shared" si="9"/>
        <v>4.0624999999999966E-4</v>
      </c>
      <c r="AD47" s="2" cm="1">
        <f t="array" ref="AD47">($C$3/100)^2*$M$8*PI()/[1]!viscW(AA47+273.15,1)*[1]!densW(AA47+273.15,1)</f>
        <v>69833.773982416373</v>
      </c>
      <c r="AE47" cm="1">
        <f t="array" ref="AE47">ROUND([1]!densW(AA47+273.15,1)/18,2)</f>
        <v>55.45</v>
      </c>
      <c r="AF47">
        <f t="shared" si="5"/>
        <v>0.72122314034181401</v>
      </c>
    </row>
    <row r="48" spans="3:32" x14ac:dyDescent="0.25">
      <c r="C48" s="11">
        <v>210</v>
      </c>
      <c r="D48" s="1">
        <v>5.98</v>
      </c>
      <c r="E48">
        <v>20.100000000000001</v>
      </c>
      <c r="F48" s="2">
        <f t="shared" si="1"/>
        <v>0.18687500000000001</v>
      </c>
      <c r="G48" s="2">
        <f t="shared" si="6"/>
        <v>3.1249999999999887E-4</v>
      </c>
      <c r="H48" s="2" cm="1">
        <f t="array" ref="H48">($C$3/100)^2*$B$8*PI()/[1]!viscW(E48+273.15,1)*[1]!densW(E48+273.15,1)</f>
        <v>50508.402905288815</v>
      </c>
      <c r="I48" cm="1">
        <f t="array" ref="I48">ROUND([1]!densW(E48+273.15,1)/18,2)</f>
        <v>55.45</v>
      </c>
      <c r="J48">
        <f t="shared" si="2"/>
        <v>1.1576613175209094</v>
      </c>
      <c r="N48">
        <v>209</v>
      </c>
      <c r="O48">
        <v>4.25</v>
      </c>
      <c r="P48">
        <v>20.2</v>
      </c>
      <c r="Q48" s="2">
        <f t="shared" si="0"/>
        <v>0.1328125</v>
      </c>
      <c r="R48" s="2">
        <f t="shared" si="7"/>
        <v>3.7499999999999757E-4</v>
      </c>
      <c r="S48" s="2" cm="1">
        <f t="array" ref="S48">($C$3/100)^2*$M$8*PI()/([1]!viscW(P48+273.15,1)/[1]!densW(P48+273.15,1))</f>
        <v>69665.076203577992</v>
      </c>
      <c r="T48" cm="1">
        <f t="array" ref="T48">ROUND([1]!densW(P48+273.15,1)/18,2)</f>
        <v>55.45</v>
      </c>
      <c r="U48">
        <f t="shared" si="3"/>
        <v>0.66175446815208272</v>
      </c>
      <c r="Y48">
        <v>210</v>
      </c>
      <c r="Z48">
        <v>4.71</v>
      </c>
      <c r="AA48">
        <v>20.3</v>
      </c>
      <c r="AB48" s="2">
        <f t="shared" si="4"/>
        <v>0.1471875</v>
      </c>
      <c r="AC48" s="2">
        <f t="shared" si="9"/>
        <v>4.375000000000018E-4</v>
      </c>
      <c r="AD48" s="2" cm="1">
        <f t="array" ref="AD48">($C$3/100)^2*$M$8*PI()/[1]!viscW(AA48+273.15,1)*[1]!densW(AA48+273.15,1)</f>
        <v>69833.773982416373</v>
      </c>
      <c r="AE48" cm="1">
        <f t="array" ref="AE48">ROUND([1]!densW(AA48+273.15,1)/18,2)</f>
        <v>55.45</v>
      </c>
      <c r="AF48">
        <f t="shared" si="5"/>
        <v>0.73729696517287524</v>
      </c>
    </row>
    <row r="49" spans="3:32" x14ac:dyDescent="0.25">
      <c r="C49" s="11">
        <v>215</v>
      </c>
      <c r="D49" s="1">
        <v>6.04</v>
      </c>
      <c r="E49">
        <v>20.100000000000001</v>
      </c>
      <c r="F49" s="2">
        <f>D49/32</f>
        <v>0.18875</v>
      </c>
      <c r="G49" s="2">
        <f t="shared" si="6"/>
        <v>3.1249999999999887E-4</v>
      </c>
      <c r="H49" s="2" cm="1">
        <f t="array" ref="H49">($C$3/100)^2*$B$8*PI()/[1]!viscW(E49+273.15,1)*[1]!densW(E49+273.15,1)</f>
        <v>50508.402905288815</v>
      </c>
      <c r="I49" cm="1">
        <f t="array" ref="I49">ROUND([1]!densW(E49+273.15,1)/18,2)</f>
        <v>55.45</v>
      </c>
      <c r="J49">
        <f t="shared" si="2"/>
        <v>1.1798024433981229</v>
      </c>
      <c r="N49">
        <v>214</v>
      </c>
      <c r="O49">
        <v>4.3099999999999996</v>
      </c>
      <c r="P49">
        <v>20.2</v>
      </c>
      <c r="Q49" s="2">
        <f t="shared" si="0"/>
        <v>0.13468749999999999</v>
      </c>
      <c r="R49" s="2">
        <f t="shared" si="7"/>
        <v>3.4375000000000101E-4</v>
      </c>
      <c r="S49" s="2" cm="1">
        <f t="array" ref="S49">($C$3/100)^2*$M$8*PI()/([1]!viscW(P49+273.15,1)/[1]!densW(P49+273.15,1))</f>
        <v>69665.076203577992</v>
      </c>
      <c r="T49" cm="1">
        <f t="array" ref="T49">ROUND([1]!densW(P49+273.15,1)/18,2)</f>
        <v>55.45</v>
      </c>
      <c r="U49">
        <f t="shared" si="3"/>
        <v>0.67508799902154781</v>
      </c>
      <c r="Y49">
        <v>215</v>
      </c>
      <c r="Z49">
        <v>4.78</v>
      </c>
      <c r="AA49">
        <v>20.3</v>
      </c>
      <c r="AB49" s="2">
        <f t="shared" si="4"/>
        <v>0.14937500000000001</v>
      </c>
      <c r="AC49" s="2">
        <f t="shared" si="9"/>
        <v>4.0624999999999966E-4</v>
      </c>
      <c r="AD49" s="2" cm="1">
        <f t="array" ref="AD49">($C$3/100)^2*$M$8*PI()/[1]!viscW(AA49+273.15,1)*[1]!densW(AA49+273.15,1)</f>
        <v>69833.773982416373</v>
      </c>
      <c r="AE49" cm="1">
        <f t="array" ref="AE49">ROUND([1]!densW(AA49+273.15,1)/18,2)</f>
        <v>55.45</v>
      </c>
      <c r="AF49">
        <f t="shared" si="5"/>
        <v>0.75363338449256867</v>
      </c>
    </row>
    <row r="50" spans="3:32" x14ac:dyDescent="0.25">
      <c r="C50" s="11">
        <v>220</v>
      </c>
      <c r="D50" s="1">
        <v>6.08</v>
      </c>
      <c r="E50">
        <v>20.100000000000001</v>
      </c>
      <c r="F50" s="2">
        <f t="shared" si="1"/>
        <v>0.19</v>
      </c>
      <c r="G50" s="2">
        <f t="shared" si="6"/>
        <v>2.5000000000000022E-4</v>
      </c>
      <c r="H50" s="2" cm="1">
        <f t="array" ref="H50">($C$3/100)^2*$B$8*PI()/[1]!viscW(E50+273.15,1)*[1]!densW(E50+273.15,1)</f>
        <v>50508.402905288815</v>
      </c>
      <c r="I50" cm="1">
        <f t="array" ref="I50">ROUND([1]!densW(E50+273.15,1)/18,2)</f>
        <v>55.45</v>
      </c>
      <c r="J50">
        <f t="shared" si="2"/>
        <v>1.1948403207626634</v>
      </c>
      <c r="N50">
        <v>219</v>
      </c>
      <c r="O50">
        <v>4.3600000000000003</v>
      </c>
      <c r="P50">
        <v>20.2</v>
      </c>
      <c r="Q50" s="2">
        <f t="shared" si="0"/>
        <v>0.13625000000000001</v>
      </c>
      <c r="R50" s="2">
        <f t="shared" si="7"/>
        <v>3.4375000000000101E-4</v>
      </c>
      <c r="S50" s="2" cm="1">
        <f t="array" ref="S50">($C$3/100)^2*$M$8*PI()/([1]!viscW(P50+273.15,1)/[1]!densW(P50+273.15,1))</f>
        <v>69665.076203577992</v>
      </c>
      <c r="T50" cm="1">
        <f t="array" ref="T50">ROUND([1]!densW(P50+273.15,1)/18,2)</f>
        <v>55.45</v>
      </c>
      <c r="U50">
        <f t="shared" si="3"/>
        <v>0.68633671155741871</v>
      </c>
      <c r="Y50">
        <v>220</v>
      </c>
      <c r="Z50">
        <v>4.84</v>
      </c>
      <c r="AA50">
        <v>20.3</v>
      </c>
      <c r="AB50" s="2">
        <f t="shared" si="4"/>
        <v>0.15125</v>
      </c>
      <c r="AC50" s="2">
        <f t="shared" si="9"/>
        <v>4.0624999999999966E-4</v>
      </c>
      <c r="AD50" s="2" cm="1">
        <f t="array" ref="AD50">($C$3/100)^2*$M$8*PI()/[1]!viscW(AA50+273.15,1)*[1]!densW(AA50+273.15,1)</f>
        <v>69833.773982416373</v>
      </c>
      <c r="AE50" cm="1">
        <f t="array" ref="AE50">ROUND([1]!densW(AA50+273.15,1)/18,2)</f>
        <v>55.45</v>
      </c>
      <c r="AF50">
        <f t="shared" si="5"/>
        <v>0.76785163349484764</v>
      </c>
    </row>
    <row r="51" spans="3:32" x14ac:dyDescent="0.25">
      <c r="C51" s="11">
        <v>225</v>
      </c>
      <c r="D51" s="1">
        <v>6.12</v>
      </c>
      <c r="E51">
        <v>20.100000000000001</v>
      </c>
      <c r="F51" s="2">
        <f t="shared" si="1"/>
        <v>0.19125</v>
      </c>
      <c r="G51" s="2">
        <f t="shared" si="6"/>
        <v>2.187500000000009E-4</v>
      </c>
      <c r="H51" s="2" cm="1">
        <f t="array" ref="H51">($C$3/100)^2*$B$8*PI()/[1]!viscW(E51+273.15,1)*[1]!densW(E51+273.15,1)</f>
        <v>50508.402905288815</v>
      </c>
      <c r="I51" cm="1">
        <f t="array" ref="I51">ROUND([1]!densW(E51+273.15,1)/18,2)</f>
        <v>55.45</v>
      </c>
      <c r="J51">
        <f t="shared" si="2"/>
        <v>1.2101077928934518</v>
      </c>
      <c r="N51">
        <v>224</v>
      </c>
      <c r="O51">
        <v>4.42</v>
      </c>
      <c r="P51">
        <v>20.2</v>
      </c>
      <c r="Q51" s="2">
        <f t="shared" si="0"/>
        <v>0.138125</v>
      </c>
      <c r="R51" s="2">
        <f t="shared" si="7"/>
        <v>3.7500000000000033E-4</v>
      </c>
      <c r="S51" s="2" cm="1">
        <f t="array" ref="S51">($C$3/100)^2*$M$8*PI()/([1]!viscW(P51+273.15,1)/[1]!densW(P51+273.15,1))</f>
        <v>69665.076203577992</v>
      </c>
      <c r="T51" cm="1">
        <f t="array" ref="T51">ROUND([1]!densW(P51+273.15,1)/18,2)</f>
        <v>55.45</v>
      </c>
      <c r="U51">
        <f t="shared" si="3"/>
        <v>0.70000435028608232</v>
      </c>
      <c r="Y51">
        <v>225</v>
      </c>
      <c r="Z51">
        <v>4.91</v>
      </c>
      <c r="AA51">
        <v>20.3</v>
      </c>
      <c r="AB51" s="2">
        <f t="shared" si="4"/>
        <v>0.1534375</v>
      </c>
      <c r="AC51" s="2">
        <f t="shared" si="9"/>
        <v>4.0624999999999966E-4</v>
      </c>
      <c r="AD51" s="2" cm="1">
        <f t="array" ref="AD51">($C$3/100)^2*$M$8*PI()/[1]!viscW(AA51+273.15,1)*[1]!densW(AA51+273.15,1)</f>
        <v>69833.773982416373</v>
      </c>
      <c r="AE51" cm="1">
        <f t="array" ref="AE51">ROUND([1]!densW(AA51+273.15,1)/18,2)</f>
        <v>55.45</v>
      </c>
      <c r="AF51">
        <f t="shared" si="5"/>
        <v>0.7846992040674593</v>
      </c>
    </row>
    <row r="52" spans="3:32" x14ac:dyDescent="0.25">
      <c r="C52" s="11">
        <v>230</v>
      </c>
      <c r="D52" s="1">
        <v>6.15</v>
      </c>
      <c r="E52">
        <v>20.100000000000001</v>
      </c>
      <c r="F52" s="2">
        <f t="shared" si="1"/>
        <v>0.19218750000000001</v>
      </c>
      <c r="G52" s="2">
        <f t="shared" si="6"/>
        <v>1.8749999999999878E-4</v>
      </c>
      <c r="H52" s="2" cm="1">
        <f t="array" ref="H52">($C$3/100)^2*$B$8*PI()/[1]!viscW(E52+273.15,1)*[1]!densW(E52+273.15,1)</f>
        <v>50508.402905288815</v>
      </c>
      <c r="I52" cm="1">
        <f t="array" ref="I52">ROUND([1]!densW(E52+273.15,1)/18,2)</f>
        <v>55.45</v>
      </c>
      <c r="J52">
        <f t="shared" si="2"/>
        <v>1.2217133390137598</v>
      </c>
      <c r="N52">
        <v>229</v>
      </c>
      <c r="O52">
        <v>4.4800000000000004</v>
      </c>
      <c r="P52">
        <v>20.2</v>
      </c>
      <c r="Q52" s="2">
        <f t="shared" ref="Q52:Q115" si="10">O52/32</f>
        <v>0.14000000000000001</v>
      </c>
      <c r="R52" s="2">
        <f t="shared" si="7"/>
        <v>3.4375000000000101E-4</v>
      </c>
      <c r="S52" s="2" cm="1">
        <f t="array" ref="S52">($C$3/100)^2*$M$8*PI()/([1]!viscW(P52+273.15,1)/[1]!densW(P52+273.15,1))</f>
        <v>69665.076203577992</v>
      </c>
      <c r="T52" cm="1">
        <f t="array" ref="T52">ROUND([1]!densW(P52+273.15,1)/18,2)</f>
        <v>55.45</v>
      </c>
      <c r="U52">
        <f t="shared" si="3"/>
        <v>0.71386138494750873</v>
      </c>
      <c r="Y52">
        <v>230</v>
      </c>
      <c r="Z52">
        <v>4.97</v>
      </c>
      <c r="AA52">
        <v>20.3</v>
      </c>
      <c r="AB52" s="2">
        <f t="shared" si="4"/>
        <v>0.15531249999999999</v>
      </c>
      <c r="AC52" s="2">
        <f t="shared" si="9"/>
        <v>3.7500000000000033E-4</v>
      </c>
      <c r="AD52" s="2" cm="1">
        <f t="array" ref="AD52">($C$3/100)^2*$M$8*PI()/[1]!viscW(AA52+273.15,1)*[1]!densW(AA52+273.15,1)</f>
        <v>69833.773982416373</v>
      </c>
      <c r="AE52" cm="1">
        <f t="array" ref="AE52">ROUND([1]!densW(AA52+273.15,1)/18,2)</f>
        <v>55.45</v>
      </c>
      <c r="AF52">
        <f t="shared" si="5"/>
        <v>0.79936939381525274</v>
      </c>
    </row>
    <row r="53" spans="3:32" x14ac:dyDescent="0.25">
      <c r="C53" s="11">
        <v>235</v>
      </c>
      <c r="D53" s="1">
        <v>6.18</v>
      </c>
      <c r="E53">
        <v>20.100000000000001</v>
      </c>
      <c r="F53" s="2">
        <f t="shared" si="1"/>
        <v>0.19312499999999999</v>
      </c>
      <c r="G53" s="2">
        <f t="shared" si="6"/>
        <v>2.1874999999999811E-4</v>
      </c>
      <c r="H53" s="2" cm="1">
        <f t="array" ref="H53">($C$3/100)^2*$B$8*PI()/[1]!viscW(E53+273.15,1)*[1]!densW(E53+273.15,1)</f>
        <v>50508.402905288815</v>
      </c>
      <c r="I53" cm="1">
        <f t="array" ref="I53">ROUND([1]!densW(E53+273.15,1)/18,2)</f>
        <v>55.45</v>
      </c>
      <c r="J53">
        <f t="shared" si="2"/>
        <v>1.2334551568904426</v>
      </c>
      <c r="N53">
        <v>234</v>
      </c>
      <c r="O53">
        <v>4.53</v>
      </c>
      <c r="P53">
        <v>20.2</v>
      </c>
      <c r="Q53" s="2">
        <f t="shared" si="10"/>
        <v>0.14156250000000001</v>
      </c>
      <c r="R53" s="2">
        <f t="shared" si="7"/>
        <v>2.8124999999999955E-4</v>
      </c>
      <c r="S53" s="2" cm="1">
        <f t="array" ref="S53">($C$3/100)^2*$M$8*PI()/([1]!viscW(P53+273.15,1)/[1]!densW(P53+273.15,1))</f>
        <v>69665.076203577992</v>
      </c>
      <c r="T53" cm="1">
        <f t="array" ref="T53">ROUND([1]!densW(P53+273.15,1)/18,2)</f>
        <v>55.45</v>
      </c>
      <c r="U53">
        <f t="shared" si="3"/>
        <v>0.72555742471070006</v>
      </c>
      <c r="Y53">
        <v>235</v>
      </c>
      <c r="Z53">
        <v>5.03</v>
      </c>
      <c r="AA53">
        <v>20.3</v>
      </c>
      <c r="AB53" s="2">
        <f t="shared" si="4"/>
        <v>0.15718750000000001</v>
      </c>
      <c r="AC53" s="2">
        <f t="shared" si="9"/>
        <v>3.7500000000000033E-4</v>
      </c>
      <c r="AD53" s="2" cm="1">
        <f t="array" ref="AD53">($C$3/100)^2*$M$8*PI()/[1]!viscW(AA53+273.15,1)*[1]!densW(AA53+273.15,1)</f>
        <v>69833.773982416373</v>
      </c>
      <c r="AE53" cm="1">
        <f t="array" ref="AE53">ROUND([1]!densW(AA53+273.15,1)/18,2)</f>
        <v>55.45</v>
      </c>
      <c r="AF53">
        <f t="shared" si="5"/>
        <v>0.81425800630900358</v>
      </c>
    </row>
    <row r="54" spans="3:32" x14ac:dyDescent="0.25">
      <c r="C54" s="11">
        <v>240</v>
      </c>
      <c r="D54" s="1">
        <v>6.22</v>
      </c>
      <c r="E54">
        <v>20.100000000000001</v>
      </c>
      <c r="F54" s="2">
        <f t="shared" si="1"/>
        <v>0.19437499999999999</v>
      </c>
      <c r="G54" s="2">
        <f t="shared" si="6"/>
        <v>2.5000000000000022E-4</v>
      </c>
      <c r="H54" s="2" cm="1">
        <f t="array" ref="H54">($C$3/100)^2*$B$8*PI()/[1]!viscW(E54+273.15,1)*[1]!densW(E54+273.15,1)</f>
        <v>50508.402905288815</v>
      </c>
      <c r="I54" cm="1">
        <f t="array" ref="I54">ROUND([1]!densW(E54+273.15,1)/18,2)</f>
        <v>55.45</v>
      </c>
      <c r="J54">
        <f t="shared" si="2"/>
        <v>1.249328506046733</v>
      </c>
      <c r="N54">
        <v>239</v>
      </c>
      <c r="O54">
        <v>4.57</v>
      </c>
      <c r="P54">
        <v>20.2</v>
      </c>
      <c r="Q54" s="2">
        <f t="shared" si="10"/>
        <v>0.14281250000000001</v>
      </c>
      <c r="R54" s="2">
        <f t="shared" si="7"/>
        <v>3.1249999999999887E-4</v>
      </c>
      <c r="S54" s="2" cm="1">
        <f t="array" ref="S54">($C$3/100)^2*$M$8*PI()/([1]!viscW(P54+273.15,1)/[1]!densW(P54+273.15,1))</f>
        <v>69665.076203577992</v>
      </c>
      <c r="T54" cm="1">
        <f t="array" ref="T54">ROUND([1]!densW(P54+273.15,1)/18,2)</f>
        <v>55.45</v>
      </c>
      <c r="U54">
        <f t="shared" si="3"/>
        <v>0.73501375995273532</v>
      </c>
      <c r="Y54">
        <v>240</v>
      </c>
      <c r="Z54">
        <v>5.09</v>
      </c>
      <c r="AA54">
        <v>20.3</v>
      </c>
      <c r="AB54" s="2">
        <f t="shared" si="4"/>
        <v>0.1590625</v>
      </c>
      <c r="AC54" s="2">
        <f t="shared" si="9"/>
        <v>3.7500000000000033E-4</v>
      </c>
      <c r="AD54" s="2" cm="1">
        <f t="array" ref="AD54">($C$3/100)^2*$M$8*PI()/[1]!viscW(AA54+273.15,1)*[1]!densW(AA54+273.15,1)</f>
        <v>69833.773982416373</v>
      </c>
      <c r="AE54" cm="1">
        <f t="array" ref="AE54">ROUND([1]!densW(AA54+273.15,1)/18,2)</f>
        <v>55.45</v>
      </c>
      <c r="AF54">
        <f t="shared" si="5"/>
        <v>0.82937164411905162</v>
      </c>
    </row>
    <row r="55" spans="3:32" x14ac:dyDescent="0.25">
      <c r="C55" s="11">
        <v>245</v>
      </c>
      <c r="D55" s="1">
        <v>6.26</v>
      </c>
      <c r="E55">
        <v>20.2</v>
      </c>
      <c r="F55" s="2">
        <f t="shared" si="1"/>
        <v>0.19562499999999999</v>
      </c>
      <c r="G55" s="2">
        <f t="shared" si="6"/>
        <v>2.5000000000000022E-4</v>
      </c>
      <c r="H55" s="2" cm="1">
        <f t="array" ref="H55">($C$3/100)^2*$B$8*PI()/[1]!viscW(E55+273.15,1)*[1]!densW(E55+273.15,1)</f>
        <v>50630.902377463783</v>
      </c>
      <c r="I55" cm="1">
        <f t="array" ref="I55">ROUND([1]!densW(E55+273.15,1)/18,2)</f>
        <v>55.45</v>
      </c>
      <c r="J55">
        <f t="shared" si="2"/>
        <v>1.2654578879766165</v>
      </c>
      <c r="N55">
        <v>244</v>
      </c>
      <c r="O55">
        <v>4.63</v>
      </c>
      <c r="P55">
        <v>20.2</v>
      </c>
      <c r="Q55" s="2">
        <f t="shared" si="10"/>
        <v>0.1446875</v>
      </c>
      <c r="R55" s="2">
        <f t="shared" si="7"/>
        <v>3.4374999999999825E-4</v>
      </c>
      <c r="S55" s="2" cm="1">
        <f t="array" ref="S55">($C$3/100)^2*$M$8*PI()/([1]!viscW(P55+273.15,1)/[1]!densW(P55+273.15,1))</f>
        <v>69665.076203577992</v>
      </c>
      <c r="T55" cm="1">
        <f t="array" ref="T55">ROUND([1]!densW(P55+273.15,1)/18,2)</f>
        <v>55.45</v>
      </c>
      <c r="U55">
        <f t="shared" si="3"/>
        <v>0.74936807340441836</v>
      </c>
      <c r="Y55">
        <v>245</v>
      </c>
      <c r="Z55">
        <v>5.15</v>
      </c>
      <c r="AA55">
        <v>20.3</v>
      </c>
      <c r="AB55" s="2">
        <f t="shared" si="4"/>
        <v>0.16093750000000001</v>
      </c>
      <c r="AC55" s="2">
        <f t="shared" si="9"/>
        <v>3.4375000000000101E-4</v>
      </c>
      <c r="AD55" s="2" cm="1">
        <f t="array" ref="AD55">($C$3/100)^2*$M$8*PI()/[1]!viscW(AA55+273.15,1)*[1]!densW(AA55+273.15,1)</f>
        <v>69833.773982416373</v>
      </c>
      <c r="AE55" cm="1">
        <f t="array" ref="AE55">ROUND([1]!densW(AA55+273.15,1)/18,2)</f>
        <v>55.45</v>
      </c>
      <c r="AF55">
        <f t="shared" si="5"/>
        <v>0.84471721379371223</v>
      </c>
    </row>
    <row r="56" spans="3:32" x14ac:dyDescent="0.25">
      <c r="C56" s="11">
        <v>250</v>
      </c>
      <c r="D56" s="1">
        <v>6.3</v>
      </c>
      <c r="E56">
        <v>20.2</v>
      </c>
      <c r="F56" s="2">
        <f t="shared" si="1"/>
        <v>0.19687499999999999</v>
      </c>
      <c r="G56" s="2">
        <f t="shared" si="6"/>
        <v>2.187500000000009E-4</v>
      </c>
      <c r="H56" s="2" cm="1">
        <f t="array" ref="H56">($C$3/100)^2*$B$8*PI()/[1]!viscW(E56+273.15,1)*[1]!densW(E56+273.15,1)</f>
        <v>50630.902377463783</v>
      </c>
      <c r="I56" cm="1">
        <f t="array" ref="I56">ROUND([1]!densW(E56+273.15,1)/18,2)</f>
        <v>55.45</v>
      </c>
      <c r="J56">
        <f t="shared" si="2"/>
        <v>1.2818516977522929</v>
      </c>
      <c r="N56">
        <v>249</v>
      </c>
      <c r="O56">
        <v>4.68</v>
      </c>
      <c r="P56">
        <v>20.2</v>
      </c>
      <c r="Q56" s="2">
        <f t="shared" si="10"/>
        <v>0.14624999999999999</v>
      </c>
      <c r="R56" s="2">
        <f t="shared" si="7"/>
        <v>3.4375000000000101E-4</v>
      </c>
      <c r="S56" s="2" cm="1">
        <f t="array" ref="S56">($C$3/100)^2*$M$8*PI()/([1]!viscW(P56+273.15,1)/[1]!densW(P56+273.15,1))</f>
        <v>69665.076203577992</v>
      </c>
      <c r="T56" cm="1">
        <f t="array" ref="T56">ROUND([1]!densW(P56+273.15,1)/18,2)</f>
        <v>55.45</v>
      </c>
      <c r="U56">
        <f t="shared" si="3"/>
        <v>0.76148943393676327</v>
      </c>
      <c r="Y56">
        <v>250</v>
      </c>
      <c r="Z56">
        <v>5.2</v>
      </c>
      <c r="AA56">
        <v>20.3</v>
      </c>
      <c r="AB56" s="2">
        <f t="shared" si="4"/>
        <v>0.16250000000000001</v>
      </c>
      <c r="AC56" s="2">
        <f t="shared" si="9"/>
        <v>3.4374999999999825E-4</v>
      </c>
      <c r="AD56" s="2" cm="1">
        <f t="array" ref="AD56">($C$3/100)^2*$M$8*PI()/[1]!viscW(AA56+273.15,1)*[1]!densW(AA56+273.15,1)</f>
        <v>69833.773982416373</v>
      </c>
      <c r="AE56" cm="1">
        <f t="array" ref="AE56">ROUND([1]!densW(AA56+273.15,1)/18,2)</f>
        <v>55.45</v>
      </c>
      <c r="AF56">
        <f t="shared" si="5"/>
        <v>0.85768756423633952</v>
      </c>
    </row>
    <row r="57" spans="3:32" x14ac:dyDescent="0.25">
      <c r="C57" s="11">
        <v>255</v>
      </c>
      <c r="D57" s="1">
        <v>6.33</v>
      </c>
      <c r="E57">
        <v>20.2</v>
      </c>
      <c r="F57" s="2">
        <f t="shared" si="1"/>
        <v>0.1978125</v>
      </c>
      <c r="G57" s="2">
        <f t="shared" si="6"/>
        <v>2.187500000000009E-4</v>
      </c>
      <c r="H57" s="2" cm="1">
        <f t="array" ref="H57">($C$3/100)^2*$B$8*PI()/[1]!viscW(E57+273.15,1)*[1]!densW(E57+273.15,1)</f>
        <v>50630.902377463783</v>
      </c>
      <c r="I57" cm="1">
        <f t="array" ref="I57">ROUND([1]!densW(E57+273.15,1)/18,2)</f>
        <v>55.45</v>
      </c>
      <c r="J57">
        <f t="shared" si="2"/>
        <v>1.2943258719774688</v>
      </c>
      <c r="N57">
        <v>254</v>
      </c>
      <c r="O57">
        <v>4.74</v>
      </c>
      <c r="P57">
        <v>20.2</v>
      </c>
      <c r="Q57" s="2">
        <f t="shared" si="10"/>
        <v>0.14812500000000001</v>
      </c>
      <c r="R57" s="2">
        <f t="shared" si="7"/>
        <v>3.7500000000000033E-4</v>
      </c>
      <c r="S57" s="2" cm="1">
        <f t="array" ref="S57">($C$3/100)^2*$M$8*PI()/([1]!viscW(P57+273.15,1)/[1]!densW(P57+273.15,1))</f>
        <v>69665.076203577992</v>
      </c>
      <c r="T57" cm="1">
        <f t="array" ref="T57">ROUND([1]!densW(P57+273.15,1)/18,2)</f>
        <v>55.45</v>
      </c>
      <c r="U57">
        <f t="shared" si="3"/>
        <v>0.77623171567396665</v>
      </c>
      <c r="Y57">
        <v>255</v>
      </c>
      <c r="Z57">
        <v>5.26</v>
      </c>
      <c r="AA57">
        <v>20.3</v>
      </c>
      <c r="AB57" s="2">
        <f t="shared" si="4"/>
        <v>0.16437499999999999</v>
      </c>
      <c r="AC57" s="2">
        <f t="shared" si="9"/>
        <v>3.7500000000000033E-4</v>
      </c>
      <c r="AD57" s="2" cm="1">
        <f t="array" ref="AD57">($C$3/100)^2*$M$8*PI()/[1]!viscW(AA57+273.15,1)*[1]!densW(AA57+273.15,1)</f>
        <v>69833.773982416373</v>
      </c>
      <c r="AE57" cm="1">
        <f t="array" ref="AE57">ROUND([1]!densW(AA57+273.15,1)/18,2)</f>
        <v>55.45</v>
      </c>
      <c r="AF57">
        <f t="shared" si="5"/>
        <v>0.87347736596897474</v>
      </c>
    </row>
    <row r="58" spans="3:32" x14ac:dyDescent="0.25">
      <c r="C58" s="11">
        <v>260</v>
      </c>
      <c r="D58" s="1">
        <v>6.37</v>
      </c>
      <c r="E58">
        <v>20.2</v>
      </c>
      <c r="F58" s="2">
        <f t="shared" si="1"/>
        <v>0.1990625</v>
      </c>
      <c r="G58" s="2">
        <f t="shared" si="6"/>
        <v>2.187500000000009E-4</v>
      </c>
      <c r="H58" s="2" cm="1">
        <f t="array" ref="H58">($C$3/100)^2*$B$8*PI()/[1]!viscW(E58+273.15,1)*[1]!densW(E58+273.15,1)</f>
        <v>50630.902377463783</v>
      </c>
      <c r="I58" cm="1">
        <f t="array" ref="I58">ROUND([1]!densW(E58+273.15,1)/18,2)</f>
        <v>55.45</v>
      </c>
      <c r="J58">
        <f t="shared" si="2"/>
        <v>1.3112039097648205</v>
      </c>
      <c r="N58">
        <v>259</v>
      </c>
      <c r="O58">
        <v>4.8</v>
      </c>
      <c r="P58">
        <v>20.2</v>
      </c>
      <c r="Q58" s="2">
        <f t="shared" si="10"/>
        <v>0.15</v>
      </c>
      <c r="R58" s="2">
        <f t="shared" si="7"/>
        <v>3.1249999999999887E-4</v>
      </c>
      <c r="S58" s="2" cm="1">
        <f t="array" ref="S58">($C$3/100)^2*$M$8*PI()/([1]!viscW(P58+273.15,1)/[1]!densW(P58+273.15,1))</f>
        <v>69665.076203577992</v>
      </c>
      <c r="T58" cm="1">
        <f t="array" ref="T58">ROUND([1]!densW(P58+273.15,1)/18,2)</f>
        <v>55.45</v>
      </c>
      <c r="U58">
        <f t="shared" si="3"/>
        <v>0.79119458835067891</v>
      </c>
      <c r="Y58">
        <v>260</v>
      </c>
      <c r="Z58">
        <v>5.32</v>
      </c>
      <c r="AA58">
        <v>20.3</v>
      </c>
      <c r="AB58" s="2">
        <f t="shared" si="4"/>
        <v>0.16625000000000001</v>
      </c>
      <c r="AC58" s="2">
        <f t="shared" si="9"/>
        <v>3.7500000000000033E-4</v>
      </c>
      <c r="AD58" s="2" cm="1">
        <f t="array" ref="AD58">($C$3/100)^2*$M$8*PI()/[1]!viscW(AA58+273.15,1)*[1]!densW(AA58+273.15,1)</f>
        <v>69833.773982416373</v>
      </c>
      <c r="AE58" cm="1">
        <f t="array" ref="AE58">ROUND([1]!densW(AA58+273.15,1)/18,2)</f>
        <v>55.45</v>
      </c>
      <c r="AF58">
        <f t="shared" si="5"/>
        <v>0.88952049080955053</v>
      </c>
    </row>
    <row r="59" spans="3:32" x14ac:dyDescent="0.25">
      <c r="C59" s="11">
        <v>265</v>
      </c>
      <c r="D59" s="1">
        <v>6.4</v>
      </c>
      <c r="E59">
        <v>20.2</v>
      </c>
      <c r="F59" s="2">
        <f t="shared" si="1"/>
        <v>0.2</v>
      </c>
      <c r="G59" s="2">
        <f t="shared" si="6"/>
        <v>2.187500000000009E-4</v>
      </c>
      <c r="H59" s="2" cm="1">
        <f t="array" ref="H59">($C$3/100)^2*$B$8*PI()/[1]!viscW(E59+273.15,1)*[1]!densW(E59+273.15,1)</f>
        <v>50630.902377463783</v>
      </c>
      <c r="I59" cm="1">
        <f t="array" ref="I59">ROUND([1]!densW(E59+273.15,1)/18,2)</f>
        <v>55.45</v>
      </c>
      <c r="J59">
        <f t="shared" si="2"/>
        <v>1.3240520522426695</v>
      </c>
      <c r="N59">
        <v>264</v>
      </c>
      <c r="O59">
        <v>4.84</v>
      </c>
      <c r="P59">
        <v>20.2</v>
      </c>
      <c r="Q59" s="2">
        <f t="shared" si="10"/>
        <v>0.15125</v>
      </c>
      <c r="R59" s="2">
        <f t="shared" si="7"/>
        <v>2.8124999999999955E-4</v>
      </c>
      <c r="S59" s="2" cm="1">
        <f t="array" ref="S59">($C$3/100)^2*$M$8*PI()/([1]!viscW(P59+273.15,1)/[1]!densW(P59+273.15,1))</f>
        <v>69665.076203577992</v>
      </c>
      <c r="T59" cm="1">
        <f t="array" ref="T59">ROUND([1]!densW(P59+273.15,1)/18,2)</f>
        <v>55.45</v>
      </c>
      <c r="U59">
        <f t="shared" si="3"/>
        <v>0.80129568433718279</v>
      </c>
      <c r="Y59">
        <v>265</v>
      </c>
      <c r="Z59">
        <v>5.38</v>
      </c>
      <c r="AA59">
        <v>20.3</v>
      </c>
      <c r="AB59" s="2">
        <f t="shared" si="4"/>
        <v>0.168125</v>
      </c>
      <c r="AC59" s="2">
        <f t="shared" si="9"/>
        <v>3.4374999999999825E-4</v>
      </c>
      <c r="AD59" s="2" cm="1">
        <f t="array" ref="AD59">($C$3/100)^2*$M$8*PI()/[1]!viscW(AA59+273.15,1)*[1]!densW(AA59+273.15,1)</f>
        <v>69833.773982416373</v>
      </c>
      <c r="AE59" cm="1">
        <f t="array" ref="AE59">ROUND([1]!densW(AA59+273.15,1)/18,2)</f>
        <v>55.45</v>
      </c>
      <c r="AF59">
        <f t="shared" si="5"/>
        <v>0.90582519983449405</v>
      </c>
    </row>
    <row r="60" spans="3:32" x14ac:dyDescent="0.25">
      <c r="C60" s="11">
        <v>270</v>
      </c>
      <c r="D60" s="1">
        <v>6.44</v>
      </c>
      <c r="E60">
        <v>20.2</v>
      </c>
      <c r="F60" s="2">
        <f t="shared" si="1"/>
        <v>0.20125000000000001</v>
      </c>
      <c r="G60" s="2">
        <f t="shared" si="6"/>
        <v>1.8749999999999878E-4</v>
      </c>
      <c r="H60" s="2" cm="1">
        <f t="array" ref="H60">($C$3/100)^2*$B$8*PI()/[1]!viscW(E60+273.15,1)*[1]!densW(E60+273.15,1)</f>
        <v>50630.902377463783</v>
      </c>
      <c r="I60" cm="1">
        <f t="array" ref="I60">ROUND([1]!densW(E60+273.15,1)/18,2)</f>
        <v>55.45</v>
      </c>
      <c r="J60">
        <f t="shared" si="2"/>
        <v>1.3414437949545388</v>
      </c>
      <c r="N60">
        <v>269</v>
      </c>
      <c r="O60">
        <v>4.8899999999999997</v>
      </c>
      <c r="P60">
        <v>20.2</v>
      </c>
      <c r="Q60" s="2">
        <f t="shared" si="10"/>
        <v>0.15281249999999999</v>
      </c>
      <c r="R60" s="2">
        <f t="shared" si="7"/>
        <v>3.1250000000000169E-4</v>
      </c>
      <c r="S60" s="2" cm="1">
        <f t="array" ref="S60">($C$3/100)^2*$M$8*PI()/([1]!viscW(P60+273.15,1)/[1]!densW(P60+273.15,1))</f>
        <v>69665.076203577992</v>
      </c>
      <c r="T60" cm="1">
        <f t="array" ref="T60">ROUND([1]!densW(P60+273.15,1)/18,2)</f>
        <v>55.45</v>
      </c>
      <c r="U60">
        <f t="shared" si="3"/>
        <v>0.81406725001667035</v>
      </c>
      <c r="Y60">
        <v>270</v>
      </c>
      <c r="Z60">
        <v>5.43</v>
      </c>
      <c r="AA60">
        <v>20.3</v>
      </c>
      <c r="AB60" s="2">
        <f t="shared" si="4"/>
        <v>0.16968749999999999</v>
      </c>
      <c r="AC60" s="2">
        <f t="shared" si="9"/>
        <v>3.4375000000000101E-4</v>
      </c>
      <c r="AD60" s="2" cm="1">
        <f t="array" ref="AD60">($C$3/100)^2*$M$8*PI()/[1]!viscW(AA60+273.15,1)*[1]!densW(AA60+273.15,1)</f>
        <v>69833.773982416373</v>
      </c>
      <c r="AE60" cm="1">
        <f t="array" ref="AE60">ROUND([1]!densW(AA60+273.15,1)/18,2)</f>
        <v>55.45</v>
      </c>
      <c r="AF60">
        <f t="shared" si="5"/>
        <v>0.91961852196682969</v>
      </c>
    </row>
    <row r="61" spans="3:32" x14ac:dyDescent="0.25">
      <c r="C61" s="11">
        <v>275</v>
      </c>
      <c r="D61" s="1">
        <v>6.46</v>
      </c>
      <c r="E61">
        <v>20.2</v>
      </c>
      <c r="F61" s="2">
        <f t="shared" si="1"/>
        <v>0.201875</v>
      </c>
      <c r="G61" s="2">
        <f t="shared" si="6"/>
        <v>1.5624999999999943E-4</v>
      </c>
      <c r="H61" s="2" cm="1">
        <f t="array" ref="H61">($C$3/100)^2*$B$8*PI()/[1]!viscW(E61+273.15,1)*[1]!densW(E61+273.15,1)</f>
        <v>50630.902377463783</v>
      </c>
      <c r="I61" cm="1">
        <f t="array" ref="I61">ROUND([1]!densW(E61+273.15,1)/18,2)</f>
        <v>55.45</v>
      </c>
      <c r="J61">
        <f t="shared" si="2"/>
        <v>1.3502544246366937</v>
      </c>
      <c r="N61">
        <v>274</v>
      </c>
      <c r="O61">
        <v>4.9400000000000004</v>
      </c>
      <c r="P61">
        <v>20.2</v>
      </c>
      <c r="Q61" s="2">
        <f t="shared" si="10"/>
        <v>0.15437500000000001</v>
      </c>
      <c r="R61" s="2">
        <f t="shared" si="7"/>
        <v>3.1250000000000169E-4</v>
      </c>
      <c r="S61" s="2" cm="1">
        <f t="array" ref="S61">($C$3/100)^2*$M$8*PI()/([1]!viscW(P61+273.15,1)/[1]!densW(P61+273.15,1))</f>
        <v>69665.076203577992</v>
      </c>
      <c r="T61" cm="1">
        <f t="array" ref="T61">ROUND([1]!densW(P61+273.15,1)/18,2)</f>
        <v>55.45</v>
      </c>
      <c r="U61">
        <f t="shared" si="3"/>
        <v>0.82700404104739011</v>
      </c>
      <c r="Y61">
        <v>275</v>
      </c>
      <c r="Z61">
        <v>5.49</v>
      </c>
      <c r="AA61">
        <v>20.3</v>
      </c>
      <c r="AB61" s="2">
        <f t="shared" si="4"/>
        <v>0.17156250000000001</v>
      </c>
      <c r="AC61" s="2">
        <f t="shared" si="9"/>
        <v>3.4375000000000101E-4</v>
      </c>
      <c r="AD61" s="2" cm="1">
        <f t="array" ref="AD61">($C$3/100)^2*$M$8*PI()/[1]!viscW(AA61+273.15,1)*[1]!densW(AA61+273.15,1)</f>
        <v>69833.773982416373</v>
      </c>
      <c r="AE61" cm="1">
        <f t="array" ref="AE61">ROUND([1]!densW(AA61+273.15,1)/18,2)</f>
        <v>55.45</v>
      </c>
      <c r="AF61">
        <f t="shared" si="5"/>
        <v>0.93642564028321107</v>
      </c>
    </row>
    <row r="62" spans="3:32" x14ac:dyDescent="0.25">
      <c r="C62" s="11">
        <v>280</v>
      </c>
      <c r="D62" s="1">
        <v>6.49</v>
      </c>
      <c r="E62">
        <v>20.2</v>
      </c>
      <c r="F62" s="2">
        <f t="shared" si="1"/>
        <v>0.20281250000000001</v>
      </c>
      <c r="G62" s="2">
        <f t="shared" si="6"/>
        <v>1.8749999999999878E-4</v>
      </c>
      <c r="H62" s="2" cm="1">
        <f t="array" ref="H62">($C$3/100)^2*$B$8*PI()/[1]!viscW(E62+273.15,1)*[1]!densW(E62+273.15,1)</f>
        <v>50630.902377463783</v>
      </c>
      <c r="I62" cm="1">
        <f t="array" ref="I62">ROUND([1]!densW(E62+273.15,1)/18,2)</f>
        <v>55.45</v>
      </c>
      <c r="J62">
        <f t="shared" si="2"/>
        <v>1.3636176524488608</v>
      </c>
      <c r="N62">
        <v>279</v>
      </c>
      <c r="O62">
        <v>4.99</v>
      </c>
      <c r="P62">
        <v>20.2</v>
      </c>
      <c r="Q62" s="2">
        <f t="shared" si="10"/>
        <v>0.15593750000000001</v>
      </c>
      <c r="R62" s="2">
        <f t="shared" si="7"/>
        <v>3.4374999999999825E-4</v>
      </c>
      <c r="S62" s="2" cm="1">
        <f t="array" ref="S62">($C$3/100)^2*$M$8*PI()/([1]!viscW(P62+273.15,1)/[1]!densW(P62+273.15,1))</f>
        <v>69665.076203577992</v>
      </c>
      <c r="T62" cm="1">
        <f t="array" ref="T62">ROUND([1]!densW(P62+273.15,1)/18,2)</f>
        <v>55.45</v>
      </c>
      <c r="U62">
        <f t="shared" si="3"/>
        <v>0.84011038855269049</v>
      </c>
      <c r="Y62">
        <v>280</v>
      </c>
      <c r="Z62">
        <v>5.54</v>
      </c>
      <c r="AA62">
        <v>20.3</v>
      </c>
      <c r="AB62" s="2">
        <f t="shared" si="4"/>
        <v>0.173125</v>
      </c>
      <c r="AC62" s="2">
        <f t="shared" si="9"/>
        <v>3.4374999999999825E-4</v>
      </c>
      <c r="AD62" s="2" cm="1">
        <f t="array" ref="AD62">($C$3/100)^2*$M$8*PI()/[1]!viscW(AA62+273.15,1)*[1]!densW(AA62+273.15,1)</f>
        <v>69833.773982416373</v>
      </c>
      <c r="AE62" cm="1">
        <f t="array" ref="AE62">ROUND([1]!densW(AA62+273.15,1)/18,2)</f>
        <v>55.45</v>
      </c>
      <c r="AF62">
        <f t="shared" si="5"/>
        <v>0.95065063121455839</v>
      </c>
    </row>
    <row r="63" spans="3:32" x14ac:dyDescent="0.25">
      <c r="C63" s="11">
        <v>285</v>
      </c>
      <c r="D63" s="1">
        <v>6.52</v>
      </c>
      <c r="E63">
        <v>20.2</v>
      </c>
      <c r="F63" s="2">
        <f t="shared" si="1"/>
        <v>0.20374999999999999</v>
      </c>
      <c r="G63" s="2">
        <f t="shared" si="6"/>
        <v>1.8749999999999878E-4</v>
      </c>
      <c r="H63" s="2" cm="1">
        <f t="array" ref="H63">($C$3/100)^2*$B$8*PI()/[1]!viscW(E63+273.15,1)*[1]!densW(E63+273.15,1)</f>
        <v>50630.902377463783</v>
      </c>
      <c r="I63" cm="1">
        <f t="array" ref="I63">ROUND([1]!densW(E63+273.15,1)/18,2)</f>
        <v>55.45</v>
      </c>
      <c r="J63">
        <f t="shared" si="2"/>
        <v>1.3771618775566177</v>
      </c>
      <c r="N63">
        <v>284</v>
      </c>
      <c r="O63">
        <v>5.05</v>
      </c>
      <c r="P63">
        <v>20.2</v>
      </c>
      <c r="Q63" s="2">
        <f t="shared" si="10"/>
        <v>0.15781249999999999</v>
      </c>
      <c r="R63" s="2">
        <f t="shared" si="7"/>
        <v>3.1249999999999887E-4</v>
      </c>
      <c r="S63" s="2" cm="1">
        <f t="array" ref="S63">($C$3/100)^2*$M$8*PI()/([1]!viscW(P63+273.15,1)/[1]!densW(P63+273.15,1))</f>
        <v>69665.076203577992</v>
      </c>
      <c r="T63" cm="1">
        <f t="array" ref="T63">ROUND([1]!densW(P63+273.15,1)/18,2)</f>
        <v>55.45</v>
      </c>
      <c r="U63">
        <f t="shared" si="3"/>
        <v>0.8560681739913012</v>
      </c>
      <c r="Y63">
        <v>285</v>
      </c>
      <c r="Z63">
        <v>5.6</v>
      </c>
      <c r="AA63">
        <v>20.3</v>
      </c>
      <c r="AB63" s="2">
        <f t="shared" si="4"/>
        <v>0.17499999999999999</v>
      </c>
      <c r="AC63" s="2">
        <f t="shared" si="9"/>
        <v>3.4375000000000101E-4</v>
      </c>
      <c r="AD63" s="2" cm="1">
        <f t="array" ref="AD63">($C$3/100)^2*$M$8*PI()/[1]!viscW(AA63+273.15,1)*[1]!densW(AA63+273.15,1)</f>
        <v>69833.773982416373</v>
      </c>
      <c r="AE63" cm="1">
        <f t="array" ref="AE63">ROUND([1]!densW(AA63+273.15,1)/18,2)</f>
        <v>55.45</v>
      </c>
      <c r="AF63">
        <f t="shared" si="5"/>
        <v>0.96799210625104548</v>
      </c>
    </row>
    <row r="64" spans="3:32" x14ac:dyDescent="0.25">
      <c r="C64" s="11">
        <v>290</v>
      </c>
      <c r="D64" s="1">
        <v>6.55</v>
      </c>
      <c r="E64">
        <v>20.2</v>
      </c>
      <c r="F64" s="2">
        <f t="shared" si="1"/>
        <v>0.20468749999999999</v>
      </c>
      <c r="G64" s="2">
        <f t="shared" si="6"/>
        <v>1.8750000000000155E-4</v>
      </c>
      <c r="H64" s="2" cm="1">
        <f t="array" ref="H64">($C$3/100)^2*$B$8*PI()/[1]!viscW(E64+273.15,1)*[1]!densW(E64+273.15,1)</f>
        <v>50630.902377463783</v>
      </c>
      <c r="I64" cm="1">
        <f t="array" ref="I64">ROUND([1]!densW(E64+273.15,1)/18,2)</f>
        <v>55.45</v>
      </c>
      <c r="J64">
        <f t="shared" si="2"/>
        <v>1.3908920703685197</v>
      </c>
      <c r="N64">
        <v>289</v>
      </c>
      <c r="O64">
        <v>5.09</v>
      </c>
      <c r="P64">
        <v>20.2</v>
      </c>
      <c r="Q64" s="2">
        <f t="shared" si="10"/>
        <v>0.1590625</v>
      </c>
      <c r="R64" s="2">
        <f t="shared" si="7"/>
        <v>2.5000000000000022E-4</v>
      </c>
      <c r="S64" s="2" cm="1">
        <f t="array" ref="S64">($C$3/100)^2*$M$8*PI()/([1]!viscW(P64+273.15,1)/[1]!densW(P64+273.15,1))</f>
        <v>69665.076203577992</v>
      </c>
      <c r="T64" cm="1">
        <f t="array" ref="T64">ROUND([1]!densW(P64+273.15,1)/18,2)</f>
        <v>55.45</v>
      </c>
      <c r="U64">
        <f t="shared" si="3"/>
        <v>0.86684994959458961</v>
      </c>
      <c r="Y64">
        <v>290</v>
      </c>
      <c r="Z64">
        <v>5.65</v>
      </c>
      <c r="AA64">
        <v>20.3</v>
      </c>
      <c r="AB64" s="2">
        <f t="shared" si="4"/>
        <v>0.17656250000000001</v>
      </c>
      <c r="AC64" s="2">
        <f t="shared" si="9"/>
        <v>2.8125000000000231E-4</v>
      </c>
      <c r="AD64" s="2" cm="1">
        <f t="array" ref="AD64">($C$3/100)^2*$M$8*PI()/[1]!viscW(AA64+273.15,1)*[1]!densW(AA64+273.15,1)</f>
        <v>69833.773982416373</v>
      </c>
      <c r="AE64" cm="1">
        <f t="array" ref="AE64">ROUND([1]!densW(AA64+273.15,1)/18,2)</f>
        <v>55.45</v>
      </c>
      <c r="AF64">
        <f t="shared" si="5"/>
        <v>0.98267665793396686</v>
      </c>
    </row>
    <row r="65" spans="3:32" x14ac:dyDescent="0.25">
      <c r="C65" s="11">
        <v>295</v>
      </c>
      <c r="D65" s="1">
        <v>6.58</v>
      </c>
      <c r="E65">
        <v>20.2</v>
      </c>
      <c r="F65" s="2">
        <f t="shared" si="1"/>
        <v>0.205625</v>
      </c>
      <c r="G65" s="2">
        <f t="shared" si="6"/>
        <v>1.8750000000000155E-4</v>
      </c>
      <c r="H65" s="2" cm="1">
        <f t="array" ref="H65">($C$3/100)^2*$B$8*PI()/[1]!viscW(E65+273.15,1)*[1]!densW(E65+273.15,1)</f>
        <v>50630.902377463783</v>
      </c>
      <c r="I65" cm="1">
        <f t="array" ref="I65">ROUND([1]!densW(E65+273.15,1)/18,2)</f>
        <v>55.45</v>
      </c>
      <c r="J65">
        <f t="shared" si="2"/>
        <v>1.404813408887128</v>
      </c>
      <c r="N65">
        <v>294</v>
      </c>
      <c r="O65">
        <v>5.13</v>
      </c>
      <c r="P65">
        <v>20.2</v>
      </c>
      <c r="Q65" s="2">
        <f t="shared" si="10"/>
        <v>0.1603125</v>
      </c>
      <c r="R65" s="2">
        <f t="shared" si="7"/>
        <v>2.8124999999999955E-4</v>
      </c>
      <c r="S65" s="2" cm="1">
        <f t="array" ref="S65">($C$3/100)^2*$M$8*PI()/([1]!viscW(P65+273.15,1)/[1]!densW(P65+273.15,1))</f>
        <v>69665.076203577992</v>
      </c>
      <c r="T65" cm="1">
        <f t="array" ref="T65">ROUND([1]!densW(P65+273.15,1)/18,2)</f>
        <v>55.45</v>
      </c>
      <c r="U65">
        <f t="shared" si="3"/>
        <v>0.87774924005262522</v>
      </c>
      <c r="Y65">
        <v>295</v>
      </c>
      <c r="Z65">
        <v>5.69</v>
      </c>
      <c r="AA65">
        <v>20.3</v>
      </c>
      <c r="AB65" s="2">
        <f t="shared" si="4"/>
        <v>0.17781250000000001</v>
      </c>
      <c r="AC65" s="2">
        <f t="shared" si="9"/>
        <v>3.1249999999999887E-4</v>
      </c>
      <c r="AD65" s="2" cm="1">
        <f t="array" ref="AD65">($C$3/100)^2*$M$8*PI()/[1]!viscW(AA65+273.15,1)*[1]!densW(AA65+273.15,1)</f>
        <v>69833.773982416373</v>
      </c>
      <c r="AE65" cm="1">
        <f t="array" ref="AE65">ROUND([1]!densW(AA65+273.15,1)/18,2)</f>
        <v>55.45</v>
      </c>
      <c r="AF65">
        <f t="shared" si="5"/>
        <v>0.99458156044028523</v>
      </c>
    </row>
    <row r="66" spans="3:32" x14ac:dyDescent="0.25">
      <c r="C66" s="11">
        <v>300</v>
      </c>
      <c r="D66" s="1">
        <v>6.61</v>
      </c>
      <c r="E66">
        <v>20.2</v>
      </c>
      <c r="F66" s="2">
        <f t="shared" si="1"/>
        <v>0.20656250000000001</v>
      </c>
      <c r="G66" s="2">
        <f t="shared" si="6"/>
        <v>1.5624999999999943E-4</v>
      </c>
      <c r="H66" s="2" cm="1">
        <f t="array" ref="H66">($C$3/100)^2*$B$8*PI()/[1]!viscW(E66+273.15,1)*[1]!densW(E66+273.15,1)</f>
        <v>50630.902377463783</v>
      </c>
      <c r="I66" cm="1">
        <f t="array" ref="I66">ROUND([1]!densW(E66+273.15,1)/18,2)</f>
        <v>55.45</v>
      </c>
      <c r="J66">
        <f t="shared" si="2"/>
        <v>1.4189312904329132</v>
      </c>
      <c r="N66">
        <v>299</v>
      </c>
      <c r="O66">
        <v>5.18</v>
      </c>
      <c r="P66">
        <v>20.2</v>
      </c>
      <c r="Q66" s="2">
        <f t="shared" si="10"/>
        <v>0.16187499999999999</v>
      </c>
      <c r="R66" s="2">
        <f t="shared" si="7"/>
        <v>3.1250000000000169E-4</v>
      </c>
      <c r="S66" s="2" cm="1">
        <f t="array" ref="S66">($C$3/100)^2*$M$8*PI()/([1]!viscW(P66+273.15,1)/[1]!densW(P66+273.15,1))</f>
        <v>69665.076203577992</v>
      </c>
      <c r="T66" cm="1">
        <f t="array" ref="T66">ROUND([1]!densW(P66+273.15,1)/18,2)</f>
        <v>55.45</v>
      </c>
      <c r="U66">
        <f t="shared" si="3"/>
        <v>0.89154256218496108</v>
      </c>
      <c r="Y66">
        <v>300</v>
      </c>
      <c r="Z66">
        <v>5.75</v>
      </c>
      <c r="AA66">
        <v>20.3</v>
      </c>
      <c r="AB66" s="2">
        <f t="shared" si="4"/>
        <v>0.1796875</v>
      </c>
      <c r="AC66" s="2">
        <f t="shared" si="9"/>
        <v>3.4374999999999825E-4</v>
      </c>
      <c r="AD66" s="2" cm="1">
        <f t="array" ref="AD66">($C$3/100)^2*$M$8*PI()/[1]!viscW(AA66+273.15,1)*[1]!densW(AA66+273.15,1)</f>
        <v>69833.773982416373</v>
      </c>
      <c r="AE66" cm="1">
        <f t="array" ref="AE66">ROUND([1]!densW(AA66+273.15,1)/18,2)</f>
        <v>55.45</v>
      </c>
      <c r="AF66">
        <f t="shared" si="5"/>
        <v>1.0127089450328417</v>
      </c>
    </row>
    <row r="67" spans="3:32" x14ac:dyDescent="0.25">
      <c r="C67" s="11">
        <v>305</v>
      </c>
      <c r="D67" s="1">
        <v>6.63</v>
      </c>
      <c r="E67">
        <v>20.2</v>
      </c>
      <c r="F67" s="2">
        <f t="shared" si="1"/>
        <v>0.2071875</v>
      </c>
      <c r="G67" s="2">
        <f t="shared" si="6"/>
        <v>9.3749999999997996E-5</v>
      </c>
      <c r="H67" s="2" cm="1">
        <f t="array" ref="H67">($C$3/100)^2*$B$8*PI()/[1]!viscW(E67+273.15,1)*[1]!densW(E67+273.15,1)</f>
        <v>50630.902377463783</v>
      </c>
      <c r="I67" cm="1">
        <f t="array" ref="I67">ROUND([1]!densW(E67+273.15,1)/18,2)</f>
        <v>55.45</v>
      </c>
      <c r="J67">
        <f t="shared" si="2"/>
        <v>1.4284551719441683</v>
      </c>
      <c r="N67">
        <v>304</v>
      </c>
      <c r="O67">
        <v>5.23</v>
      </c>
      <c r="P67">
        <v>20.2</v>
      </c>
      <c r="Q67" s="2">
        <f t="shared" si="10"/>
        <v>0.16343750000000001</v>
      </c>
      <c r="R67" s="2">
        <f t="shared" si="7"/>
        <v>3.1250000000000169E-4</v>
      </c>
      <c r="S67" s="2" cm="1">
        <f t="array" ref="S67">($C$3/100)^2*$M$8*PI()/([1]!viscW(P67+273.15,1)/[1]!densW(P67+273.15,1))</f>
        <v>69665.076203577992</v>
      </c>
      <c r="T67" cm="1">
        <f t="array" ref="T67">ROUND([1]!densW(P67+273.15,1)/18,2)</f>
        <v>55.45</v>
      </c>
      <c r="U67">
        <f t="shared" si="3"/>
        <v>0.90552880415970116</v>
      </c>
      <c r="Y67">
        <v>305</v>
      </c>
      <c r="Z67">
        <v>5.8</v>
      </c>
      <c r="AA67">
        <v>20.3</v>
      </c>
      <c r="AB67" s="2">
        <f t="shared" si="4"/>
        <v>0.18124999999999999</v>
      </c>
      <c r="AC67" s="2">
        <f t="shared" si="9"/>
        <v>3.4375000000000101E-4</v>
      </c>
      <c r="AD67" s="2" cm="1">
        <f t="array" ref="AD67">($C$3/100)^2*$M$8*PI()/[1]!viscW(AA67+273.15,1)*[1]!densW(AA67+273.15,1)</f>
        <v>69833.773982416373</v>
      </c>
      <c r="AE67" cm="1">
        <f t="array" ref="AE67">ROUND([1]!densW(AA67+273.15,1)/18,2)</f>
        <v>55.45</v>
      </c>
      <c r="AF67">
        <f t="shared" si="5"/>
        <v>1.028070230194329</v>
      </c>
    </row>
    <row r="68" spans="3:32" x14ac:dyDescent="0.25">
      <c r="C68" s="11">
        <v>310</v>
      </c>
      <c r="D68" s="1">
        <v>6.64</v>
      </c>
      <c r="E68">
        <v>20.2</v>
      </c>
      <c r="F68" s="2">
        <f t="shared" si="1"/>
        <v>0.20749999999999999</v>
      </c>
      <c r="G68" s="2">
        <f t="shared" si="6"/>
        <v>1.2500000000000011E-4</v>
      </c>
      <c r="H68" s="2" cm="1">
        <f t="array" ref="H68">($C$3/100)^2*$B$8*PI()/[1]!viscW(E68+273.15,1)*[1]!densW(E68+273.15,1)</f>
        <v>50630.902377463783</v>
      </c>
      <c r="I68" cm="1">
        <f t="array" ref="I68">ROUND([1]!densW(E68+273.15,1)/18,2)</f>
        <v>55.45</v>
      </c>
      <c r="J68">
        <f t="shared" si="2"/>
        <v>1.4332513442076613</v>
      </c>
      <c r="N68">
        <v>309</v>
      </c>
      <c r="O68">
        <v>5.28</v>
      </c>
      <c r="P68">
        <v>20.2</v>
      </c>
      <c r="Q68" s="2">
        <f t="shared" si="10"/>
        <v>0.16500000000000001</v>
      </c>
      <c r="R68" s="2">
        <f t="shared" si="7"/>
        <v>3.1249999999999887E-4</v>
      </c>
      <c r="S68" s="2" cm="1">
        <f t="array" ref="S68">($C$3/100)^2*$M$8*PI()/([1]!viscW(P68+273.15,1)/[1]!densW(P68+273.15,1))</f>
        <v>69665.076203577992</v>
      </c>
      <c r="T68" cm="1">
        <f t="array" ref="T68">ROUND([1]!densW(P68+273.15,1)/18,2)</f>
        <v>55.45</v>
      </c>
      <c r="U68">
        <f t="shared" si="3"/>
        <v>0.91971343915165737</v>
      </c>
      <c r="Y68">
        <v>310</v>
      </c>
      <c r="Z68">
        <v>5.86</v>
      </c>
      <c r="AA68">
        <v>20.3</v>
      </c>
      <c r="AB68" s="2">
        <f t="shared" si="4"/>
        <v>0.18312500000000001</v>
      </c>
      <c r="AC68" s="2">
        <f t="shared" si="9"/>
        <v>3.4375000000000101E-4</v>
      </c>
      <c r="AD68" s="2" cm="1">
        <f t="array" ref="AD68">($C$3/100)^2*$M$8*PI()/[1]!viscW(AA68+273.15,1)*[1]!densW(AA68+273.15,1)</f>
        <v>69833.773982416373</v>
      </c>
      <c r="AE68" cm="1">
        <f t="array" ref="AE68">ROUND([1]!densW(AA68+273.15,1)/18,2)</f>
        <v>55.45</v>
      </c>
      <c r="AF68">
        <f t="shared" si="5"/>
        <v>1.0468207795397049</v>
      </c>
    </row>
    <row r="69" spans="3:32" x14ac:dyDescent="0.25">
      <c r="C69" s="11">
        <v>315</v>
      </c>
      <c r="D69" s="1">
        <v>6.67</v>
      </c>
      <c r="E69">
        <v>20.2</v>
      </c>
      <c r="F69" s="2">
        <f t="shared" si="1"/>
        <v>0.2084375</v>
      </c>
      <c r="G69" s="2">
        <f t="shared" si="6"/>
        <v>1.8750000000000155E-4</v>
      </c>
      <c r="H69" s="2" cm="1">
        <f t="array" ref="H69">($C$3/100)^2*$B$8*PI()/[1]!viscW(E69+273.15,1)*[1]!densW(E69+273.15,1)</f>
        <v>50630.902377463783</v>
      </c>
      <c r="I69" cm="1">
        <f t="array" ref="I69">ROUND([1]!densW(E69+273.15,1)/18,2)</f>
        <v>55.45</v>
      </c>
      <c r="J69">
        <f t="shared" si="2"/>
        <v>1.4477794447705712</v>
      </c>
      <c r="N69">
        <v>314</v>
      </c>
      <c r="O69">
        <v>5.33</v>
      </c>
      <c r="P69">
        <v>20.2</v>
      </c>
      <c r="Q69" s="2">
        <f t="shared" si="10"/>
        <v>0.1665625</v>
      </c>
      <c r="R69" s="2">
        <f t="shared" si="7"/>
        <v>2.8124999999999955E-4</v>
      </c>
      <c r="S69" s="2" cm="1">
        <f t="array" ref="S69">($C$3/100)^2*$M$8*PI()/([1]!viscW(P69+273.15,1)/[1]!densW(P69+273.15,1))</f>
        <v>69665.076203577992</v>
      </c>
      <c r="T69" cm="1">
        <f t="array" ref="T69">ROUND([1]!densW(P69+273.15,1)/18,2)</f>
        <v>55.45</v>
      </c>
      <c r="U69">
        <f t="shared" si="3"/>
        <v>0.93410217660375716</v>
      </c>
      <c r="Y69">
        <v>315</v>
      </c>
      <c r="Z69">
        <v>5.91</v>
      </c>
      <c r="AA69">
        <v>20.3</v>
      </c>
      <c r="AB69" s="2">
        <f t="shared" si="4"/>
        <v>0.1846875</v>
      </c>
      <c r="AC69" s="2">
        <f t="shared" si="9"/>
        <v>2.8124999999999955E-4</v>
      </c>
      <c r="AD69" s="2" cm="1">
        <f t="array" ref="AD69">($C$3/100)^2*$M$8*PI()/[1]!viscW(AA69+273.15,1)*[1]!densW(AA69+273.15,1)</f>
        <v>69833.773982416373</v>
      </c>
      <c r="AE69" cm="1">
        <f t="array" ref="AE69">ROUND([1]!densW(AA69+273.15,1)/18,2)</f>
        <v>55.45</v>
      </c>
      <c r="AF69">
        <f t="shared" si="5"/>
        <v>1.0627193656075031</v>
      </c>
    </row>
    <row r="70" spans="3:32" x14ac:dyDescent="0.25">
      <c r="C70" s="11">
        <v>320</v>
      </c>
      <c r="D70" s="1">
        <v>6.7</v>
      </c>
      <c r="E70">
        <v>20.2</v>
      </c>
      <c r="F70" s="2">
        <f t="shared" si="1"/>
        <v>0.20937500000000001</v>
      </c>
      <c r="G70" s="2">
        <f t="shared" si="6"/>
        <v>1.8750000000000155E-4</v>
      </c>
      <c r="H70" s="2" cm="1">
        <f t="array" ref="H70">($C$3/100)^2*$B$8*PI()/[1]!viscW(E70+273.15,1)*[1]!densW(E70+273.15,1)</f>
        <v>50630.902377463783</v>
      </c>
      <c r="I70" cm="1">
        <f t="array" ref="I70">ROUND([1]!densW(E70+273.15,1)/18,2)</f>
        <v>55.45</v>
      </c>
      <c r="J70">
        <f t="shared" si="2"/>
        <v>1.4625217265077748</v>
      </c>
      <c r="N70">
        <v>319</v>
      </c>
      <c r="O70">
        <v>5.37</v>
      </c>
      <c r="P70">
        <v>20.2</v>
      </c>
      <c r="Q70" s="2">
        <f t="shared" si="10"/>
        <v>0.1678125</v>
      </c>
      <c r="R70" s="2">
        <f t="shared" si="7"/>
        <v>2.8124999999999955E-4</v>
      </c>
      <c r="S70" s="2" cm="1">
        <f t="array" ref="S70">($C$3/100)^2*$M$8*PI()/([1]!viscW(P70+273.15,1)/[1]!densW(P70+273.15,1))</f>
        <v>69665.076203577992</v>
      </c>
      <c r="T70" cm="1">
        <f t="array" ref="T70">ROUND([1]!densW(P70+273.15,1)/18,2)</f>
        <v>55.45</v>
      </c>
      <c r="U70">
        <f t="shared" si="3"/>
        <v>0.94576411635160007</v>
      </c>
      <c r="Y70">
        <v>320</v>
      </c>
      <c r="Z70">
        <v>5.95</v>
      </c>
      <c r="AA70">
        <v>20.3</v>
      </c>
      <c r="AB70" s="2">
        <f t="shared" si="4"/>
        <v>0.18593750000000001</v>
      </c>
      <c r="AC70" s="2">
        <f t="shared" si="9"/>
        <v>2.5000000000000022E-4</v>
      </c>
      <c r="AD70" s="2" cm="1">
        <f t="array" ref="AD70">($C$3/100)^2*$M$8*PI()/[1]!viscW(AA70+273.15,1)*[1]!densW(AA70+273.15,1)</f>
        <v>69833.773982416373</v>
      </c>
      <c r="AE70" cm="1">
        <f t="array" ref="AE70">ROUND([1]!densW(AA70+273.15,1)/18,2)</f>
        <v>55.45</v>
      </c>
      <c r="AF70">
        <f t="shared" si="5"/>
        <v>1.0756227704434111</v>
      </c>
    </row>
    <row r="71" spans="3:32" x14ac:dyDescent="0.25">
      <c r="C71" s="11">
        <v>325</v>
      </c>
      <c r="D71" s="1">
        <v>6.73</v>
      </c>
      <c r="E71">
        <v>20.2</v>
      </c>
      <c r="F71" s="2">
        <f t="shared" ref="F71:F134" si="11">D71/32</f>
        <v>0.21031250000000001</v>
      </c>
      <c r="G71" s="2">
        <f t="shared" si="6"/>
        <v>1.8749999999999878E-4</v>
      </c>
      <c r="H71" s="2" cm="1">
        <f t="array" ref="H71">($C$3/100)^2*$B$8*PI()/[1]!viscW(E71+273.15,1)*[1]!densW(E71+273.15,1)</f>
        <v>50630.902377463783</v>
      </c>
      <c r="I71" cm="1">
        <f t="array" ref="I71">ROUND([1]!densW(E71+273.15,1)/18,2)</f>
        <v>55.45</v>
      </c>
      <c r="J71">
        <f t="shared" ref="J71:J134" si="12">LN($F$237/($F$237-F71))</f>
        <v>1.4774845991844872</v>
      </c>
      <c r="N71">
        <v>324</v>
      </c>
      <c r="O71">
        <v>5.42</v>
      </c>
      <c r="P71">
        <v>20.2</v>
      </c>
      <c r="Q71" s="2">
        <f t="shared" si="10"/>
        <v>0.169375</v>
      </c>
      <c r="R71" s="2">
        <f t="shared" si="7"/>
        <v>2.8124999999999955E-4</v>
      </c>
      <c r="S71" s="2" cm="1">
        <f t="array" ref="S71">($C$3/100)^2*$M$8*PI()/([1]!viscW(P71+273.15,1)/[1]!densW(P71+273.15,1))</f>
        <v>69665.076203577992</v>
      </c>
      <c r="T71" cm="1">
        <f t="array" ref="T71">ROUND([1]!densW(P71+273.15,1)/18,2)</f>
        <v>55.45</v>
      </c>
      <c r="U71">
        <f t="shared" ref="U71:U134" si="13">LN($Q$255/($Q$255-Q71))</f>
        <v>0.96053543367191241</v>
      </c>
      <c r="Y71">
        <v>325</v>
      </c>
      <c r="Z71">
        <v>5.99</v>
      </c>
      <c r="AA71">
        <v>20.3</v>
      </c>
      <c r="AB71" s="2">
        <f t="shared" ref="AB71:AB134" si="14">Z71/32</f>
        <v>0.18718750000000001</v>
      </c>
      <c r="AC71" s="2">
        <f t="shared" si="9"/>
        <v>2.8124999999999955E-4</v>
      </c>
      <c r="AD71" s="2" cm="1">
        <f t="array" ref="AD71">($C$3/100)^2*$M$8*PI()/[1]!viscW(AA71+273.15,1)*[1]!densW(AA71+273.15,1)</f>
        <v>69833.773982416373</v>
      </c>
      <c r="AE71" cm="1">
        <f t="array" ref="AE71">ROUND([1]!densW(AA71+273.15,1)/18,2)</f>
        <v>55.45</v>
      </c>
      <c r="AF71">
        <f t="shared" ref="AF71:AF134" si="15">LN($AB$269/($AB$269-AB71))</f>
        <v>1.088694852010764</v>
      </c>
    </row>
    <row r="72" spans="3:32" x14ac:dyDescent="0.25">
      <c r="C72" s="11">
        <v>330</v>
      </c>
      <c r="D72" s="1">
        <v>6.76</v>
      </c>
      <c r="E72">
        <v>20.2</v>
      </c>
      <c r="F72" s="2">
        <f t="shared" si="11"/>
        <v>0.21124999999999999</v>
      </c>
      <c r="G72" s="2">
        <f t="shared" ref="G72:G135" si="16">IF(C73=0,"-",(F73-F71)/(C73-C71))</f>
        <v>1.5624999999999943E-4</v>
      </c>
      <c r="H72" s="2" cm="1">
        <f t="array" ref="H72">($C$3/100)^2*$B$8*PI()/[1]!viscW(E72+273.15,1)*[1]!densW(E72+273.15,1)</f>
        <v>50630.902377463783</v>
      </c>
      <c r="I72" cm="1">
        <f t="array" ref="I72">ROUND([1]!densW(E72+273.15,1)/18,2)</f>
        <v>55.45</v>
      </c>
      <c r="J72">
        <f t="shared" si="12"/>
        <v>1.4926747646784619</v>
      </c>
      <c r="N72">
        <v>329</v>
      </c>
      <c r="O72">
        <v>5.46</v>
      </c>
      <c r="P72">
        <v>20.2</v>
      </c>
      <c r="Q72" s="2">
        <f t="shared" si="10"/>
        <v>0.170625</v>
      </c>
      <c r="R72" s="2">
        <f t="shared" ref="R72:R135" si="17">IF(N73=0,"-",(Q73-Q71)/(N73-N71))</f>
        <v>2.5000000000000022E-4</v>
      </c>
      <c r="S72" s="2" cm="1">
        <f t="array" ref="S72">($C$3/100)^2*$M$8*PI()/([1]!viscW(P72+273.15,1)/[1]!densW(P72+273.15,1))</f>
        <v>69665.076203577992</v>
      </c>
      <c r="T72" cm="1">
        <f t="array" ref="T72">ROUND([1]!densW(P72+273.15,1)/18,2)</f>
        <v>55.45</v>
      </c>
      <c r="U72">
        <f t="shared" si="13"/>
        <v>0.97251162471862829</v>
      </c>
      <c r="Y72">
        <v>330</v>
      </c>
      <c r="Z72">
        <v>6.04</v>
      </c>
      <c r="AA72">
        <v>20.3</v>
      </c>
      <c r="AB72" s="2">
        <f t="shared" si="14"/>
        <v>0.18875</v>
      </c>
      <c r="AC72" s="2">
        <f t="shared" ref="AC72:AC135" si="18">IF(Y73=0,"-",(AB73-AB71)/(Y73-Y71))</f>
        <v>2.8124999999999955E-4</v>
      </c>
      <c r="AD72" s="2" cm="1">
        <f t="array" ref="AD72">($C$3/100)^2*$M$8*PI()/[1]!viscW(AA72+273.15,1)*[1]!densW(AA72+273.15,1)</f>
        <v>69833.773982416373</v>
      </c>
      <c r="AE72" cm="1">
        <f t="array" ref="AE72">ROUND([1]!densW(AA72+273.15,1)/18,2)</f>
        <v>55.45</v>
      </c>
      <c r="AF72">
        <f t="shared" si="15"/>
        <v>1.1052789800262992</v>
      </c>
    </row>
    <row r="73" spans="3:32" x14ac:dyDescent="0.25">
      <c r="C73" s="11">
        <v>335</v>
      </c>
      <c r="D73" s="1">
        <v>6.78</v>
      </c>
      <c r="E73">
        <v>20.2</v>
      </c>
      <c r="F73" s="2">
        <f t="shared" si="11"/>
        <v>0.21187500000000001</v>
      </c>
      <c r="G73" s="2">
        <f t="shared" si="16"/>
        <v>1.5624999999999943E-4</v>
      </c>
      <c r="H73" s="2" cm="1">
        <f t="array" ref="H73">($C$3/100)^2*$B$8*PI()/[1]!viscW(E73+273.15,1)*[1]!densW(E73+273.15,1)</f>
        <v>50630.902377463783</v>
      </c>
      <c r="I73" cm="1">
        <f t="array" ref="I73">ROUND([1]!densW(E73+273.15,1)/18,2)</f>
        <v>55.45</v>
      </c>
      <c r="J73">
        <f t="shared" si="12"/>
        <v>1.5029312648456512</v>
      </c>
      <c r="N73">
        <v>334</v>
      </c>
      <c r="O73">
        <v>5.5</v>
      </c>
      <c r="P73">
        <v>20.2</v>
      </c>
      <c r="Q73" s="2">
        <f t="shared" si="10"/>
        <v>0.171875</v>
      </c>
      <c r="R73" s="2">
        <f t="shared" si="17"/>
        <v>2.5000000000000022E-4</v>
      </c>
      <c r="S73" s="2" cm="1">
        <f t="array" ref="S73">($C$3/100)^2*$M$8*PI()/([1]!viscW(P73+273.15,1)/[1]!densW(P73+273.15,1))</f>
        <v>69665.076203577992</v>
      </c>
      <c r="T73" cm="1">
        <f t="array" ref="T73">ROUND([1]!densW(P73+273.15,1)/18,2)</f>
        <v>55.45</v>
      </c>
      <c r="U73">
        <f t="shared" si="13"/>
        <v>0.98463298525097309</v>
      </c>
      <c r="Y73">
        <v>335</v>
      </c>
      <c r="Z73">
        <v>6.08</v>
      </c>
      <c r="AA73">
        <v>20.3</v>
      </c>
      <c r="AB73" s="2">
        <f t="shared" si="14"/>
        <v>0.19</v>
      </c>
      <c r="AC73" s="2">
        <f t="shared" si="18"/>
        <v>2.8124999999999955E-4</v>
      </c>
      <c r="AD73" s="2" cm="1">
        <f t="array" ref="AD73">($C$3/100)^2*$M$8*PI()/[1]!viscW(AA73+273.15,1)*[1]!densW(AA73+273.15,1)</f>
        <v>69833.773982416373</v>
      </c>
      <c r="AE73" cm="1">
        <f t="array" ref="AE73">ROUND([1]!densW(AA73+273.15,1)/18,2)</f>
        <v>55.45</v>
      </c>
      <c r="AF73">
        <f t="shared" si="15"/>
        <v>1.1187471970771656</v>
      </c>
    </row>
    <row r="74" spans="3:32" x14ac:dyDescent="0.25">
      <c r="C74" s="11">
        <v>340</v>
      </c>
      <c r="D74" s="1">
        <v>6.81</v>
      </c>
      <c r="E74">
        <v>20.2</v>
      </c>
      <c r="F74" s="2">
        <f t="shared" si="11"/>
        <v>0.21281249999999999</v>
      </c>
      <c r="G74" s="2">
        <f t="shared" si="16"/>
        <v>1.5624999999999943E-4</v>
      </c>
      <c r="H74" s="2" cm="1">
        <f t="array" ref="H74">($C$3/100)^2*$B$8*PI()/[1]!viscW(E74+273.15,1)*[1]!densW(E74+273.15,1)</f>
        <v>50630.902377463783</v>
      </c>
      <c r="I74" cm="1">
        <f t="array" ref="I74">ROUND([1]!densW(E74+273.15,1)/18,2)</f>
        <v>55.45</v>
      </c>
      <c r="J74">
        <f t="shared" si="12"/>
        <v>1.5185159958623493</v>
      </c>
      <c r="N74">
        <v>339</v>
      </c>
      <c r="O74">
        <v>5.54</v>
      </c>
      <c r="P74">
        <v>20.2</v>
      </c>
      <c r="Q74" s="2">
        <f t="shared" si="10"/>
        <v>0.173125</v>
      </c>
      <c r="R74" s="2">
        <f t="shared" si="17"/>
        <v>2.8124999999999955E-4</v>
      </c>
      <c r="S74" s="2" cm="1">
        <f t="array" ref="S74">($C$3/100)^2*$M$8*PI()/([1]!viscW(P74+273.15,1)/[1]!densW(P74+273.15,1))</f>
        <v>69665.076203577992</v>
      </c>
      <c r="T74" cm="1">
        <f t="array" ref="T74">ROUND([1]!densW(P74+273.15,1)/18,2)</f>
        <v>55.45</v>
      </c>
      <c r="U74">
        <f t="shared" si="13"/>
        <v>0.99690307784278742</v>
      </c>
      <c r="Y74">
        <v>340</v>
      </c>
      <c r="Z74">
        <v>6.13</v>
      </c>
      <c r="AA74">
        <v>20.3</v>
      </c>
      <c r="AB74" s="2">
        <f t="shared" si="14"/>
        <v>0.1915625</v>
      </c>
      <c r="AC74" s="2">
        <f t="shared" si="18"/>
        <v>3.1249999999999887E-4</v>
      </c>
      <c r="AD74" s="2" cm="1">
        <f t="array" ref="AD74">($C$3/100)^2*$M$8*PI()/[1]!viscW(AA74+273.15,1)*[1]!densW(AA74+273.15,1)</f>
        <v>69833.773982416373</v>
      </c>
      <c r="AE74" cm="1">
        <f t="array" ref="AE74">ROUND([1]!densW(AA74+273.15,1)/18,2)</f>
        <v>55.45</v>
      </c>
      <c r="AF74">
        <f t="shared" si="15"/>
        <v>1.1358416304364658</v>
      </c>
    </row>
    <row r="75" spans="3:32" x14ac:dyDescent="0.25">
      <c r="C75" s="11">
        <v>345</v>
      </c>
      <c r="D75" s="1">
        <v>6.83</v>
      </c>
      <c r="E75">
        <v>20.2</v>
      </c>
      <c r="F75" s="2">
        <f t="shared" si="11"/>
        <v>0.2134375</v>
      </c>
      <c r="G75" s="2">
        <f t="shared" si="16"/>
        <v>6.2500000000001438E-5</v>
      </c>
      <c r="H75" s="2" cm="1">
        <f t="array" ref="H75">($C$3/100)^2*$B$8*PI()/[1]!viscW(E75+273.15,1)*[1]!densW(E75+273.15,1)</f>
        <v>50630.902377463783</v>
      </c>
      <c r="I75" cm="1">
        <f t="array" ref="I75">ROUND([1]!densW(E75+273.15,1)/18,2)</f>
        <v>55.45</v>
      </c>
      <c r="J75">
        <f t="shared" si="12"/>
        <v>1.5290424088493371</v>
      </c>
      <c r="N75">
        <v>344</v>
      </c>
      <c r="O75">
        <v>5.59</v>
      </c>
      <c r="P75">
        <v>20.2</v>
      </c>
      <c r="Q75" s="2">
        <f t="shared" si="10"/>
        <v>0.1746875</v>
      </c>
      <c r="R75" s="2">
        <f t="shared" si="17"/>
        <v>2.8124999999999955E-4</v>
      </c>
      <c r="S75" s="2" cm="1">
        <f t="array" ref="S75">($C$3/100)^2*$M$8*PI()/([1]!viscW(P75+273.15,1)/[1]!densW(P75+273.15,1))</f>
        <v>69665.076203577992</v>
      </c>
      <c r="T75" cm="1">
        <f t="array" ref="T75">ROUND([1]!densW(P75+273.15,1)/18,2)</f>
        <v>55.45</v>
      </c>
      <c r="U75">
        <f t="shared" si="13"/>
        <v>1.0124554908502723</v>
      </c>
      <c r="Y75">
        <v>345</v>
      </c>
      <c r="Z75">
        <v>6.18</v>
      </c>
      <c r="AA75">
        <v>20.3</v>
      </c>
      <c r="AB75" s="2">
        <f t="shared" si="14"/>
        <v>0.19312499999999999</v>
      </c>
      <c r="AC75" s="2">
        <f t="shared" si="18"/>
        <v>2.5000000000000022E-4</v>
      </c>
      <c r="AD75" s="2" cm="1">
        <f t="array" ref="AD75">($C$3/100)^2*$M$8*PI()/[1]!viscW(AA75+273.15,1)*[1]!densW(AA75+273.15,1)</f>
        <v>69833.773982416373</v>
      </c>
      <c r="AE75" cm="1">
        <f t="array" ref="AE75">ROUND([1]!densW(AA75+273.15,1)/18,2)</f>
        <v>55.45</v>
      </c>
      <c r="AF75">
        <f t="shared" si="15"/>
        <v>1.1532333731483349</v>
      </c>
    </row>
    <row r="76" spans="3:32" x14ac:dyDescent="0.25">
      <c r="C76" s="11">
        <v>350</v>
      </c>
      <c r="D76" s="1">
        <v>6.83</v>
      </c>
      <c r="E76">
        <v>20.2</v>
      </c>
      <c r="F76" s="2">
        <f t="shared" si="11"/>
        <v>0.2134375</v>
      </c>
      <c r="G76" s="2">
        <f t="shared" si="16"/>
        <v>9.3750000000000774E-5</v>
      </c>
      <c r="H76" s="2" cm="1">
        <f t="array" ref="H76">($C$3/100)^2*$B$8*PI()/[1]!viscW(E76+273.15,1)*[1]!densW(E76+273.15,1)</f>
        <v>50630.902377463783</v>
      </c>
      <c r="I76" cm="1">
        <f t="array" ref="I76">ROUND([1]!densW(E76+273.15,1)/18,2)</f>
        <v>55.45</v>
      </c>
      <c r="J76">
        <f t="shared" si="12"/>
        <v>1.5290424088493371</v>
      </c>
      <c r="N76">
        <v>349</v>
      </c>
      <c r="O76">
        <v>5.63</v>
      </c>
      <c r="P76">
        <v>20.2</v>
      </c>
      <c r="Q76" s="2">
        <f t="shared" si="10"/>
        <v>0.1759375</v>
      </c>
      <c r="R76" s="2">
        <f t="shared" si="17"/>
        <v>2.8124999999999955E-4</v>
      </c>
      <c r="S76" s="2" cm="1">
        <f t="array" ref="S76">($C$3/100)^2*$M$8*PI()/([1]!viscW(P76+273.15,1)/[1]!densW(P76+273.15,1))</f>
        <v>69665.076203577992</v>
      </c>
      <c r="T76" cm="1">
        <f t="array" ref="T76">ROUND([1]!densW(P76+273.15,1)/18,2)</f>
        <v>55.45</v>
      </c>
      <c r="U76">
        <f t="shared" si="13"/>
        <v>1.0250739548094836</v>
      </c>
      <c r="Y76">
        <v>350</v>
      </c>
      <c r="Z76">
        <v>6.21</v>
      </c>
      <c r="AA76">
        <v>20.3</v>
      </c>
      <c r="AB76" s="2">
        <f t="shared" si="14"/>
        <v>0.1940625</v>
      </c>
      <c r="AC76" s="2">
        <f t="shared" si="18"/>
        <v>2.187500000000009E-4</v>
      </c>
      <c r="AD76" s="2" cm="1">
        <f t="array" ref="AD76">($C$3/100)^2*$M$8*PI()/[1]!viscW(AA76+273.15,1)*[1]!densW(AA76+273.15,1)</f>
        <v>69833.773982416373</v>
      </c>
      <c r="AE76" cm="1">
        <f t="array" ref="AE76">ROUND([1]!densW(AA76+273.15,1)/18,2)</f>
        <v>55.45</v>
      </c>
      <c r="AF76">
        <f t="shared" si="15"/>
        <v>1.163815482478872</v>
      </c>
    </row>
    <row r="77" spans="3:32" x14ac:dyDescent="0.25">
      <c r="C77" s="11">
        <v>355</v>
      </c>
      <c r="D77" s="1">
        <v>6.86</v>
      </c>
      <c r="E77">
        <v>20.2</v>
      </c>
      <c r="F77" s="2">
        <f t="shared" si="11"/>
        <v>0.21437500000000001</v>
      </c>
      <c r="G77" s="2">
        <f t="shared" si="16"/>
        <v>1.8749999999999878E-4</v>
      </c>
      <c r="H77" s="2" cm="1">
        <f t="array" ref="H77">($C$3/100)^2*$B$8*PI()/[1]!viscW(E77+273.15,1)*[1]!densW(E77+273.15,1)</f>
        <v>50630.902377463783</v>
      </c>
      <c r="I77" cm="1">
        <f t="array" ref="I77">ROUND([1]!densW(E77+273.15,1)/18,2)</f>
        <v>55.45</v>
      </c>
      <c r="J77">
        <f t="shared" si="12"/>
        <v>1.5450427501957782</v>
      </c>
      <c r="N77">
        <v>354</v>
      </c>
      <c r="O77">
        <v>5.68</v>
      </c>
      <c r="P77">
        <v>20.2</v>
      </c>
      <c r="Q77" s="2">
        <f t="shared" si="10"/>
        <v>0.17749999999999999</v>
      </c>
      <c r="R77" s="2">
        <f t="shared" si="17"/>
        <v>2.5000000000000022E-4</v>
      </c>
      <c r="S77" s="2" cm="1">
        <f t="array" ref="S77">($C$3/100)^2*$M$8*PI()/([1]!viscW(P77+273.15,1)/[1]!densW(P77+273.15,1))</f>
        <v>69665.076203577992</v>
      </c>
      <c r="T77" cm="1">
        <f t="array" ref="T77">ROUND([1]!densW(P77+273.15,1)/18,2)</f>
        <v>55.45</v>
      </c>
      <c r="U77">
        <f t="shared" si="13"/>
        <v>1.0410742961559247</v>
      </c>
      <c r="Y77">
        <v>355</v>
      </c>
      <c r="Z77">
        <v>6.25</v>
      </c>
      <c r="AA77">
        <v>20.3</v>
      </c>
      <c r="AB77" s="2">
        <f t="shared" si="14"/>
        <v>0.1953125</v>
      </c>
      <c r="AC77" s="2">
        <f t="shared" si="18"/>
        <v>3.1249999999999887E-4</v>
      </c>
      <c r="AD77" s="2" cm="1">
        <f t="array" ref="AD77">($C$3/100)^2*$M$8*PI()/[1]!viscW(AA77+273.15,1)*[1]!densW(AA77+273.15,1)</f>
        <v>69833.773982416373</v>
      </c>
      <c r="AE77" cm="1">
        <f t="array" ref="AE77">ROUND([1]!densW(AA77+273.15,1)/18,2)</f>
        <v>55.45</v>
      </c>
      <c r="AF77">
        <f t="shared" si="15"/>
        <v>1.1781014397263485</v>
      </c>
    </row>
    <row r="78" spans="3:32" x14ac:dyDescent="0.25">
      <c r="C78" s="11">
        <v>360</v>
      </c>
      <c r="D78" s="1">
        <v>6.89</v>
      </c>
      <c r="E78">
        <v>20.2</v>
      </c>
      <c r="F78" s="2">
        <f t="shared" si="11"/>
        <v>0.21531249999999999</v>
      </c>
      <c r="G78" s="2">
        <f t="shared" si="16"/>
        <v>1.2500000000000011E-4</v>
      </c>
      <c r="H78" s="2" cm="1">
        <f t="array" ref="H78">($C$3/100)^2*$B$8*PI()/[1]!viscW(E78+273.15,1)*[1]!densW(E78+273.15,1)</f>
        <v>50630.902377463783</v>
      </c>
      <c r="I78" cm="1">
        <f t="array" ref="I78">ROUND([1]!densW(E78+273.15,1)/18,2)</f>
        <v>55.45</v>
      </c>
      <c r="J78">
        <f t="shared" si="12"/>
        <v>1.5613032710675583</v>
      </c>
      <c r="N78">
        <v>359</v>
      </c>
      <c r="O78">
        <v>5.71</v>
      </c>
      <c r="P78">
        <v>20.2</v>
      </c>
      <c r="Q78" s="2">
        <f t="shared" si="10"/>
        <v>0.1784375</v>
      </c>
      <c r="R78" s="2">
        <f t="shared" si="17"/>
        <v>2.5000000000000022E-4</v>
      </c>
      <c r="S78" s="2" cm="1">
        <f t="array" ref="S78">($C$3/100)^2*$M$8*PI()/([1]!viscW(P78+273.15,1)/[1]!densW(P78+273.15,1))</f>
        <v>69665.076203577992</v>
      </c>
      <c r="T78" cm="1">
        <f t="array" ref="T78">ROUND([1]!densW(P78+273.15,1)/18,2)</f>
        <v>55.45</v>
      </c>
      <c r="U78">
        <f t="shared" si="13"/>
        <v>1.0507988460479196</v>
      </c>
      <c r="Y78">
        <v>360</v>
      </c>
      <c r="Z78">
        <v>6.31</v>
      </c>
      <c r="AA78">
        <v>20.3</v>
      </c>
      <c r="AB78" s="2">
        <f t="shared" si="14"/>
        <v>0.19718749999999999</v>
      </c>
      <c r="AC78" s="2">
        <f t="shared" si="18"/>
        <v>3.1249999999999887E-4</v>
      </c>
      <c r="AD78" s="2" cm="1">
        <f t="array" ref="AD78">($C$3/100)^2*$M$8*PI()/[1]!viscW(AA78+273.15,1)*[1]!densW(AA78+273.15,1)</f>
        <v>69833.773982416373</v>
      </c>
      <c r="AE78" cm="1">
        <f t="array" ref="AE78">ROUND([1]!densW(AA78+273.15,1)/18,2)</f>
        <v>55.45</v>
      </c>
      <c r="AF78">
        <f t="shared" si="15"/>
        <v>1.1999204871209881</v>
      </c>
    </row>
    <row r="79" spans="3:32" x14ac:dyDescent="0.25">
      <c r="C79" s="11">
        <v>365</v>
      </c>
      <c r="D79" s="1">
        <v>6.9</v>
      </c>
      <c r="E79">
        <v>20.2</v>
      </c>
      <c r="F79" s="2">
        <f t="shared" si="11"/>
        <v>0.21562500000000001</v>
      </c>
      <c r="G79" s="2">
        <f t="shared" si="16"/>
        <v>1.2500000000000011E-4</v>
      </c>
      <c r="H79" s="2" cm="1">
        <f t="array" ref="H79">($C$3/100)^2*$B$8*PI()/[1]!viscW(E79+273.15,1)*[1]!densW(E79+273.15,1)</f>
        <v>50630.902377463783</v>
      </c>
      <c r="I79" cm="1">
        <f t="array" ref="I79">ROUND([1]!densW(E79+273.15,1)/18,2)</f>
        <v>55.45</v>
      </c>
      <c r="J79">
        <f t="shared" si="12"/>
        <v>1.5667827368321843</v>
      </c>
      <c r="N79">
        <v>364</v>
      </c>
      <c r="O79">
        <v>5.76</v>
      </c>
      <c r="P79">
        <v>20.2</v>
      </c>
      <c r="Q79" s="2">
        <f t="shared" si="10"/>
        <v>0.18</v>
      </c>
      <c r="R79" s="2">
        <f t="shared" si="17"/>
        <v>2.5000000000000022E-4</v>
      </c>
      <c r="S79" s="2" cm="1">
        <f t="array" ref="S79">($C$3/100)^2*$M$8*PI()/([1]!viscW(P79+273.15,1)/[1]!densW(P79+273.15,1))</f>
        <v>69665.076203577992</v>
      </c>
      <c r="T79" cm="1">
        <f t="array" ref="T79">ROUND([1]!densW(P79+273.15,1)/18,2)</f>
        <v>55.45</v>
      </c>
      <c r="U79">
        <f t="shared" si="13"/>
        <v>1.0672195762602472</v>
      </c>
      <c r="Y79">
        <v>365</v>
      </c>
      <c r="Z79">
        <v>6.35</v>
      </c>
      <c r="AA79">
        <v>20.3</v>
      </c>
      <c r="AB79" s="2">
        <f t="shared" si="14"/>
        <v>0.19843749999999999</v>
      </c>
      <c r="AC79" s="2">
        <f t="shared" si="18"/>
        <v>2.5000000000000022E-4</v>
      </c>
      <c r="AD79" s="2" cm="1">
        <f t="array" ref="AD79">($C$3/100)^2*$M$8*PI()/[1]!viscW(AA79+273.15,1)*[1]!densW(AA79+273.15,1)</f>
        <v>69833.773982416373</v>
      </c>
      <c r="AE79" cm="1">
        <f t="array" ref="AE79">ROUND([1]!densW(AA79+273.15,1)/18,2)</f>
        <v>55.45</v>
      </c>
      <c r="AF79">
        <f t="shared" si="15"/>
        <v>1.2147355729061287</v>
      </c>
    </row>
    <row r="80" spans="3:32" x14ac:dyDescent="0.25">
      <c r="C80" s="11">
        <v>370</v>
      </c>
      <c r="D80" s="1">
        <v>6.93</v>
      </c>
      <c r="E80">
        <v>20.2</v>
      </c>
      <c r="F80" s="2">
        <f t="shared" si="11"/>
        <v>0.21656249999999999</v>
      </c>
      <c r="G80" s="2">
        <f t="shared" si="16"/>
        <v>1.5624999999999943E-4</v>
      </c>
      <c r="H80" s="2" cm="1">
        <f t="array" ref="H80">($C$3/100)^2*$B$8*PI()/[1]!viscW(E80+273.15,1)*[1]!densW(E80+273.15,1)</f>
        <v>50630.902377463783</v>
      </c>
      <c r="I80" cm="1">
        <f t="array" ref="I80">ROUND([1]!densW(E80+273.15,1)/18,2)</f>
        <v>55.45</v>
      </c>
      <c r="J80">
        <f t="shared" si="12"/>
        <v>1.5834036180682243</v>
      </c>
      <c r="N80">
        <v>369</v>
      </c>
      <c r="O80">
        <v>5.79</v>
      </c>
      <c r="P80">
        <v>20.2</v>
      </c>
      <c r="Q80" s="2">
        <f t="shared" si="10"/>
        <v>0.1809375</v>
      </c>
      <c r="R80" s="2">
        <f t="shared" si="17"/>
        <v>2.5000000000000022E-4</v>
      </c>
      <c r="S80" s="2" cm="1">
        <f t="array" ref="S80">($C$3/100)^2*$M$8*PI()/([1]!viscW(P80+273.15,1)/[1]!densW(P80+273.15,1))</f>
        <v>69665.076203577992</v>
      </c>
      <c r="T80" cm="1">
        <f t="array" ref="T80">ROUND([1]!densW(P80+273.15,1)/18,2)</f>
        <v>55.45</v>
      </c>
      <c r="U80">
        <f t="shared" si="13"/>
        <v>1.0772030202444303</v>
      </c>
      <c r="Y80">
        <v>370</v>
      </c>
      <c r="Z80">
        <v>6.39</v>
      </c>
      <c r="AA80">
        <v>20.3</v>
      </c>
      <c r="AB80" s="2">
        <f t="shared" si="14"/>
        <v>0.19968749999999999</v>
      </c>
      <c r="AC80" s="2">
        <f t="shared" si="18"/>
        <v>2.8125000000000231E-4</v>
      </c>
      <c r="AD80" s="2" cm="1">
        <f t="array" ref="AD80">($C$3/100)^2*$M$8*PI()/[1]!viscW(AA80+273.15,1)*[1]!densW(AA80+273.15,1)</f>
        <v>69833.773982416373</v>
      </c>
      <c r="AE80" cm="1">
        <f t="array" ref="AE80">ROUND([1]!densW(AA80+273.15,1)/18,2)</f>
        <v>55.45</v>
      </c>
      <c r="AF80">
        <f t="shared" si="15"/>
        <v>1.2297734502706692</v>
      </c>
    </row>
    <row r="81" spans="3:32" x14ac:dyDescent="0.25">
      <c r="C81" s="11">
        <v>375</v>
      </c>
      <c r="D81" s="1">
        <v>6.95</v>
      </c>
      <c r="E81">
        <v>20.2</v>
      </c>
      <c r="F81" s="2">
        <f t="shared" si="11"/>
        <v>0.21718750000000001</v>
      </c>
      <c r="G81" s="2">
        <f t="shared" si="16"/>
        <v>1.2500000000000011E-4</v>
      </c>
      <c r="H81" s="2" cm="1">
        <f t="array" ref="H81">($C$3/100)^2*$B$8*PI()/[1]!viscW(E81+273.15,1)*[1]!densW(E81+273.15,1)</f>
        <v>50630.902377463783</v>
      </c>
      <c r="I81" cm="1">
        <f t="array" ref="I81">ROUND([1]!densW(E81+273.15,1)/18,2)</f>
        <v>55.45</v>
      </c>
      <c r="J81">
        <f t="shared" si="12"/>
        <v>1.5946396913351504</v>
      </c>
      <c r="N81">
        <v>374</v>
      </c>
      <c r="O81">
        <v>5.84</v>
      </c>
      <c r="P81">
        <v>20.2</v>
      </c>
      <c r="Q81" s="2">
        <f t="shared" si="10"/>
        <v>0.1825</v>
      </c>
      <c r="R81" s="2">
        <f t="shared" si="17"/>
        <v>2.8124999999999955E-4</v>
      </c>
      <c r="S81" s="2" cm="1">
        <f t="array" ref="S81">($C$3/100)^2*$M$8*PI()/([1]!viscW(P81+273.15,1)/[1]!densW(P81+273.15,1))</f>
        <v>69665.076203577992</v>
      </c>
      <c r="T81" cm="1">
        <f t="array" ref="T81">ROUND([1]!densW(P81+273.15,1)/18,2)</f>
        <v>55.45</v>
      </c>
      <c r="U81">
        <f t="shared" si="13"/>
        <v>1.0940668262964353</v>
      </c>
      <c r="Y81">
        <v>375</v>
      </c>
      <c r="Z81">
        <v>6.44</v>
      </c>
      <c r="AA81">
        <v>20.3</v>
      </c>
      <c r="AB81" s="2">
        <f t="shared" si="14"/>
        <v>0.20125000000000001</v>
      </c>
      <c r="AC81" s="2">
        <f t="shared" si="18"/>
        <v>2.8125000000000231E-4</v>
      </c>
      <c r="AD81" s="2" cm="1">
        <f t="array" ref="AD81">($C$3/100)^2*$M$8*PI()/[1]!viscW(AA81+273.15,1)*[1]!densW(AA81+273.15,1)</f>
        <v>69833.773982416373</v>
      </c>
      <c r="AE81" cm="1">
        <f t="array" ref="AE81">ROUND([1]!densW(AA81+273.15,1)/18,2)</f>
        <v>55.45</v>
      </c>
      <c r="AF81">
        <f t="shared" si="15"/>
        <v>1.248894491717448</v>
      </c>
    </row>
    <row r="82" spans="3:32" x14ac:dyDescent="0.25">
      <c r="C82" s="11">
        <v>380</v>
      </c>
      <c r="D82" s="1">
        <v>6.97</v>
      </c>
      <c r="E82">
        <v>20.2</v>
      </c>
      <c r="F82" s="2">
        <f t="shared" si="11"/>
        <v>0.21781249999999999</v>
      </c>
      <c r="G82" s="2">
        <f t="shared" si="16"/>
        <v>1.5624999999999943E-4</v>
      </c>
      <c r="H82" s="2" cm="1">
        <f t="array" ref="H82">($C$3/100)^2*$B$8*PI()/[1]!viscW(E82+273.15,1)*[1]!densW(E82+273.15,1)</f>
        <v>50630.902377463783</v>
      </c>
      <c r="I82" cm="1">
        <f t="array" ref="I82">ROUND([1]!densW(E82+273.15,1)/18,2)</f>
        <v>55.45</v>
      </c>
      <c r="J82">
        <f t="shared" si="12"/>
        <v>1.6060034499854652</v>
      </c>
      <c r="N82">
        <v>379</v>
      </c>
      <c r="O82">
        <v>5.88</v>
      </c>
      <c r="P82">
        <v>20.2</v>
      </c>
      <c r="Q82" s="2">
        <f t="shared" si="10"/>
        <v>0.18375</v>
      </c>
      <c r="R82" s="2">
        <f t="shared" si="17"/>
        <v>2.5000000000000022E-4</v>
      </c>
      <c r="S82" s="2" cm="1">
        <f t="array" ref="S82">($C$3/100)^2*$M$8*PI()/([1]!viscW(P82+273.15,1)/[1]!densW(P82+273.15,1))</f>
        <v>69665.076203577992</v>
      </c>
      <c r="T82" cm="1">
        <f t="array" ref="T82">ROUND([1]!densW(P82+273.15,1)/18,2)</f>
        <v>55.45</v>
      </c>
      <c r="U82">
        <f t="shared" si="13"/>
        <v>1.1077656706545971</v>
      </c>
      <c r="Y82">
        <v>380</v>
      </c>
      <c r="Z82">
        <v>6.48</v>
      </c>
      <c r="AA82">
        <v>20.3</v>
      </c>
      <c r="AB82" s="2">
        <f t="shared" si="14"/>
        <v>0.20250000000000001</v>
      </c>
      <c r="AC82" s="2">
        <f t="shared" si="18"/>
        <v>2.1874999999999811E-4</v>
      </c>
      <c r="AD82" s="2" cm="1">
        <f t="array" ref="AD82">($C$3/100)^2*$M$8*PI()/[1]!viscW(AA82+273.15,1)*[1]!densW(AA82+273.15,1)</f>
        <v>69833.773982416373</v>
      </c>
      <c r="AE82" cm="1">
        <f t="array" ref="AE82">ROUND([1]!densW(AA82+273.15,1)/18,2)</f>
        <v>55.45</v>
      </c>
      <c r="AF82">
        <f t="shared" si="15"/>
        <v>1.2644590082585596</v>
      </c>
    </row>
    <row r="83" spans="3:32" x14ac:dyDescent="0.25">
      <c r="C83" s="11">
        <v>385</v>
      </c>
      <c r="D83" s="1">
        <v>7</v>
      </c>
      <c r="E83">
        <v>20.2</v>
      </c>
      <c r="F83" s="2">
        <f t="shared" si="11"/>
        <v>0.21875</v>
      </c>
      <c r="G83" s="2">
        <f t="shared" si="16"/>
        <v>1.5624999999999943E-4</v>
      </c>
      <c r="H83" s="2" cm="1">
        <f t="array" ref="H83">($C$3/100)^2*$B$8*PI()/[1]!viscW(E83+273.15,1)*[1]!densW(E83+273.15,1)</f>
        <v>50630.902377463783</v>
      </c>
      <c r="I83" cm="1">
        <f t="array" ref="I83">ROUND([1]!densW(E83+273.15,1)/18,2)</f>
        <v>55.45</v>
      </c>
      <c r="J83">
        <f t="shared" si="12"/>
        <v>1.6232949470955262</v>
      </c>
      <c r="N83">
        <v>384</v>
      </c>
      <c r="O83">
        <v>5.92</v>
      </c>
      <c r="P83">
        <v>20.2</v>
      </c>
      <c r="Q83" s="2">
        <f t="shared" si="10"/>
        <v>0.185</v>
      </c>
      <c r="R83" s="2">
        <f t="shared" si="17"/>
        <v>2.8124999999999955E-4</v>
      </c>
      <c r="S83" s="2" cm="1">
        <f t="array" ref="S83">($C$3/100)^2*$M$8*PI()/([1]!viscW(P83+273.15,1)/[1]!densW(P83+273.15,1))</f>
        <v>69665.076203577992</v>
      </c>
      <c r="T83" cm="1">
        <f t="array" ref="T83">ROUND([1]!densW(P83+273.15,1)/18,2)</f>
        <v>55.45</v>
      </c>
      <c r="U83">
        <f t="shared" si="13"/>
        <v>1.1216547828152643</v>
      </c>
      <c r="Y83">
        <v>385</v>
      </c>
      <c r="Z83">
        <v>6.51</v>
      </c>
      <c r="AA83">
        <v>20.3</v>
      </c>
      <c r="AB83" s="2">
        <f t="shared" si="14"/>
        <v>0.20343749999999999</v>
      </c>
      <c r="AC83" s="2">
        <f t="shared" si="18"/>
        <v>2.1874999999999811E-4</v>
      </c>
      <c r="AD83" s="2" cm="1">
        <f t="array" ref="AD83">($C$3/100)^2*$M$8*PI()/[1]!viscW(AA83+273.15,1)*[1]!densW(AA83+273.15,1)</f>
        <v>69833.773982416373</v>
      </c>
      <c r="AE83" cm="1">
        <f t="array" ref="AE83">ROUND([1]!densW(AA83+273.15,1)/18,2)</f>
        <v>55.45</v>
      </c>
      <c r="AF83">
        <f t="shared" si="15"/>
        <v>1.2762934659055623</v>
      </c>
    </row>
    <row r="84" spans="3:32" x14ac:dyDescent="0.25">
      <c r="C84" s="11">
        <v>390</v>
      </c>
      <c r="D84" s="1">
        <v>7.02</v>
      </c>
      <c r="E84">
        <v>20.2</v>
      </c>
      <c r="F84" s="2">
        <f t="shared" si="11"/>
        <v>0.21937499999999999</v>
      </c>
      <c r="G84" s="2">
        <f t="shared" si="16"/>
        <v>1.2500000000000011E-4</v>
      </c>
      <c r="H84" s="2" cm="1">
        <f t="array" ref="H84">($C$3/100)^2*$B$8*PI()/[1]!viscW(E84+273.15,1)*[1]!densW(E84+273.15,1)</f>
        <v>50630.902377463783</v>
      </c>
      <c r="I84" cm="1">
        <f t="array" ref="I84">ROUND([1]!densW(E84+273.15,1)/18,2)</f>
        <v>55.45</v>
      </c>
      <c r="J84">
        <f t="shared" si="12"/>
        <v>1.6349909868587174</v>
      </c>
      <c r="N84">
        <v>389</v>
      </c>
      <c r="O84">
        <v>5.97</v>
      </c>
      <c r="P84">
        <v>20.2</v>
      </c>
      <c r="Q84" s="2">
        <f t="shared" si="10"/>
        <v>0.18656249999999999</v>
      </c>
      <c r="R84" s="2">
        <f t="shared" si="17"/>
        <v>2.187500000000009E-4</v>
      </c>
      <c r="S84" s="2" cm="1">
        <f t="array" ref="S84">($C$3/100)^2*$M$8*PI()/([1]!viscW(P84+273.15,1)/[1]!densW(P84+273.15,1))</f>
        <v>69665.076203577992</v>
      </c>
      <c r="T84" cm="1">
        <f t="array" ref="T84">ROUND([1]!densW(P84+273.15,1)/18,2)</f>
        <v>55.45</v>
      </c>
      <c r="U84">
        <f t="shared" si="13"/>
        <v>1.1392919243013711</v>
      </c>
      <c r="Y84">
        <v>390</v>
      </c>
      <c r="Z84">
        <v>6.55</v>
      </c>
      <c r="AA84">
        <v>20.3</v>
      </c>
      <c r="AB84" s="2">
        <f t="shared" si="14"/>
        <v>0.20468749999999999</v>
      </c>
      <c r="AC84" s="2">
        <f t="shared" si="18"/>
        <v>2.187500000000009E-4</v>
      </c>
      <c r="AD84" s="2" cm="1">
        <f t="array" ref="AD84">($C$3/100)^2*$M$8*PI()/[1]!viscW(AA84+273.15,1)*[1]!densW(AA84+273.15,1)</f>
        <v>69833.773982416373</v>
      </c>
      <c r="AE84" cm="1">
        <f t="array" ref="AE84">ROUND([1]!densW(AA84+273.15,1)/18,2)</f>
        <v>55.45</v>
      </c>
      <c r="AF84">
        <f t="shared" si="15"/>
        <v>1.2922938072520034</v>
      </c>
    </row>
    <row r="85" spans="3:32" x14ac:dyDescent="0.25">
      <c r="C85" s="11">
        <v>395</v>
      </c>
      <c r="D85" s="1">
        <v>7.04</v>
      </c>
      <c r="E85">
        <v>20.2</v>
      </c>
      <c r="F85" s="2">
        <f t="shared" si="11"/>
        <v>0.22</v>
      </c>
      <c r="G85" s="2">
        <f t="shared" si="16"/>
        <v>1.2500000000000011E-4</v>
      </c>
      <c r="H85" s="2" cm="1">
        <f t="array" ref="H85">($C$3/100)^2*$B$8*PI()/[1]!viscW(E85+273.15,1)*[1]!densW(E85+273.15,1)</f>
        <v>50630.902377463783</v>
      </c>
      <c r="I85" cm="1">
        <f t="array" ref="I85">ROUND([1]!densW(E85+273.15,1)/18,2)</f>
        <v>55.45</v>
      </c>
      <c r="J85">
        <f t="shared" si="12"/>
        <v>1.6468254445057204</v>
      </c>
      <c r="N85">
        <v>394</v>
      </c>
      <c r="O85">
        <v>5.99</v>
      </c>
      <c r="P85">
        <v>20.2</v>
      </c>
      <c r="Q85" s="2">
        <f t="shared" si="10"/>
        <v>0.18718750000000001</v>
      </c>
      <c r="R85" s="2">
        <f t="shared" si="17"/>
        <v>1.5624999999999943E-4</v>
      </c>
      <c r="S85" s="2" cm="1">
        <f t="array" ref="S85">($C$3/100)^2*$M$8*PI()/([1]!viscW(P85+273.15,1)/[1]!densW(P85+273.15,1))</f>
        <v>69665.076203577992</v>
      </c>
      <c r="T85" cm="1">
        <f t="array" ref="T85">ROUND([1]!densW(P85+273.15,1)/18,2)</f>
        <v>55.45</v>
      </c>
      <c r="U85">
        <f t="shared" si="13"/>
        <v>1.1464348118137513</v>
      </c>
      <c r="Y85">
        <v>395</v>
      </c>
      <c r="Z85">
        <v>6.58</v>
      </c>
      <c r="AA85">
        <v>20.3</v>
      </c>
      <c r="AB85" s="2">
        <f t="shared" si="14"/>
        <v>0.205625</v>
      </c>
      <c r="AC85" s="2">
        <f t="shared" si="18"/>
        <v>2.187500000000009E-4</v>
      </c>
      <c r="AD85" s="2" cm="1">
        <f t="array" ref="AD85">($C$3/100)^2*$M$8*PI()/[1]!viscW(AA85+273.15,1)*[1]!densW(AA85+273.15,1)</f>
        <v>69833.773982416373</v>
      </c>
      <c r="AE85" cm="1">
        <f t="array" ref="AE85">ROUND([1]!densW(AA85+273.15,1)/18,2)</f>
        <v>55.45</v>
      </c>
      <c r="AF85">
        <f t="shared" si="15"/>
        <v>1.3044643428722587</v>
      </c>
    </row>
    <row r="86" spans="3:32" x14ac:dyDescent="0.25">
      <c r="C86" s="11">
        <v>400</v>
      </c>
      <c r="D86" s="1">
        <v>7.06</v>
      </c>
      <c r="E86">
        <v>20.2</v>
      </c>
      <c r="F86" s="2">
        <f t="shared" si="11"/>
        <v>0.22062499999999999</v>
      </c>
      <c r="G86" s="2">
        <f t="shared" si="16"/>
        <v>1.2500000000000011E-4</v>
      </c>
      <c r="H86" s="2" cm="1">
        <f t="array" ref="H86">($C$3/100)^2*$B$8*PI()/[1]!viscW(E86+273.15,1)*[1]!densW(E86+273.15,1)</f>
        <v>50630.902377463783</v>
      </c>
      <c r="I86" cm="1">
        <f t="array" ref="I86">ROUND([1]!densW(E86+273.15,1)/18,2)</f>
        <v>55.45</v>
      </c>
      <c r="J86">
        <f t="shared" si="12"/>
        <v>1.6588016355524358</v>
      </c>
      <c r="N86">
        <v>399</v>
      </c>
      <c r="O86">
        <v>6.02</v>
      </c>
      <c r="P86">
        <v>20.2</v>
      </c>
      <c r="Q86" s="2">
        <f t="shared" si="10"/>
        <v>0.18812499999999999</v>
      </c>
      <c r="R86" s="2">
        <f t="shared" si="17"/>
        <v>2.1874999999999811E-4</v>
      </c>
      <c r="S86" s="2" cm="1">
        <f t="array" ref="S86">($C$3/100)^2*$M$8*PI()/([1]!viscW(P86+273.15,1)/[1]!densW(P86+273.15,1))</f>
        <v>69665.076203577992</v>
      </c>
      <c r="T86" cm="1">
        <f t="array" ref="T86">ROUND([1]!densW(P86+273.15,1)/18,2)</f>
        <v>55.45</v>
      </c>
      <c r="U86">
        <f t="shared" si="13"/>
        <v>1.1572457279179666</v>
      </c>
      <c r="Y86">
        <v>400</v>
      </c>
      <c r="Z86">
        <v>6.62</v>
      </c>
      <c r="AA86">
        <v>20.3</v>
      </c>
      <c r="AB86" s="2">
        <f t="shared" si="14"/>
        <v>0.206875</v>
      </c>
      <c r="AC86" s="2">
        <f t="shared" si="18"/>
        <v>2.8124999999999955E-4</v>
      </c>
      <c r="AD86" s="2" cm="1">
        <f t="array" ref="AD86">($C$3/100)^2*$M$8*PI()/[1]!viscW(AA86+273.15,1)*[1]!densW(AA86+273.15,1)</f>
        <v>69833.773982416373</v>
      </c>
      <c r="AE86" cm="1">
        <f t="array" ref="AE86">ROUND([1]!densW(AA86+273.15,1)/18,2)</f>
        <v>55.45</v>
      </c>
      <c r="AF86">
        <f t="shared" si="15"/>
        <v>1.3209256199263306</v>
      </c>
    </row>
    <row r="87" spans="3:32" x14ac:dyDescent="0.25">
      <c r="C87" s="11">
        <v>405</v>
      </c>
      <c r="D87" s="1">
        <v>7.08</v>
      </c>
      <c r="E87">
        <v>20.2</v>
      </c>
      <c r="F87" s="2">
        <f t="shared" si="11"/>
        <v>0.22125</v>
      </c>
      <c r="G87" s="2">
        <f t="shared" si="16"/>
        <v>1.5625000000000223E-4</v>
      </c>
      <c r="H87" s="2" cm="1">
        <f t="array" ref="H87">($C$3/100)^2*$B$8*PI()/[1]!viscW(E87+273.15,1)*[1]!densW(E87+273.15,1)</f>
        <v>50630.902377463783</v>
      </c>
      <c r="I87" cm="1">
        <f t="array" ref="I87">ROUND([1]!densW(E87+273.15,1)/18,2)</f>
        <v>55.45</v>
      </c>
      <c r="J87">
        <f t="shared" si="12"/>
        <v>1.6709229960847809</v>
      </c>
      <c r="N87">
        <v>404</v>
      </c>
      <c r="O87">
        <v>6.06</v>
      </c>
      <c r="P87">
        <v>20.2</v>
      </c>
      <c r="Q87" s="2">
        <f t="shared" si="10"/>
        <v>0.18937499999999999</v>
      </c>
      <c r="R87" s="2">
        <f t="shared" si="17"/>
        <v>2.5000000000000022E-4</v>
      </c>
      <c r="S87" s="2" cm="1">
        <f t="array" ref="S87">($C$3/100)^2*$M$8*PI()/([1]!viscW(P87+273.15,1)/[1]!densW(P87+273.15,1))</f>
        <v>69665.076203577992</v>
      </c>
      <c r="T87" cm="1">
        <f t="array" ref="T87">ROUND([1]!densW(P87+273.15,1)/18,2)</f>
        <v>55.45</v>
      </c>
      <c r="U87">
        <f t="shared" si="13"/>
        <v>1.1718445273391194</v>
      </c>
      <c r="Y87">
        <v>405</v>
      </c>
      <c r="Z87">
        <v>6.67</v>
      </c>
      <c r="AA87">
        <v>20.3</v>
      </c>
      <c r="AB87" s="2">
        <f t="shared" si="14"/>
        <v>0.2084375</v>
      </c>
      <c r="AC87" s="2">
        <f t="shared" si="18"/>
        <v>2.5000000000000022E-4</v>
      </c>
      <c r="AD87" s="2" cm="1">
        <f t="array" ref="AD87">($C$3/100)^2*$M$8*PI()/[1]!viscW(AA87+273.15,1)*[1]!densW(AA87+273.15,1)</f>
        <v>69833.773982416373</v>
      </c>
      <c r="AE87" cm="1">
        <f t="array" ref="AE87">ROUND([1]!densW(AA87+273.15,1)/18,2)</f>
        <v>55.45</v>
      </c>
      <c r="AF87">
        <f t="shared" si="15"/>
        <v>1.3418907483913756</v>
      </c>
    </row>
    <row r="88" spans="3:32" x14ac:dyDescent="0.25">
      <c r="C88" s="11">
        <v>410</v>
      </c>
      <c r="D88" s="1">
        <v>7.11</v>
      </c>
      <c r="E88">
        <v>20.2</v>
      </c>
      <c r="F88" s="2">
        <f t="shared" si="11"/>
        <v>0.22218750000000001</v>
      </c>
      <c r="G88" s="2">
        <f t="shared" si="16"/>
        <v>1.5624999999999943E-4</v>
      </c>
      <c r="H88" s="2" cm="1">
        <f t="array" ref="H88">($C$3/100)^2*$B$8*PI()/[1]!viscW(E88+273.15,1)*[1]!densW(E88+273.15,1)</f>
        <v>50630.902377463783</v>
      </c>
      <c r="I88" cm="1">
        <f t="array" ref="I88">ROUND([1]!densW(E88+273.15,1)/18,2)</f>
        <v>55.45</v>
      </c>
      <c r="J88">
        <f t="shared" si="12"/>
        <v>1.6893850589245165</v>
      </c>
      <c r="N88">
        <v>409</v>
      </c>
      <c r="O88">
        <v>6.1</v>
      </c>
      <c r="P88">
        <v>20.2</v>
      </c>
      <c r="Q88" s="2">
        <f t="shared" si="10"/>
        <v>0.19062499999999999</v>
      </c>
      <c r="R88" s="2">
        <f t="shared" si="17"/>
        <v>2.5000000000000022E-4</v>
      </c>
      <c r="S88" s="2" cm="1">
        <f t="array" ref="S88">($C$3/100)^2*$M$8*PI()/([1]!viscW(P88+273.15,1)/[1]!densW(P88+273.15,1))</f>
        <v>69665.076203577992</v>
      </c>
      <c r="T88" cm="1">
        <f t="array" ref="T88">ROUND([1]!densW(P88+273.15,1)/18,2)</f>
        <v>55.45</v>
      </c>
      <c r="U88">
        <f t="shared" si="13"/>
        <v>1.1866596131242599</v>
      </c>
      <c r="Y88">
        <v>410</v>
      </c>
      <c r="Z88">
        <v>6.7</v>
      </c>
      <c r="AA88">
        <v>20.3</v>
      </c>
      <c r="AB88" s="2">
        <f t="shared" si="14"/>
        <v>0.20937500000000001</v>
      </c>
      <c r="AC88" s="2">
        <f t="shared" si="18"/>
        <v>1.8750000000000155E-4</v>
      </c>
      <c r="AD88" s="2" cm="1">
        <f t="array" ref="AD88">($C$3/100)^2*$M$8*PI()/[1]!viscW(AA88+273.15,1)*[1]!densW(AA88+273.15,1)</f>
        <v>69833.773982416373</v>
      </c>
      <c r="AE88" cm="1">
        <f t="array" ref="AE88">ROUND([1]!densW(AA88+273.15,1)/18,2)</f>
        <v>55.45</v>
      </c>
      <c r="AF88">
        <f t="shared" si="15"/>
        <v>1.3546840998512852</v>
      </c>
    </row>
    <row r="89" spans="3:32" x14ac:dyDescent="0.25">
      <c r="C89" s="11">
        <v>415</v>
      </c>
      <c r="D89" s="1">
        <v>7.13</v>
      </c>
      <c r="E89">
        <v>20.2</v>
      </c>
      <c r="F89" s="2">
        <f t="shared" si="11"/>
        <v>0.2228125</v>
      </c>
      <c r="G89" s="2">
        <f t="shared" si="16"/>
        <v>9.3749999999997996E-5</v>
      </c>
      <c r="H89" s="2" cm="1">
        <f t="array" ref="H89">($C$3/100)^2*$B$8*PI()/[1]!viscW(E89+273.15,1)*[1]!densW(E89+273.15,1)</f>
        <v>50630.902377463783</v>
      </c>
      <c r="I89" cm="1">
        <f t="array" ref="I89">ROUND([1]!densW(E89+273.15,1)/18,2)</f>
        <v>55.45</v>
      </c>
      <c r="J89">
        <f t="shared" si="12"/>
        <v>1.7018852216887477</v>
      </c>
      <c r="N89">
        <v>414</v>
      </c>
      <c r="O89">
        <v>6.14</v>
      </c>
      <c r="P89">
        <v>20.2</v>
      </c>
      <c r="Q89" s="2">
        <f t="shared" si="10"/>
        <v>0.19187499999999999</v>
      </c>
      <c r="R89" s="2">
        <f t="shared" si="17"/>
        <v>2.187500000000009E-4</v>
      </c>
      <c r="S89" s="2" cm="1">
        <f t="array" ref="S89">($C$3/100)^2*$M$8*PI()/([1]!viscW(P89+273.15,1)/[1]!densW(P89+273.15,1))</f>
        <v>69665.076203577992</v>
      </c>
      <c r="T89" cm="1">
        <f t="array" ref="T89">ROUND([1]!densW(P89+273.15,1)/18,2)</f>
        <v>55.45</v>
      </c>
      <c r="U89">
        <f t="shared" si="13"/>
        <v>1.2016974904888007</v>
      </c>
      <c r="Y89">
        <v>415</v>
      </c>
      <c r="Z89">
        <v>6.73</v>
      </c>
      <c r="AA89">
        <v>20.3</v>
      </c>
      <c r="AB89" s="2">
        <f t="shared" si="14"/>
        <v>0.21031250000000001</v>
      </c>
      <c r="AC89" s="2">
        <f t="shared" si="18"/>
        <v>2.5000000000000022E-4</v>
      </c>
      <c r="AD89" s="2" cm="1">
        <f t="array" ref="AD89">($C$3/100)^2*$M$8*PI()/[1]!viscW(AA89+273.15,1)*[1]!densW(AA89+273.15,1)</f>
        <v>69833.773982416373</v>
      </c>
      <c r="AE89" cm="1">
        <f t="array" ref="AE89">ROUND([1]!densW(AA89+273.15,1)/18,2)</f>
        <v>55.45</v>
      </c>
      <c r="AF89">
        <f t="shared" si="15"/>
        <v>1.3676432444937905</v>
      </c>
    </row>
    <row r="90" spans="3:32" x14ac:dyDescent="0.25">
      <c r="C90" s="11">
        <v>420</v>
      </c>
      <c r="D90" s="1">
        <v>7.14</v>
      </c>
      <c r="E90">
        <v>20.2</v>
      </c>
      <c r="F90" s="2">
        <f t="shared" si="11"/>
        <v>0.22312499999999999</v>
      </c>
      <c r="G90" s="2">
        <f t="shared" si="16"/>
        <v>1.2500000000000011E-4</v>
      </c>
      <c r="H90" s="2" cm="1">
        <f t="array" ref="H90">($C$3/100)^2*$B$8*PI()/[1]!viscW(E90+273.15,1)*[1]!densW(E90+273.15,1)</f>
        <v>50630.902377463783</v>
      </c>
      <c r="I90" cm="1">
        <f t="array" ref="I90">ROUND([1]!densW(E90+273.15,1)/18,2)</f>
        <v>55.45</v>
      </c>
      <c r="J90">
        <f t="shared" si="12"/>
        <v>1.7081943908820123</v>
      </c>
      <c r="N90">
        <v>419</v>
      </c>
      <c r="O90">
        <v>6.17</v>
      </c>
      <c r="P90">
        <v>20.2</v>
      </c>
      <c r="Q90" s="2">
        <f t="shared" si="10"/>
        <v>0.1928125</v>
      </c>
      <c r="R90" s="2">
        <f t="shared" si="17"/>
        <v>2.187500000000009E-4</v>
      </c>
      <c r="S90" s="2" cm="1">
        <f t="array" ref="S90">($C$3/100)^2*$M$8*PI()/([1]!viscW(P90+273.15,1)/[1]!densW(P90+273.15,1))</f>
        <v>69665.076203577992</v>
      </c>
      <c r="T90" cm="1">
        <f t="array" ref="T90">ROUND([1]!densW(P90+273.15,1)/18,2)</f>
        <v>55.45</v>
      </c>
      <c r="U90">
        <f t="shared" si="13"/>
        <v>1.2131261863124234</v>
      </c>
      <c r="Y90">
        <v>420</v>
      </c>
      <c r="Z90">
        <v>6.78</v>
      </c>
      <c r="AA90">
        <v>20.3</v>
      </c>
      <c r="AB90" s="2">
        <f t="shared" si="14"/>
        <v>0.21187500000000001</v>
      </c>
      <c r="AC90" s="2">
        <f t="shared" si="18"/>
        <v>2.4999999999999746E-4</v>
      </c>
      <c r="AD90" s="2" cm="1">
        <f t="array" ref="AD90">($C$3/100)^2*$M$8*PI()/[1]!viscW(AA90+273.15,1)*[1]!densW(AA90+273.15,1)</f>
        <v>69833.773982416373</v>
      </c>
      <c r="AE90" cm="1">
        <f t="array" ref="AE90">ROUND([1]!densW(AA90+273.15,1)/18,2)</f>
        <v>55.45</v>
      </c>
      <c r="AF90">
        <f t="shared" si="15"/>
        <v>1.3896221512125655</v>
      </c>
    </row>
    <row r="91" spans="3:32" x14ac:dyDescent="0.25">
      <c r="C91" s="11">
        <v>425</v>
      </c>
      <c r="D91" s="1">
        <v>7.17</v>
      </c>
      <c r="E91">
        <v>20.2</v>
      </c>
      <c r="F91" s="2">
        <f t="shared" si="11"/>
        <v>0.2240625</v>
      </c>
      <c r="G91" s="2">
        <f t="shared" si="16"/>
        <v>1.5625000000000223E-4</v>
      </c>
      <c r="H91" s="2" cm="1">
        <f t="array" ref="H91">($C$3/100)^2*$B$8*PI()/[1]!viscW(E91+273.15,1)*[1]!densW(E91+273.15,1)</f>
        <v>50630.902377463783</v>
      </c>
      <c r="I91" cm="1">
        <f t="array" ref="I91">ROUND([1]!densW(E91+273.15,1)/18,2)</f>
        <v>55.45</v>
      </c>
      <c r="J91">
        <f t="shared" si="12"/>
        <v>1.7273643069897326</v>
      </c>
      <c r="N91">
        <v>424</v>
      </c>
      <c r="O91">
        <v>6.21</v>
      </c>
      <c r="P91">
        <v>20.2</v>
      </c>
      <c r="Q91" s="2">
        <f t="shared" si="10"/>
        <v>0.1940625</v>
      </c>
      <c r="R91" s="2">
        <f t="shared" si="17"/>
        <v>2.187500000000009E-4</v>
      </c>
      <c r="S91" s="2" cm="1">
        <f t="array" ref="S91">($C$3/100)^2*$M$8*PI()/([1]!viscW(P91+273.15,1)/[1]!densW(P91+273.15,1))</f>
        <v>69665.076203577992</v>
      </c>
      <c r="T91" cm="1">
        <f t="array" ref="T91">ROUND([1]!densW(P91+273.15,1)/18,2)</f>
        <v>55.45</v>
      </c>
      <c r="U91">
        <f t="shared" si="13"/>
        <v>1.228570508739897</v>
      </c>
      <c r="Y91">
        <v>425</v>
      </c>
      <c r="Z91">
        <v>6.81</v>
      </c>
      <c r="AA91">
        <v>20.3</v>
      </c>
      <c r="AB91" s="2">
        <f t="shared" si="14"/>
        <v>0.21281249999999999</v>
      </c>
      <c r="AC91" s="2">
        <f t="shared" si="18"/>
        <v>2.1874999999999811E-4</v>
      </c>
      <c r="AD91" s="2" cm="1">
        <f t="array" ref="AD91">($C$3/100)^2*$M$8*PI()/[1]!viscW(AA91+273.15,1)*[1]!densW(AA91+273.15,1)</f>
        <v>69833.773982416373</v>
      </c>
      <c r="AE91" cm="1">
        <f t="array" ref="AE91">ROUND([1]!densW(AA91+273.15,1)/18,2)</f>
        <v>55.45</v>
      </c>
      <c r="AF91">
        <f t="shared" si="15"/>
        <v>1.4030451715447059</v>
      </c>
    </row>
    <row r="92" spans="3:32" x14ac:dyDescent="0.25">
      <c r="C92" s="11">
        <v>430</v>
      </c>
      <c r="D92" s="1">
        <v>7.19</v>
      </c>
      <c r="E92">
        <v>20.2</v>
      </c>
      <c r="F92" s="2">
        <f t="shared" si="11"/>
        <v>0.22468750000000001</v>
      </c>
      <c r="G92" s="2">
        <f t="shared" si="16"/>
        <v>9.3750000000000774E-5</v>
      </c>
      <c r="H92" s="2" cm="1">
        <f t="array" ref="H92">($C$3/100)^2*$B$8*PI()/[1]!viscW(E92+273.15,1)*[1]!densW(E92+273.15,1)</f>
        <v>50630.902377463783</v>
      </c>
      <c r="I92" cm="1">
        <f t="array" ref="I92">ROUND([1]!densW(E92+273.15,1)/18,2)</f>
        <v>55.45</v>
      </c>
      <c r="J92">
        <f t="shared" si="12"/>
        <v>1.7403515025165441</v>
      </c>
      <c r="N92">
        <v>429</v>
      </c>
      <c r="O92">
        <v>6.24</v>
      </c>
      <c r="P92">
        <v>20.2</v>
      </c>
      <c r="Q92" s="2">
        <f t="shared" si="10"/>
        <v>0.19500000000000001</v>
      </c>
      <c r="R92" s="2">
        <f t="shared" si="17"/>
        <v>1.8749999999999878E-4</v>
      </c>
      <c r="S92" s="2" cm="1">
        <f t="array" ref="S92">($C$3/100)^2*$M$8*PI()/([1]!viscW(P92+273.15,1)/[1]!densW(P92+273.15,1))</f>
        <v>69665.076203577992</v>
      </c>
      <c r="T92" cm="1">
        <f t="array" ref="T92">ROUND([1]!densW(P92+273.15,1)/18,2)</f>
        <v>55.45</v>
      </c>
      <c r="U92">
        <f t="shared" si="13"/>
        <v>1.2403123266165803</v>
      </c>
      <c r="Y92">
        <v>430</v>
      </c>
      <c r="Z92">
        <v>6.85</v>
      </c>
      <c r="AA92">
        <v>20.3</v>
      </c>
      <c r="AB92" s="2">
        <f t="shared" si="14"/>
        <v>0.21406249999999999</v>
      </c>
      <c r="AC92" s="2">
        <f t="shared" si="18"/>
        <v>2.187500000000009E-4</v>
      </c>
      <c r="AD92" s="2" cm="1">
        <f t="array" ref="AD92">($C$3/100)^2*$M$8*PI()/[1]!viscW(AA92+273.15,1)*[1]!densW(AA92+273.15,1)</f>
        <v>69833.773982416373</v>
      </c>
      <c r="AE92" cm="1">
        <f t="array" ref="AE92">ROUND([1]!densW(AA92+273.15,1)/18,2)</f>
        <v>55.45</v>
      </c>
      <c r="AF92">
        <f t="shared" si="15"/>
        <v>1.4212274906278966</v>
      </c>
    </row>
    <row r="93" spans="3:32" x14ac:dyDescent="0.25">
      <c r="C93" s="11">
        <v>435</v>
      </c>
      <c r="D93" s="1">
        <v>7.2</v>
      </c>
      <c r="E93">
        <v>20.2</v>
      </c>
      <c r="F93" s="2">
        <f t="shared" si="11"/>
        <v>0.22500000000000001</v>
      </c>
      <c r="G93" s="2">
        <f t="shared" si="16"/>
        <v>6.2499999999998673E-5</v>
      </c>
      <c r="H93" s="2" cm="1">
        <f t="array" ref="H93">($C$3/100)^2*$B$8*PI()/[1]!viscW(E93+273.15,1)*[1]!densW(E93+273.15,1)</f>
        <v>50630.902377463783</v>
      </c>
      <c r="I93" cm="1">
        <f t="array" ref="I93">ROUND([1]!densW(E93+273.15,1)/18,2)</f>
        <v>55.45</v>
      </c>
      <c r="J93">
        <f t="shared" si="12"/>
        <v>1.746908903062703</v>
      </c>
      <c r="N93">
        <v>434</v>
      </c>
      <c r="O93">
        <v>6.27</v>
      </c>
      <c r="P93">
        <v>20.2</v>
      </c>
      <c r="Q93" s="2">
        <f t="shared" si="10"/>
        <v>0.19593749999999999</v>
      </c>
      <c r="R93" s="2">
        <f t="shared" si="17"/>
        <v>2.1874999999999811E-4</v>
      </c>
      <c r="S93" s="2" cm="1">
        <f t="array" ref="S93">($C$3/100)^2*$M$8*PI()/([1]!viscW(P93+273.15,1)/[1]!densW(P93+273.15,1))</f>
        <v>69665.076203577992</v>
      </c>
      <c r="T93" cm="1">
        <f t="array" ref="T93">ROUND([1]!densW(P93+273.15,1)/18,2)</f>
        <v>55.45</v>
      </c>
      <c r="U93">
        <f t="shared" si="13"/>
        <v>1.2521936545033328</v>
      </c>
      <c r="Y93">
        <v>435</v>
      </c>
      <c r="Z93">
        <v>6.88</v>
      </c>
      <c r="AA93">
        <v>20.3</v>
      </c>
      <c r="AB93" s="2">
        <f t="shared" si="14"/>
        <v>0.215</v>
      </c>
      <c r="AC93" s="2">
        <f t="shared" si="18"/>
        <v>1.5625000000000223E-4</v>
      </c>
      <c r="AD93" s="2" cm="1">
        <f t="array" ref="AD93">($C$3/100)^2*$M$8*PI()/[1]!viscW(AA93+273.15,1)*[1]!densW(AA93+273.15,1)</f>
        <v>69833.773982416373</v>
      </c>
      <c r="AE93" cm="1">
        <f t="array" ref="AE93">ROUND([1]!densW(AA93+273.15,1)/18,2)</f>
        <v>55.45</v>
      </c>
      <c r="AF93">
        <f t="shared" si="15"/>
        <v>1.435084525289323</v>
      </c>
    </row>
    <row r="94" spans="3:32" x14ac:dyDescent="0.25">
      <c r="C94" s="11">
        <v>440</v>
      </c>
      <c r="D94" s="1">
        <v>7.21</v>
      </c>
      <c r="E94">
        <v>20.2</v>
      </c>
      <c r="F94" s="2">
        <f t="shared" si="11"/>
        <v>0.2253125</v>
      </c>
      <c r="G94" s="2">
        <f t="shared" si="16"/>
        <v>9.3750000000000774E-5</v>
      </c>
      <c r="H94" s="2" cm="1">
        <f t="array" ref="H94">($C$3/100)^2*$B$8*PI()/[1]!viscW(E94+273.15,1)*[1]!densW(E94+273.15,1)</f>
        <v>50630.902377463783</v>
      </c>
      <c r="I94" cm="1">
        <f t="array" ref="I94">ROUND([1]!densW(E94+273.15,1)/18,2)</f>
        <v>55.45</v>
      </c>
      <c r="J94">
        <f t="shared" si="12"/>
        <v>1.7535095870940549</v>
      </c>
      <c r="N94">
        <v>439</v>
      </c>
      <c r="O94">
        <v>6.31</v>
      </c>
      <c r="P94">
        <v>20.2</v>
      </c>
      <c r="Q94" s="2">
        <f t="shared" si="10"/>
        <v>0.19718749999999999</v>
      </c>
      <c r="R94" s="2">
        <f t="shared" si="17"/>
        <v>2.187500000000009E-4</v>
      </c>
      <c r="S94" s="2" cm="1">
        <f t="array" ref="S94">($C$3/100)^2*$M$8*PI()/([1]!viscW(P94+273.15,1)/[1]!densW(P94+273.15,1))</f>
        <v>69665.076203577992</v>
      </c>
      <c r="T94" cm="1">
        <f t="array" ref="T94">ROUND([1]!densW(P94+273.15,1)/18,2)</f>
        <v>55.45</v>
      </c>
      <c r="U94">
        <f t="shared" si="13"/>
        <v>1.2682582570071395</v>
      </c>
      <c r="Y94">
        <v>440</v>
      </c>
      <c r="Z94">
        <v>6.9</v>
      </c>
      <c r="AA94">
        <v>20.3</v>
      </c>
      <c r="AB94" s="2">
        <f t="shared" si="14"/>
        <v>0.21562500000000001</v>
      </c>
      <c r="AC94" s="2">
        <f t="shared" si="18"/>
        <v>1.8750000000000155E-4</v>
      </c>
      <c r="AD94" s="2" cm="1">
        <f t="array" ref="AD94">($C$3/100)^2*$M$8*PI()/[1]!viscW(AA94+273.15,1)*[1]!densW(AA94+273.15,1)</f>
        <v>69833.773982416373</v>
      </c>
      <c r="AE94" cm="1">
        <f t="array" ref="AE94">ROUND([1]!densW(AA94+273.15,1)/18,2)</f>
        <v>55.45</v>
      </c>
      <c r="AF94">
        <f t="shared" si="15"/>
        <v>1.4444303877075608</v>
      </c>
    </row>
    <row r="95" spans="3:32" x14ac:dyDescent="0.25">
      <c r="C95" s="11">
        <v>445</v>
      </c>
      <c r="D95" s="1">
        <v>7.23</v>
      </c>
      <c r="E95">
        <v>20.2</v>
      </c>
      <c r="F95" s="2">
        <f t="shared" si="11"/>
        <v>0.22593750000000001</v>
      </c>
      <c r="G95" s="2">
        <f t="shared" si="16"/>
        <v>1.2500000000000011E-4</v>
      </c>
      <c r="H95" s="2" cm="1">
        <f t="array" ref="H95">($C$3/100)^2*$B$8*PI()/[1]!viscW(E95+273.15,1)*[1]!densW(E95+273.15,1)</f>
        <v>50630.902377463783</v>
      </c>
      <c r="I95" cm="1">
        <f t="array" ref="I95">ROUND([1]!densW(E95+273.15,1)/18,2)</f>
        <v>55.45</v>
      </c>
      <c r="J95">
        <f t="shared" si="12"/>
        <v>1.7668431179635204</v>
      </c>
      <c r="N95">
        <v>444</v>
      </c>
      <c r="O95">
        <v>6.34</v>
      </c>
      <c r="P95">
        <v>20.2</v>
      </c>
      <c r="Q95" s="2">
        <f t="shared" si="10"/>
        <v>0.198125</v>
      </c>
      <c r="R95" s="2">
        <f t="shared" si="17"/>
        <v>1.8750000000000155E-4</v>
      </c>
      <c r="S95" s="2" cm="1">
        <f t="array" ref="S95">($C$3/100)^2*$M$8*PI()/([1]!viscW(P95+273.15,1)/[1]!densW(P95+273.15,1))</f>
        <v>69665.076203577992</v>
      </c>
      <c r="T95" cm="1">
        <f t="array" ref="T95">ROUND([1]!densW(P95+273.15,1)/18,2)</f>
        <v>55.45</v>
      </c>
      <c r="U95">
        <f t="shared" si="13"/>
        <v>1.280478368341915</v>
      </c>
      <c r="Y95">
        <v>445</v>
      </c>
      <c r="Z95">
        <v>6.94</v>
      </c>
      <c r="AA95">
        <v>20.3</v>
      </c>
      <c r="AB95" s="2">
        <f t="shared" si="14"/>
        <v>0.21687500000000001</v>
      </c>
      <c r="AC95" s="2">
        <f t="shared" si="18"/>
        <v>2.1874999999999811E-4</v>
      </c>
      <c r="AD95" s="2" cm="1">
        <f t="array" ref="AD95">($C$3/100)^2*$M$8*PI()/[1]!viscW(AA95+273.15,1)*[1]!densW(AA95+273.15,1)</f>
        <v>69833.773982416373</v>
      </c>
      <c r="AE95" cm="1">
        <f t="array" ref="AE95">ROUND([1]!densW(AA95+273.15,1)/18,2)</f>
        <v>55.45</v>
      </c>
      <c r="AF95">
        <f t="shared" si="15"/>
        <v>1.4633883014521749</v>
      </c>
    </row>
    <row r="96" spans="3:32" x14ac:dyDescent="0.25">
      <c r="C96" s="11">
        <v>450</v>
      </c>
      <c r="D96" s="1">
        <v>7.25</v>
      </c>
      <c r="E96">
        <v>20.2</v>
      </c>
      <c r="F96" s="2">
        <f t="shared" si="11"/>
        <v>0.2265625</v>
      </c>
      <c r="G96" s="2">
        <f t="shared" si="16"/>
        <v>1.2499999999999735E-4</v>
      </c>
      <c r="H96" s="2" cm="1">
        <f t="array" ref="H96">($C$3/100)^2*$B$8*PI()/[1]!viscW(E96+273.15,1)*[1]!densW(E96+273.15,1)</f>
        <v>50630.902377463783</v>
      </c>
      <c r="I96" cm="1">
        <f t="array" ref="I96">ROUND([1]!densW(E96+273.15,1)/18,2)</f>
        <v>55.45</v>
      </c>
      <c r="J96">
        <f t="shared" si="12"/>
        <v>1.780356837130243</v>
      </c>
      <c r="N96">
        <v>449</v>
      </c>
      <c r="O96">
        <v>6.37</v>
      </c>
      <c r="P96">
        <v>20.2</v>
      </c>
      <c r="Q96" s="2">
        <f t="shared" si="10"/>
        <v>0.1990625</v>
      </c>
      <c r="R96" s="2">
        <f t="shared" si="17"/>
        <v>2.187500000000009E-4</v>
      </c>
      <c r="S96" s="2" cm="1">
        <f t="array" ref="S96">($C$3/100)^2*$M$8*PI()/([1]!viscW(P96+273.15,1)/[1]!densW(P96+273.15,1))</f>
        <v>69665.076203577992</v>
      </c>
      <c r="T96" cm="1">
        <f t="array" ref="T96">ROUND([1]!densW(P96+273.15,1)/18,2)</f>
        <v>55.45</v>
      </c>
      <c r="U96">
        <f t="shared" si="13"/>
        <v>1.2928496601444619</v>
      </c>
      <c r="Y96">
        <v>450</v>
      </c>
      <c r="Z96">
        <v>6.97</v>
      </c>
      <c r="AA96">
        <v>20.3</v>
      </c>
      <c r="AB96" s="2">
        <f t="shared" si="14"/>
        <v>0.21781249999999999</v>
      </c>
      <c r="AC96" s="2">
        <f t="shared" si="18"/>
        <v>2.1874999999999811E-4</v>
      </c>
      <c r="AD96" s="2" cm="1">
        <f t="array" ref="AD96">($C$3/100)^2*$M$8*PI()/[1]!viscW(AA96+273.15,1)*[1]!densW(AA96+273.15,1)</f>
        <v>69833.773982416373</v>
      </c>
      <c r="AE96" cm="1">
        <f t="array" ref="AE96">ROUND([1]!densW(AA96+273.15,1)/18,2)</f>
        <v>55.45</v>
      </c>
      <c r="AF96">
        <f t="shared" si="15"/>
        <v>1.4778463846274046</v>
      </c>
    </row>
    <row r="97" spans="3:32" x14ac:dyDescent="0.25">
      <c r="C97" s="11">
        <v>455</v>
      </c>
      <c r="D97" s="1">
        <v>7.27</v>
      </c>
      <c r="E97">
        <v>20.2</v>
      </c>
      <c r="F97" s="2">
        <f t="shared" si="11"/>
        <v>0.22718749999999999</v>
      </c>
      <c r="G97" s="2">
        <f t="shared" si="16"/>
        <v>1.2500000000000011E-4</v>
      </c>
      <c r="H97" s="2" cm="1">
        <f t="array" ref="H97">($C$3/100)^2*$B$8*PI()/[1]!viscW(E97+273.15,1)*[1]!densW(E97+273.15,1)</f>
        <v>50630.902377463783</v>
      </c>
      <c r="I97" cm="1">
        <f t="array" ref="I97">ROUND([1]!densW(E97+273.15,1)/18,2)</f>
        <v>55.45</v>
      </c>
      <c r="J97">
        <f t="shared" si="12"/>
        <v>1.7940556814884046</v>
      </c>
      <c r="N97">
        <v>454</v>
      </c>
      <c r="O97">
        <v>6.41</v>
      </c>
      <c r="P97">
        <v>20.2</v>
      </c>
      <c r="Q97" s="2">
        <f t="shared" si="10"/>
        <v>0.2003125</v>
      </c>
      <c r="R97" s="2">
        <f t="shared" si="17"/>
        <v>2.187500000000009E-4</v>
      </c>
      <c r="S97" s="2" cm="1">
        <f t="array" ref="S97">($C$3/100)^2*$M$8*PI()/([1]!viscW(P97+273.15,1)/[1]!densW(P97+273.15,1))</f>
        <v>69665.076203577992</v>
      </c>
      <c r="T97" cm="1">
        <f t="array" ref="T97">ROUND([1]!densW(P97+273.15,1)/18,2)</f>
        <v>55.45</v>
      </c>
      <c r="U97">
        <f t="shared" si="13"/>
        <v>1.3095864524999856</v>
      </c>
      <c r="Y97">
        <v>455</v>
      </c>
      <c r="Z97">
        <v>7.01</v>
      </c>
      <c r="AA97">
        <v>20.3</v>
      </c>
      <c r="AB97" s="2">
        <f t="shared" si="14"/>
        <v>0.21906249999999999</v>
      </c>
      <c r="AC97" s="2">
        <f t="shared" si="18"/>
        <v>2.5000000000000022E-4</v>
      </c>
      <c r="AD97" s="2" cm="1">
        <f t="array" ref="AD97">($C$3/100)^2*$M$8*PI()/[1]!viscW(AA97+273.15,1)*[1]!densW(AA97+273.15,1)</f>
        <v>69833.773982416373</v>
      </c>
      <c r="AE97" cm="1">
        <f t="array" ref="AE97">ROUND([1]!densW(AA97+273.15,1)/18,2)</f>
        <v>55.45</v>
      </c>
      <c r="AF97">
        <f t="shared" si="15"/>
        <v>1.4974548560157808</v>
      </c>
    </row>
    <row r="98" spans="3:32" x14ac:dyDescent="0.25">
      <c r="C98" s="11">
        <v>460</v>
      </c>
      <c r="D98" s="1">
        <v>7.29</v>
      </c>
      <c r="E98">
        <v>20.2</v>
      </c>
      <c r="F98" s="2">
        <f t="shared" si="11"/>
        <v>0.2278125</v>
      </c>
      <c r="G98" s="2">
        <f t="shared" si="16"/>
        <v>1.2500000000000011E-4</v>
      </c>
      <c r="H98" s="2" cm="1">
        <f t="array" ref="H98">($C$3/100)^2*$B$8*PI()/[1]!viscW(E98+273.15,1)*[1]!densW(E98+273.15,1)</f>
        <v>50630.902377463783</v>
      </c>
      <c r="I98" cm="1">
        <f t="array" ref="I98">ROUND([1]!densW(E98+273.15,1)/18,2)</f>
        <v>55.45</v>
      </c>
      <c r="J98">
        <f t="shared" si="12"/>
        <v>1.807944793649072</v>
      </c>
      <c r="N98">
        <v>459</v>
      </c>
      <c r="O98">
        <v>6.44</v>
      </c>
      <c r="P98">
        <v>20.2</v>
      </c>
      <c r="Q98" s="2">
        <f t="shared" si="10"/>
        <v>0.20125000000000001</v>
      </c>
      <c r="R98" s="2">
        <f t="shared" si="17"/>
        <v>1.8749999999999878E-4</v>
      </c>
      <c r="S98" s="2" cm="1">
        <f t="array" ref="S98">($C$3/100)^2*$M$8*PI()/([1]!viscW(P98+273.15,1)/[1]!densW(P98+273.15,1))</f>
        <v>69665.076203577992</v>
      </c>
      <c r="T98" cm="1">
        <f t="array" ref="T98">ROUND([1]!densW(P98+273.15,1)/18,2)</f>
        <v>55.45</v>
      </c>
      <c r="U98">
        <f t="shared" si="13"/>
        <v>1.3223254782774156</v>
      </c>
      <c r="Y98">
        <v>460</v>
      </c>
      <c r="Z98">
        <v>7.05</v>
      </c>
      <c r="AA98">
        <v>20.3</v>
      </c>
      <c r="AB98" s="2">
        <f t="shared" si="14"/>
        <v>0.22031249999999999</v>
      </c>
      <c r="AC98" s="2">
        <f t="shared" si="18"/>
        <v>2.187500000000009E-4</v>
      </c>
      <c r="AD98" s="2" cm="1">
        <f t="array" ref="AD98">($C$3/100)^2*$M$8*PI()/[1]!viscW(AA98+273.15,1)*[1]!densW(AA98+273.15,1)</f>
        <v>69833.773982416373</v>
      </c>
      <c r="AE98" cm="1">
        <f t="array" ref="AE98">ROUND([1]!densW(AA98+273.15,1)/18,2)</f>
        <v>55.45</v>
      </c>
      <c r="AF98">
        <f t="shared" si="15"/>
        <v>1.5174555227224504</v>
      </c>
    </row>
    <row r="99" spans="3:32" x14ac:dyDescent="0.25">
      <c r="C99" s="11">
        <v>465</v>
      </c>
      <c r="D99" s="1">
        <v>7.31</v>
      </c>
      <c r="E99">
        <v>20.2</v>
      </c>
      <c r="F99" s="2">
        <f t="shared" si="11"/>
        <v>0.22843749999999999</v>
      </c>
      <c r="G99" s="2">
        <f t="shared" si="16"/>
        <v>9.3750000000000774E-5</v>
      </c>
      <c r="H99" s="2" cm="1">
        <f t="array" ref="H99">($C$3/100)^2*$B$8*PI()/[1]!viscW(E99+273.15,1)*[1]!densW(E99+273.15,1)</f>
        <v>50630.902377463783</v>
      </c>
      <c r="I99" cm="1">
        <f t="array" ref="I99">ROUND([1]!densW(E99+273.15,1)/18,2)</f>
        <v>55.45</v>
      </c>
      <c r="J99">
        <f t="shared" si="12"/>
        <v>1.8220295335308105</v>
      </c>
      <c r="N99">
        <v>464</v>
      </c>
      <c r="O99">
        <v>6.47</v>
      </c>
      <c r="P99">
        <v>20.2</v>
      </c>
      <c r="Q99" s="2">
        <f t="shared" si="10"/>
        <v>0.20218749999999999</v>
      </c>
      <c r="R99" s="2">
        <f t="shared" si="17"/>
        <v>1.8749999999999878E-4</v>
      </c>
      <c r="S99" s="2" cm="1">
        <f t="array" ref="S99">($C$3/100)^2*$M$8*PI()/([1]!viscW(P99+273.15,1)/[1]!densW(P99+273.15,1))</f>
        <v>69665.076203577992</v>
      </c>
      <c r="T99" cm="1">
        <f t="array" ref="T99">ROUND([1]!densW(P99+273.15,1)/18,2)</f>
        <v>55.45</v>
      </c>
      <c r="U99">
        <f t="shared" si="13"/>
        <v>1.3352288831133232</v>
      </c>
      <c r="Y99">
        <v>465</v>
      </c>
      <c r="Z99">
        <v>7.08</v>
      </c>
      <c r="AA99">
        <v>20.3</v>
      </c>
      <c r="AB99" s="2">
        <f t="shared" si="14"/>
        <v>0.22125</v>
      </c>
      <c r="AC99" s="2">
        <f t="shared" si="18"/>
        <v>1.8750000000000155E-4</v>
      </c>
      <c r="AD99" s="2" cm="1">
        <f t="array" ref="AD99">($C$3/100)^2*$M$8*PI()/[1]!viscW(AA99+273.15,1)*[1]!densW(AA99+273.15,1)</f>
        <v>69833.773982416373</v>
      </c>
      <c r="AE99" cm="1">
        <f t="array" ref="AE99">ROUND([1]!densW(AA99+273.15,1)/18,2)</f>
        <v>55.45</v>
      </c>
      <c r="AF99">
        <f t="shared" si="15"/>
        <v>1.5327229948532388</v>
      </c>
    </row>
    <row r="100" spans="3:32" x14ac:dyDescent="0.25">
      <c r="C100" s="11">
        <v>470</v>
      </c>
      <c r="D100" s="1">
        <v>7.32</v>
      </c>
      <c r="E100">
        <v>20.2</v>
      </c>
      <c r="F100" s="2">
        <f t="shared" si="11"/>
        <v>0.22875000000000001</v>
      </c>
      <c r="G100" s="2">
        <f t="shared" si="16"/>
        <v>1.5625000000000223E-4</v>
      </c>
      <c r="H100" s="2" cm="1">
        <f t="array" ref="H100">($C$3/100)^2*$B$8*PI()/[1]!viscW(E100+273.15,1)*[1]!densW(E100+273.15,1)</f>
        <v>50630.902377463783</v>
      </c>
      <c r="I100" cm="1">
        <f t="array" ref="I100">ROUND([1]!densW(E100+273.15,1)/18,2)</f>
        <v>55.45</v>
      </c>
      <c r="J100">
        <f t="shared" si="12"/>
        <v>1.8291470012996751</v>
      </c>
      <c r="N100">
        <v>469</v>
      </c>
      <c r="O100">
        <v>6.5</v>
      </c>
      <c r="P100">
        <v>20.2</v>
      </c>
      <c r="Q100" s="2">
        <f t="shared" si="10"/>
        <v>0.203125</v>
      </c>
      <c r="R100" s="2">
        <f t="shared" si="17"/>
        <v>1.8750000000000155E-4</v>
      </c>
      <c r="S100" s="2" cm="1">
        <f t="array" ref="S100">($C$3/100)^2*$M$8*PI()/([1]!viscW(P100+273.15,1)/[1]!densW(P100+273.15,1))</f>
        <v>69665.076203577992</v>
      </c>
      <c r="T100" cm="1">
        <f t="array" ref="T100">ROUND([1]!densW(P100+273.15,1)/18,2)</f>
        <v>55.45</v>
      </c>
      <c r="U100">
        <f t="shared" si="13"/>
        <v>1.3483009646806761</v>
      </c>
      <c r="Y100">
        <v>470</v>
      </c>
      <c r="Z100">
        <v>7.11</v>
      </c>
      <c r="AA100">
        <v>20.3</v>
      </c>
      <c r="AB100" s="2">
        <f t="shared" si="14"/>
        <v>0.22218750000000001</v>
      </c>
      <c r="AC100" s="2">
        <f t="shared" si="18"/>
        <v>1.8749999999999878E-4</v>
      </c>
      <c r="AD100" s="2" cm="1">
        <f t="array" ref="AD100">($C$3/100)^2*$M$8*PI()/[1]!viscW(AA100+273.15,1)*[1]!densW(AA100+273.15,1)</f>
        <v>69833.773982416373</v>
      </c>
      <c r="AE100" cm="1">
        <f t="array" ref="AE100">ROUND([1]!densW(AA100+273.15,1)/18,2)</f>
        <v>55.45</v>
      </c>
      <c r="AF100">
        <f t="shared" si="15"/>
        <v>1.5482271813892043</v>
      </c>
    </row>
    <row r="101" spans="3:32" x14ac:dyDescent="0.25">
      <c r="C101" s="11">
        <v>475</v>
      </c>
      <c r="D101" s="1">
        <v>7.36</v>
      </c>
      <c r="E101">
        <v>20.2</v>
      </c>
      <c r="F101" s="2">
        <f t="shared" si="11"/>
        <v>0.23</v>
      </c>
      <c r="G101" s="2">
        <f t="shared" si="16"/>
        <v>1.5624999999999943E-4</v>
      </c>
      <c r="H101" s="2" cm="1">
        <f t="array" ref="H101">($C$3/100)^2*$B$8*PI()/[1]!viscW(E101+273.15,1)*[1]!densW(E101+273.15,1)</f>
        <v>50630.902377463783</v>
      </c>
      <c r="I101" cm="1">
        <f t="array" ref="I101">ROUND([1]!densW(E101+273.15,1)/18,2)</f>
        <v>55.45</v>
      </c>
      <c r="J101">
        <f t="shared" si="12"/>
        <v>1.8581345381729273</v>
      </c>
      <c r="N101">
        <v>474</v>
      </c>
      <c r="O101">
        <v>6.53</v>
      </c>
      <c r="P101">
        <v>20.2</v>
      </c>
      <c r="Q101" s="2">
        <f t="shared" si="10"/>
        <v>0.20406250000000001</v>
      </c>
      <c r="R101" s="2">
        <f t="shared" si="17"/>
        <v>2.187500000000009E-4</v>
      </c>
      <c r="S101" s="2" cm="1">
        <f t="array" ref="S101">($C$3/100)^2*$M$8*PI()/([1]!viscW(P101+273.15,1)/[1]!densW(P101+273.15,1))</f>
        <v>69665.076203577992</v>
      </c>
      <c r="T101" cm="1">
        <f t="array" ref="T101">ROUND([1]!densW(P101+273.15,1)/18,2)</f>
        <v>55.45</v>
      </c>
      <c r="U101">
        <f t="shared" si="13"/>
        <v>1.3615461914306968</v>
      </c>
      <c r="Y101">
        <v>475</v>
      </c>
      <c r="Z101">
        <v>7.14</v>
      </c>
      <c r="AA101">
        <v>20.3</v>
      </c>
      <c r="AB101" s="2">
        <f t="shared" si="14"/>
        <v>0.22312499999999999</v>
      </c>
      <c r="AC101" s="2">
        <f t="shared" si="18"/>
        <v>1.5624999999999943E-4</v>
      </c>
      <c r="AD101" s="2" cm="1">
        <f t="array" ref="AD101">($C$3/100)^2*$M$8*PI()/[1]!viscW(AA101+273.15,1)*[1]!densW(AA101+273.15,1)</f>
        <v>69833.773982416373</v>
      </c>
      <c r="AE101" cm="1">
        <f t="array" ref="AE101">ROUND([1]!densW(AA101+273.15,1)/18,2)</f>
        <v>55.45</v>
      </c>
      <c r="AF101">
        <f t="shared" si="15"/>
        <v>1.5639755383573433</v>
      </c>
    </row>
    <row r="102" spans="3:32" x14ac:dyDescent="0.25">
      <c r="C102" s="11">
        <v>480</v>
      </c>
      <c r="D102" s="1">
        <v>7.37</v>
      </c>
      <c r="E102">
        <v>20.2</v>
      </c>
      <c r="F102" s="2">
        <f t="shared" si="11"/>
        <v>0.2303125</v>
      </c>
      <c r="G102" s="2">
        <f t="shared" si="16"/>
        <v>6.2499999999998673E-5</v>
      </c>
      <c r="H102" s="2" cm="1">
        <f t="array" ref="H102">($C$3/100)^2*$B$8*PI()/[1]!viscW(E102+273.15,1)*[1]!densW(E102+273.15,1)</f>
        <v>50630.902377463783</v>
      </c>
      <c r="I102" cm="1">
        <f t="array" ref="I102">ROUND([1]!densW(E102+273.15,1)/18,2)</f>
        <v>55.45</v>
      </c>
      <c r="J102">
        <f t="shared" si="12"/>
        <v>1.8655146454705498</v>
      </c>
      <c r="N102">
        <v>479</v>
      </c>
      <c r="O102">
        <v>6.57</v>
      </c>
      <c r="P102">
        <v>20.2</v>
      </c>
      <c r="Q102" s="2">
        <f t="shared" si="10"/>
        <v>0.20531250000000001</v>
      </c>
      <c r="R102" s="2">
        <f t="shared" si="17"/>
        <v>2.5000000000000022E-4</v>
      </c>
      <c r="S102" s="2" cm="1">
        <f t="array" ref="S102">($C$3/100)^2*$M$8*PI()/([1]!viscW(P102+273.15,1)/[1]!densW(P102+273.15,1))</f>
        <v>69665.076203577992</v>
      </c>
      <c r="T102" cm="1">
        <f t="array" ref="T102">ROUND([1]!densW(P102+273.15,1)/18,2)</f>
        <v>55.45</v>
      </c>
      <c r="U102">
        <f t="shared" si="13"/>
        <v>1.3794838921173642</v>
      </c>
      <c r="Y102">
        <v>480</v>
      </c>
      <c r="Z102">
        <v>7.16</v>
      </c>
      <c r="AA102">
        <v>20.3</v>
      </c>
      <c r="AB102" s="2">
        <f t="shared" si="14"/>
        <v>0.22375</v>
      </c>
      <c r="AC102" s="2">
        <f t="shared" si="18"/>
        <v>1.5625000000000223E-4</v>
      </c>
      <c r="AD102" s="2" cm="1">
        <f t="array" ref="AD102">($C$3/100)^2*$M$8*PI()/[1]!viscW(AA102+273.15,1)*[1]!densW(AA102+273.15,1)</f>
        <v>69833.773982416373</v>
      </c>
      <c r="AE102" cm="1">
        <f t="array" ref="AE102">ROUND([1]!densW(AA102+273.15,1)/18,2)</f>
        <v>55.45</v>
      </c>
      <c r="AF102">
        <f t="shared" si="15"/>
        <v>1.5746139365623992</v>
      </c>
    </row>
    <row r="103" spans="3:32" x14ac:dyDescent="0.25">
      <c r="C103" s="11">
        <v>485</v>
      </c>
      <c r="D103" s="1">
        <v>7.38</v>
      </c>
      <c r="E103">
        <v>20.2</v>
      </c>
      <c r="F103" s="2">
        <f t="shared" si="11"/>
        <v>0.230625</v>
      </c>
      <c r="G103" s="2">
        <f t="shared" si="16"/>
        <v>9.3750000000000774E-5</v>
      </c>
      <c r="H103" s="2" cm="1">
        <f t="array" ref="H103">($C$3/100)^2*$B$8*PI()/[1]!viscW(E103+273.15,1)*[1]!densW(E103+273.15,1)</f>
        <v>50630.902377463783</v>
      </c>
      <c r="I103" cm="1">
        <f t="array" ref="I103">ROUND([1]!densW(E103+273.15,1)/18,2)</f>
        <v>55.45</v>
      </c>
      <c r="J103">
        <f t="shared" si="12"/>
        <v>1.8729496239580676</v>
      </c>
      <c r="N103">
        <v>484</v>
      </c>
      <c r="O103">
        <v>6.61</v>
      </c>
      <c r="P103">
        <v>20.2</v>
      </c>
      <c r="Q103" s="2">
        <f t="shared" si="10"/>
        <v>0.20656250000000001</v>
      </c>
      <c r="R103" s="2">
        <f t="shared" si="17"/>
        <v>2.1874999999999811E-4</v>
      </c>
      <c r="S103" s="2" cm="1">
        <f t="array" ref="S103">($C$3/100)^2*$M$8*PI()/([1]!viscW(P103+273.15,1)/[1]!densW(P103+273.15,1))</f>
        <v>69665.076203577992</v>
      </c>
      <c r="T103" cm="1">
        <f t="array" ref="T103">ROUND([1]!densW(P103+273.15,1)/18,2)</f>
        <v>55.45</v>
      </c>
      <c r="U103">
        <f t="shared" si="13"/>
        <v>1.3977492400946574</v>
      </c>
      <c r="Y103">
        <v>485</v>
      </c>
      <c r="Z103">
        <v>7.19</v>
      </c>
      <c r="AA103">
        <v>20.3</v>
      </c>
      <c r="AB103" s="2">
        <f t="shared" si="14"/>
        <v>0.22468750000000001</v>
      </c>
      <c r="AC103" s="2">
        <f t="shared" si="18"/>
        <v>2.187500000000009E-4</v>
      </c>
      <c r="AD103" s="2" cm="1">
        <f t="array" ref="AD103">($C$3/100)^2*$M$8*PI()/[1]!viscW(AA103+273.15,1)*[1]!densW(AA103+273.15,1)</f>
        <v>69833.773982416373</v>
      </c>
      <c r="AE103" cm="1">
        <f t="array" ref="AE103">ROUND([1]!densW(AA103+273.15,1)/18,2)</f>
        <v>55.45</v>
      </c>
      <c r="AF103">
        <f t="shared" si="15"/>
        <v>1.5907867958080004</v>
      </c>
    </row>
    <row r="104" spans="3:32" x14ac:dyDescent="0.25">
      <c r="C104" s="11">
        <v>490</v>
      </c>
      <c r="D104" s="1">
        <v>7.4</v>
      </c>
      <c r="E104">
        <v>20.2</v>
      </c>
      <c r="F104" s="2">
        <f t="shared" si="11"/>
        <v>0.23125000000000001</v>
      </c>
      <c r="G104" s="2">
        <f t="shared" si="16"/>
        <v>1.2500000000000011E-4</v>
      </c>
      <c r="H104" s="2" cm="1">
        <f t="array" ref="H104">($C$3/100)^2*$B$8*PI()/[1]!viscW(E104+273.15,1)*[1]!densW(E104+273.15,1)</f>
        <v>50630.902377463783</v>
      </c>
      <c r="I104" cm="1">
        <f t="array" ref="I104">ROUND([1]!densW(E104+273.15,1)/18,2)</f>
        <v>55.45</v>
      </c>
      <c r="J104">
        <f t="shared" si="12"/>
        <v>1.8879875013226086</v>
      </c>
      <c r="N104">
        <v>489</v>
      </c>
      <c r="O104">
        <v>6.64</v>
      </c>
      <c r="P104">
        <v>20.2</v>
      </c>
      <c r="Q104" s="2">
        <f t="shared" si="10"/>
        <v>0.20749999999999999</v>
      </c>
      <c r="R104" s="2">
        <f t="shared" si="17"/>
        <v>1.8749999999999878E-4</v>
      </c>
      <c r="S104" s="2" cm="1">
        <f t="array" ref="S104">($C$3/100)^2*$M$8*PI()/([1]!viscW(P104+273.15,1)/[1]!densW(P104+273.15,1))</f>
        <v>69665.076203577992</v>
      </c>
      <c r="T104" cm="1">
        <f t="array" ref="T104">ROUND([1]!densW(P104+273.15,1)/18,2)</f>
        <v>55.45</v>
      </c>
      <c r="U104">
        <f t="shared" si="13"/>
        <v>1.4116705786132651</v>
      </c>
      <c r="Y104">
        <v>490</v>
      </c>
      <c r="Z104">
        <v>7.23</v>
      </c>
      <c r="AA104">
        <v>20.3</v>
      </c>
      <c r="AB104" s="2">
        <f t="shared" si="14"/>
        <v>0.22593750000000001</v>
      </c>
      <c r="AC104" s="2">
        <f t="shared" si="18"/>
        <v>2.4999999999999746E-4</v>
      </c>
      <c r="AD104" s="2" cm="1">
        <f t="array" ref="AD104">($C$3/100)^2*$M$8*PI()/[1]!viscW(AA104+273.15,1)*[1]!densW(AA104+273.15,1)</f>
        <v>69833.773982416373</v>
      </c>
      <c r="AE104" cm="1">
        <f t="array" ref="AE104">ROUND([1]!densW(AA104+273.15,1)/18,2)</f>
        <v>55.45</v>
      </c>
      <c r="AF104">
        <f t="shared" si="15"/>
        <v>1.6127657025267756</v>
      </c>
    </row>
    <row r="105" spans="3:32" x14ac:dyDescent="0.25">
      <c r="C105" s="11">
        <v>495</v>
      </c>
      <c r="D105" s="1">
        <v>7.42</v>
      </c>
      <c r="E105">
        <v>20.2</v>
      </c>
      <c r="F105" s="2">
        <f t="shared" si="11"/>
        <v>0.231875</v>
      </c>
      <c r="G105" s="2">
        <f t="shared" si="16"/>
        <v>1.2500000000000011E-4</v>
      </c>
      <c r="H105" s="2" cm="1">
        <f t="array" ref="H105">($C$3/100)^2*$B$8*PI()/[1]!viscW(E105+273.15,1)*[1]!densW(E105+273.15,1)</f>
        <v>50630.902377463783</v>
      </c>
      <c r="I105" cm="1">
        <f t="array" ref="I105">ROUND([1]!densW(E105+273.15,1)/18,2)</f>
        <v>55.45</v>
      </c>
      <c r="J105">
        <f t="shared" si="12"/>
        <v>1.9032549734533968</v>
      </c>
      <c r="N105">
        <v>494</v>
      </c>
      <c r="O105">
        <v>6.67</v>
      </c>
      <c r="P105">
        <v>20.2</v>
      </c>
      <c r="Q105" s="2">
        <f t="shared" si="10"/>
        <v>0.2084375</v>
      </c>
      <c r="R105" s="2">
        <f t="shared" si="17"/>
        <v>1.5625000000000223E-4</v>
      </c>
      <c r="S105" s="2" cm="1">
        <f t="array" ref="S105">($C$3/100)^2*$M$8*PI()/([1]!viscW(P105+273.15,1)/[1]!densW(P105+273.15,1))</f>
        <v>69665.076203577992</v>
      </c>
      <c r="T105" cm="1">
        <f t="array" ref="T105">ROUND([1]!densW(P105+273.15,1)/18,2)</f>
        <v>55.45</v>
      </c>
      <c r="U105">
        <f t="shared" si="13"/>
        <v>1.4257884601590505</v>
      </c>
      <c r="Y105">
        <v>495</v>
      </c>
      <c r="Z105">
        <v>7.27</v>
      </c>
      <c r="AA105">
        <v>20.3</v>
      </c>
      <c r="AB105" s="2">
        <f t="shared" si="14"/>
        <v>0.22718749999999999</v>
      </c>
      <c r="AC105" s="2">
        <f t="shared" si="18"/>
        <v>2.1874999999999811E-4</v>
      </c>
      <c r="AD105" s="2" cm="1">
        <f t="array" ref="AD105">($C$3/100)^2*$M$8*PI()/[1]!viscW(AA105+273.15,1)*[1]!densW(AA105+273.15,1)</f>
        <v>69833.773982416373</v>
      </c>
      <c r="AE105" cm="1">
        <f t="array" ref="AE105">ROUND([1]!densW(AA105+273.15,1)/18,2)</f>
        <v>55.45</v>
      </c>
      <c r="AF105">
        <f t="shared" si="15"/>
        <v>1.6352385583788336</v>
      </c>
    </row>
    <row r="106" spans="3:32" x14ac:dyDescent="0.25">
      <c r="C106" s="11">
        <v>500</v>
      </c>
      <c r="D106" s="1">
        <v>7.44</v>
      </c>
      <c r="E106">
        <v>20.2</v>
      </c>
      <c r="F106" s="2">
        <f t="shared" si="11"/>
        <v>0.23250000000000001</v>
      </c>
      <c r="G106" s="2">
        <f t="shared" si="16"/>
        <v>1.2500000000000011E-4</v>
      </c>
      <c r="H106" s="2" cm="1">
        <f t="array" ref="H106">($C$3/100)^2*$B$8*PI()/[1]!viscW(E106+273.15,1)*[1]!densW(E106+273.15,1)</f>
        <v>50630.902377463783</v>
      </c>
      <c r="I106" cm="1">
        <f t="array" ref="I106">ROUND([1]!densW(E106+273.15,1)/18,2)</f>
        <v>55.45</v>
      </c>
      <c r="J106">
        <f t="shared" si="12"/>
        <v>1.9187591599893623</v>
      </c>
      <c r="N106">
        <v>499</v>
      </c>
      <c r="O106">
        <v>6.69</v>
      </c>
      <c r="P106">
        <v>20.2</v>
      </c>
      <c r="Q106" s="2">
        <f t="shared" si="10"/>
        <v>0.20906250000000001</v>
      </c>
      <c r="R106" s="2">
        <f t="shared" si="17"/>
        <v>1.2500000000000011E-4</v>
      </c>
      <c r="S106" s="2" cm="1">
        <f t="array" ref="S106">($C$3/100)^2*$M$8*PI()/([1]!viscW(P106+273.15,1)/[1]!densW(P106+273.15,1))</f>
        <v>69665.076203577992</v>
      </c>
      <c r="T106" cm="1">
        <f t="array" ref="T106">ROUND([1]!densW(P106+273.15,1)/18,2)</f>
        <v>55.45</v>
      </c>
      <c r="U106">
        <f t="shared" si="13"/>
        <v>1.4353123416703062</v>
      </c>
      <c r="Y106">
        <v>500</v>
      </c>
      <c r="Z106">
        <v>7.3</v>
      </c>
      <c r="AA106">
        <v>20.3</v>
      </c>
      <c r="AB106" s="2">
        <f t="shared" si="14"/>
        <v>0.22812499999999999</v>
      </c>
      <c r="AC106" s="2">
        <f t="shared" si="18"/>
        <v>1.5625000000000223E-4</v>
      </c>
      <c r="AD106" s="2" cm="1">
        <f t="array" ref="AD106">($C$3/100)^2*$M$8*PI()/[1]!viscW(AA106+273.15,1)*[1]!densW(AA106+273.15,1)</f>
        <v>69833.773982416373</v>
      </c>
      <c r="AE106" cm="1">
        <f t="array" ref="AE106">ROUND([1]!densW(AA106+273.15,1)/18,2)</f>
        <v>55.45</v>
      </c>
      <c r="AF106">
        <f t="shared" si="15"/>
        <v>1.6524309589192065</v>
      </c>
    </row>
    <row r="107" spans="3:32" x14ac:dyDescent="0.25">
      <c r="C107" s="11">
        <v>505</v>
      </c>
      <c r="D107" s="1">
        <v>7.46</v>
      </c>
      <c r="E107">
        <v>20.2</v>
      </c>
      <c r="F107" s="2">
        <f t="shared" si="11"/>
        <v>0.233125</v>
      </c>
      <c r="G107" s="2">
        <f t="shared" si="16"/>
        <v>9.3749999999997996E-5</v>
      </c>
      <c r="H107" s="2" cm="1">
        <f t="array" ref="H107">($C$3/100)^2*$B$8*PI()/[1]!viscW(E107+273.15,1)*[1]!densW(E107+273.15,1)</f>
        <v>50630.902377463783</v>
      </c>
      <c r="I107" cm="1">
        <f t="array" ref="I107">ROUND([1]!densW(E107+273.15,1)/18,2)</f>
        <v>55.45</v>
      </c>
      <c r="J107">
        <f t="shared" si="12"/>
        <v>1.9345075169575012</v>
      </c>
      <c r="N107">
        <v>504</v>
      </c>
      <c r="O107">
        <v>6.71</v>
      </c>
      <c r="P107">
        <v>20.2</v>
      </c>
      <c r="Q107" s="2">
        <f t="shared" si="10"/>
        <v>0.2096875</v>
      </c>
      <c r="R107" s="2">
        <f t="shared" si="17"/>
        <v>1.8749999999999878E-4</v>
      </c>
      <c r="S107" s="2" cm="1">
        <f t="array" ref="S107">($C$3/100)^2*$M$8*PI()/([1]!viscW(P107+273.15,1)/[1]!densW(P107+273.15,1))</f>
        <v>69665.076203577992</v>
      </c>
      <c r="T107" cm="1">
        <f t="array" ref="T107">ROUND([1]!densW(P107+273.15,1)/18,2)</f>
        <v>55.45</v>
      </c>
      <c r="U107">
        <f t="shared" si="13"/>
        <v>1.4449278003697479</v>
      </c>
      <c r="Y107">
        <v>505</v>
      </c>
      <c r="Z107">
        <v>7.32</v>
      </c>
      <c r="AA107">
        <v>20.3</v>
      </c>
      <c r="AB107" s="2">
        <f t="shared" si="14"/>
        <v>0.22875000000000001</v>
      </c>
      <c r="AC107" s="2">
        <f t="shared" si="18"/>
        <v>1.5624999999999943E-4</v>
      </c>
      <c r="AD107" s="2" cm="1">
        <f t="array" ref="AD107">($C$3/100)^2*$M$8*PI()/[1]!viscW(AA107+273.15,1)*[1]!densW(AA107+273.15,1)</f>
        <v>69833.773982416373</v>
      </c>
      <c r="AE107" cm="1">
        <f t="array" ref="AE107">ROUND([1]!densW(AA107+273.15,1)/18,2)</f>
        <v>55.45</v>
      </c>
      <c r="AF107">
        <f t="shared" si="15"/>
        <v>1.664058996914326</v>
      </c>
    </row>
    <row r="108" spans="3:32" x14ac:dyDescent="0.25">
      <c r="C108" s="11">
        <v>510</v>
      </c>
      <c r="D108" s="1">
        <v>7.47</v>
      </c>
      <c r="E108">
        <v>20.2</v>
      </c>
      <c r="F108" s="2">
        <f t="shared" si="11"/>
        <v>0.23343749999999999</v>
      </c>
      <c r="G108" s="2">
        <f t="shared" si="16"/>
        <v>1.2500000000000011E-4</v>
      </c>
      <c r="H108" s="2" cm="1">
        <f t="array" ref="H108">($C$3/100)^2*$B$8*PI()/[1]!viscW(E108+273.15,1)*[1]!densW(E108+273.15,1)</f>
        <v>50630.902377463783</v>
      </c>
      <c r="I108" cm="1">
        <f t="array" ref="I108">ROUND([1]!densW(E108+273.15,1)/18,2)</f>
        <v>55.45</v>
      </c>
      <c r="J108">
        <f t="shared" si="12"/>
        <v>1.9424756866066779</v>
      </c>
      <c r="N108">
        <v>509</v>
      </c>
      <c r="O108">
        <v>6.75</v>
      </c>
      <c r="P108">
        <v>20.2</v>
      </c>
      <c r="Q108" s="2">
        <f t="shared" si="10"/>
        <v>0.2109375</v>
      </c>
      <c r="R108" s="2">
        <f t="shared" si="17"/>
        <v>1.8749999999999878E-4</v>
      </c>
      <c r="S108" s="2" cm="1">
        <f t="array" ref="S108">($C$3/100)^2*$M$8*PI()/([1]!viscW(P108+273.15,1)/[1]!densW(P108+273.15,1))</f>
        <v>69665.076203577992</v>
      </c>
      <c r="T108" cm="1">
        <f t="array" ref="T108">ROUND([1]!densW(P108+273.15,1)/18,2)</f>
        <v>55.45</v>
      </c>
      <c r="U108">
        <f t="shared" si="13"/>
        <v>1.4644406145933295</v>
      </c>
      <c r="Y108">
        <v>510</v>
      </c>
      <c r="Z108">
        <v>7.35</v>
      </c>
      <c r="AA108">
        <v>20.3</v>
      </c>
      <c r="AB108" s="2">
        <f t="shared" si="14"/>
        <v>0.22968749999999999</v>
      </c>
      <c r="AC108" s="2">
        <f t="shared" si="18"/>
        <v>1.8749999999999878E-4</v>
      </c>
      <c r="AD108" s="2" cm="1">
        <f t="array" ref="AD108">($C$3/100)^2*$M$8*PI()/[1]!viscW(AA108+273.15,1)*[1]!densW(AA108+273.15,1)</f>
        <v>69833.773982416373</v>
      </c>
      <c r="AE108" cm="1">
        <f t="array" ref="AE108">ROUND([1]!densW(AA108+273.15,1)/18,2)</f>
        <v>55.45</v>
      </c>
      <c r="AF108">
        <f t="shared" si="15"/>
        <v>1.6817585740137266</v>
      </c>
    </row>
    <row r="109" spans="3:32" x14ac:dyDescent="0.25">
      <c r="C109" s="11">
        <v>515</v>
      </c>
      <c r="D109" s="1">
        <v>7.5</v>
      </c>
      <c r="E109">
        <v>20.2</v>
      </c>
      <c r="F109" s="2">
        <f t="shared" si="11"/>
        <v>0.234375</v>
      </c>
      <c r="G109" s="2">
        <f t="shared" si="16"/>
        <v>1.2500000000000011E-4</v>
      </c>
      <c r="H109" s="2" cm="1">
        <f t="array" ref="H109">($C$3/100)^2*$B$8*PI()/[1]!viscW(E109+273.15,1)*[1]!densW(E109+273.15,1)</f>
        <v>50630.902377463783</v>
      </c>
      <c r="I109" cm="1">
        <f t="array" ref="I109">ROUND([1]!densW(E109+273.15,1)/18,2)</f>
        <v>55.45</v>
      </c>
      <c r="J109">
        <f t="shared" si="12"/>
        <v>1.9667683791757227</v>
      </c>
      <c r="N109">
        <v>514</v>
      </c>
      <c r="O109">
        <v>6.77</v>
      </c>
      <c r="P109">
        <v>20.2</v>
      </c>
      <c r="Q109" s="2">
        <f t="shared" si="10"/>
        <v>0.21156249999999999</v>
      </c>
      <c r="R109" s="2">
        <f t="shared" si="17"/>
        <v>1.5624999999999943E-4</v>
      </c>
      <c r="S109" s="2" cm="1">
        <f t="array" ref="S109">($C$3/100)^2*$M$8*PI()/([1]!viscW(P109+273.15,1)/[1]!densW(P109+273.15,1))</f>
        <v>69665.076203577992</v>
      </c>
      <c r="T109" cm="1">
        <f t="array" ref="T109">ROUND([1]!densW(P109+273.15,1)/18,2)</f>
        <v>55.45</v>
      </c>
      <c r="U109">
        <f t="shared" si="13"/>
        <v>1.474341685576041</v>
      </c>
      <c r="Y109">
        <v>515</v>
      </c>
      <c r="Z109">
        <v>7.38</v>
      </c>
      <c r="AA109">
        <v>20.3</v>
      </c>
      <c r="AB109" s="2">
        <f t="shared" si="14"/>
        <v>0.230625</v>
      </c>
      <c r="AC109" s="2">
        <f t="shared" si="18"/>
        <v>1.5625000000000223E-4</v>
      </c>
      <c r="AD109" s="2" cm="1">
        <f t="array" ref="AD109">($C$3/100)^2*$M$8*PI()/[1]!viscW(AA109+273.15,1)*[1]!densW(AA109+273.15,1)</f>
        <v>69833.773982416373</v>
      </c>
      <c r="AE109" cm="1">
        <f t="array" ref="AE109">ROUND([1]!densW(AA109+273.15,1)/18,2)</f>
        <v>55.45</v>
      </c>
      <c r="AF109">
        <f t="shared" si="15"/>
        <v>1.6997770795164051</v>
      </c>
    </row>
    <row r="110" spans="3:32" x14ac:dyDescent="0.25">
      <c r="C110" s="11">
        <v>520</v>
      </c>
      <c r="D110" s="1">
        <v>7.51</v>
      </c>
      <c r="E110">
        <v>20.2</v>
      </c>
      <c r="F110" s="2">
        <f t="shared" si="11"/>
        <v>0.23468749999999999</v>
      </c>
      <c r="G110" s="2">
        <f t="shared" si="16"/>
        <v>9.3750000000000774E-5</v>
      </c>
      <c r="H110" s="2" cm="1">
        <f t="array" ref="H110">($C$3/100)^2*$B$8*PI()/[1]!viscW(E110+273.15,1)*[1]!densW(E110+273.15,1)</f>
        <v>50630.902377463783</v>
      </c>
      <c r="I110" cm="1">
        <f t="array" ref="I110">ROUND([1]!densW(E110+273.15,1)/18,2)</f>
        <v>55.45</v>
      </c>
      <c r="J110">
        <f t="shared" si="12"/>
        <v>1.9749988783122379</v>
      </c>
      <c r="N110">
        <v>519</v>
      </c>
      <c r="O110">
        <v>6.8</v>
      </c>
      <c r="P110">
        <v>20.2</v>
      </c>
      <c r="Q110" s="2">
        <f t="shared" si="10"/>
        <v>0.21249999999999999</v>
      </c>
      <c r="R110" s="2">
        <f t="shared" si="17"/>
        <v>2.187500000000009E-4</v>
      </c>
      <c r="S110" s="2" cm="1">
        <f t="array" ref="S110">($C$3/100)^2*$M$8*PI()/([1]!viscW(P110+273.15,1)/[1]!densW(P110+273.15,1))</f>
        <v>69665.076203577992</v>
      </c>
      <c r="T110" cm="1">
        <f t="array" ref="T110">ROUND([1]!densW(P110+273.15,1)/18,2)</f>
        <v>55.45</v>
      </c>
      <c r="U110">
        <f t="shared" si="13"/>
        <v>1.4893795629405817</v>
      </c>
      <c r="Y110">
        <v>520</v>
      </c>
      <c r="Z110">
        <v>7.4</v>
      </c>
      <c r="AA110">
        <v>20.3</v>
      </c>
      <c r="AB110" s="2">
        <f t="shared" si="14"/>
        <v>0.23125000000000001</v>
      </c>
      <c r="AC110" s="2">
        <f t="shared" si="18"/>
        <v>1.2500000000000011E-4</v>
      </c>
      <c r="AD110" s="2" cm="1">
        <f t="array" ref="AD110">($C$3/100)^2*$M$8*PI()/[1]!viscW(AA110+273.15,1)*[1]!densW(AA110+273.15,1)</f>
        <v>69833.773982416373</v>
      </c>
      <c r="AE110" cm="1">
        <f t="array" ref="AE110">ROUND([1]!densW(AA110+273.15,1)/18,2)</f>
        <v>55.45</v>
      </c>
      <c r="AF110">
        <f t="shared" si="15"/>
        <v>1.7119723526102237</v>
      </c>
    </row>
    <row r="111" spans="3:32" x14ac:dyDescent="0.25">
      <c r="C111" s="11">
        <v>525</v>
      </c>
      <c r="D111" s="1">
        <v>7.53</v>
      </c>
      <c r="E111">
        <v>20.2</v>
      </c>
      <c r="F111" s="2">
        <f t="shared" si="11"/>
        <v>0.23531250000000001</v>
      </c>
      <c r="G111" s="2">
        <f t="shared" si="16"/>
        <v>9.3750000000000774E-5</v>
      </c>
      <c r="H111" s="2" cm="1">
        <f t="array" ref="H111">($C$3/100)^2*$B$8*PI()/[1]!viscW(E111+273.15,1)*[1]!densW(E111+273.15,1)</f>
        <v>50630.902377463783</v>
      </c>
      <c r="I111" cm="1">
        <f t="array" ref="I111">ROUND([1]!densW(E111+273.15,1)/18,2)</f>
        <v>55.45</v>
      </c>
      <c r="J111">
        <f t="shared" si="12"/>
        <v>1.99166593079745</v>
      </c>
      <c r="N111">
        <v>524</v>
      </c>
      <c r="O111">
        <v>6.84</v>
      </c>
      <c r="P111">
        <v>20.2</v>
      </c>
      <c r="Q111" s="2">
        <f t="shared" si="10"/>
        <v>0.21375</v>
      </c>
      <c r="R111" s="2">
        <f t="shared" si="17"/>
        <v>1.8750000000000155E-4</v>
      </c>
      <c r="S111" s="2" cm="1">
        <f t="array" ref="S111">($C$3/100)^2*$M$8*PI()/([1]!viscW(P111+273.15,1)/[1]!densW(P111+273.15,1))</f>
        <v>69665.076203577992</v>
      </c>
      <c r="T111" cm="1">
        <f t="array" ref="T111">ROUND([1]!densW(P111+273.15,1)/18,2)</f>
        <v>55.45</v>
      </c>
      <c r="U111">
        <f t="shared" si="13"/>
        <v>1.5097884345717887</v>
      </c>
      <c r="Y111">
        <v>525</v>
      </c>
      <c r="Z111">
        <v>7.42</v>
      </c>
      <c r="AA111">
        <v>20.3</v>
      </c>
      <c r="AB111" s="2">
        <f t="shared" si="14"/>
        <v>0.231875</v>
      </c>
      <c r="AC111" s="2">
        <f t="shared" si="18"/>
        <v>1.5624999999999943E-4</v>
      </c>
      <c r="AD111" s="2" cm="1">
        <f t="array" ref="AD111">($C$3/100)^2*$M$8*PI()/[1]!viscW(AA111+273.15,1)*[1]!densW(AA111+273.15,1)</f>
        <v>69833.773982416373</v>
      </c>
      <c r="AE111" cm="1">
        <f t="array" ref="AE111">ROUND([1]!densW(AA111+273.15,1)/18,2)</f>
        <v>55.45</v>
      </c>
      <c r="AF111">
        <f t="shared" si="15"/>
        <v>1.7243181884325227</v>
      </c>
    </row>
    <row r="112" spans="3:32" x14ac:dyDescent="0.25">
      <c r="C112" s="11">
        <v>530</v>
      </c>
      <c r="D112" s="1">
        <v>7.54</v>
      </c>
      <c r="E112">
        <v>20.2</v>
      </c>
      <c r="F112" s="2">
        <f t="shared" si="11"/>
        <v>0.235625</v>
      </c>
      <c r="G112" s="2">
        <f t="shared" si="16"/>
        <v>9.3749999999997996E-5</v>
      </c>
      <c r="H112" s="2" cm="1">
        <f t="array" ref="H112">($C$3/100)^2*$B$8*PI()/[1]!viscW(E112+273.15,1)*[1]!densW(E112+273.15,1)</f>
        <v>50630.902377463783</v>
      </c>
      <c r="I112" cm="1">
        <f t="array" ref="I112">ROUND([1]!densW(E112+273.15,1)/18,2)</f>
        <v>55.45</v>
      </c>
      <c r="J112">
        <f t="shared" si="12"/>
        <v>2.0001047994433145</v>
      </c>
      <c r="N112">
        <v>529</v>
      </c>
      <c r="O112">
        <v>6.86</v>
      </c>
      <c r="P112">
        <v>20.2</v>
      </c>
      <c r="Q112" s="2">
        <f t="shared" si="10"/>
        <v>0.21437500000000001</v>
      </c>
      <c r="R112" s="2">
        <f t="shared" si="17"/>
        <v>1.2500000000000011E-4</v>
      </c>
      <c r="S112" s="2" cm="1">
        <f t="array" ref="S112">($C$3/100)^2*$M$8*PI()/([1]!viscW(P112+273.15,1)/[1]!densW(P112+273.15,1))</f>
        <v>69665.076203577992</v>
      </c>
      <c r="T112" cm="1">
        <f t="array" ref="T112">ROUND([1]!densW(P112+273.15,1)/18,2)</f>
        <v>55.45</v>
      </c>
      <c r="U112">
        <f t="shared" si="13"/>
        <v>1.5201512216073356</v>
      </c>
      <c r="Y112">
        <v>530</v>
      </c>
      <c r="Z112">
        <v>7.45</v>
      </c>
      <c r="AA112">
        <v>20.3</v>
      </c>
      <c r="AB112" s="2">
        <f t="shared" si="14"/>
        <v>0.23281250000000001</v>
      </c>
      <c r="AC112" s="2">
        <f t="shared" si="18"/>
        <v>2.187500000000009E-4</v>
      </c>
      <c r="AD112" s="2" cm="1">
        <f t="array" ref="AD112">($C$3/100)^2*$M$8*PI()/[1]!viscW(AA112+273.15,1)*[1]!densW(AA112+273.15,1)</f>
        <v>69833.773982416373</v>
      </c>
      <c r="AE112" cm="1">
        <f t="array" ref="AE112">ROUND([1]!densW(AA112+273.15,1)/18,2)</f>
        <v>55.45</v>
      </c>
      <c r="AF112">
        <f t="shared" si="15"/>
        <v>1.7431275203900192</v>
      </c>
    </row>
    <row r="113" spans="3:32" x14ac:dyDescent="0.25">
      <c r="C113" s="11">
        <v>535</v>
      </c>
      <c r="D113" s="1">
        <v>7.56</v>
      </c>
      <c r="E113">
        <v>20.2</v>
      </c>
      <c r="F113" s="2">
        <f t="shared" si="11"/>
        <v>0.23624999999999999</v>
      </c>
      <c r="G113" s="2">
        <f t="shared" si="16"/>
        <v>1.2500000000000011E-4</v>
      </c>
      <c r="H113" s="2" cm="1">
        <f t="array" ref="H113">($C$3/100)^2*$B$8*PI()/[1]!viscW(E113+273.15,1)*[1]!densW(E113+273.15,1)</f>
        <v>50630.902377463783</v>
      </c>
      <c r="I113" cm="1">
        <f t="array" ref="I113">ROUND([1]!densW(E113+273.15,1)/18,2)</f>
        <v>55.45</v>
      </c>
      <c r="J113">
        <f t="shared" si="12"/>
        <v>2.0171992328026143</v>
      </c>
      <c r="N113">
        <v>534</v>
      </c>
      <c r="O113">
        <v>6.88</v>
      </c>
      <c r="P113">
        <v>20.2</v>
      </c>
      <c r="Q113" s="2">
        <f t="shared" si="10"/>
        <v>0.215</v>
      </c>
      <c r="R113" s="2">
        <f t="shared" si="17"/>
        <v>1.5624999999999943E-4</v>
      </c>
      <c r="S113" s="2" cm="1">
        <f t="array" ref="S113">($C$3/100)^2*$M$8*PI()/([1]!viscW(P113+273.15,1)/[1]!densW(P113+273.15,1))</f>
        <v>69665.076203577992</v>
      </c>
      <c r="T113" cm="1">
        <f t="array" ref="T113">ROUND([1]!densW(P113+273.15,1)/18,2)</f>
        <v>55.45</v>
      </c>
      <c r="U113">
        <f t="shared" si="13"/>
        <v>1.5306225214746307</v>
      </c>
      <c r="Y113">
        <v>535</v>
      </c>
      <c r="Z113">
        <v>7.49</v>
      </c>
      <c r="AA113">
        <v>20.3</v>
      </c>
      <c r="AB113" s="2">
        <f t="shared" si="14"/>
        <v>0.23406250000000001</v>
      </c>
      <c r="AC113" s="2">
        <f t="shared" si="18"/>
        <v>2.1874999999999811E-4</v>
      </c>
      <c r="AD113" s="2" cm="1">
        <f t="array" ref="AD113">($C$3/100)^2*$M$8*PI()/[1]!viscW(AA113+273.15,1)*[1]!densW(AA113+273.15,1)</f>
        <v>69833.773982416373</v>
      </c>
      <c r="AE113" cm="1">
        <f t="array" ref="AE113">ROUND([1]!densW(AA113+273.15,1)/18,2)</f>
        <v>55.45</v>
      </c>
      <c r="AF113">
        <f t="shared" si="15"/>
        <v>1.7687699510033568</v>
      </c>
    </row>
    <row r="114" spans="3:32" x14ac:dyDescent="0.25">
      <c r="C114" s="11">
        <v>540</v>
      </c>
      <c r="D114" s="1">
        <v>7.58</v>
      </c>
      <c r="E114">
        <v>20.2</v>
      </c>
      <c r="F114" s="2">
        <f t="shared" si="11"/>
        <v>0.236875</v>
      </c>
      <c r="G114" s="2">
        <f t="shared" si="16"/>
        <v>9.3750000000000774E-5</v>
      </c>
      <c r="H114" s="2" cm="1">
        <f t="array" ref="H114">($C$3/100)^2*$B$8*PI()/[1]!viscW(E114+273.15,1)*[1]!densW(E114+273.15,1)</f>
        <v>50630.902377463783</v>
      </c>
      <c r="I114" cm="1">
        <f t="array" ref="I114">ROUND([1]!densW(E114+273.15,1)/18,2)</f>
        <v>55.45</v>
      </c>
      <c r="J114">
        <f t="shared" si="12"/>
        <v>2.034590975514484</v>
      </c>
      <c r="N114">
        <v>539</v>
      </c>
      <c r="O114">
        <v>6.91</v>
      </c>
      <c r="P114">
        <v>20.2</v>
      </c>
      <c r="Q114" s="2">
        <f t="shared" si="10"/>
        <v>0.2159375</v>
      </c>
      <c r="R114" s="2">
        <f t="shared" si="17"/>
        <v>1.8750000000000155E-4</v>
      </c>
      <c r="S114" s="2" cm="1">
        <f t="array" ref="S114">($C$3/100)^2*$M$8*PI()/([1]!viscW(P114+273.15,1)/[1]!densW(P114+273.15,1))</f>
        <v>69665.076203577992</v>
      </c>
      <c r="T114" cm="1">
        <f t="array" ref="T114">ROUND([1]!densW(P114+273.15,1)/18,2)</f>
        <v>55.45</v>
      </c>
      <c r="U114">
        <f t="shared" si="13"/>
        <v>1.5465379767805305</v>
      </c>
      <c r="Y114">
        <v>540</v>
      </c>
      <c r="Z114">
        <v>7.52</v>
      </c>
      <c r="AA114">
        <v>20.3</v>
      </c>
      <c r="AB114" s="2">
        <f t="shared" si="14"/>
        <v>0.23499999999999999</v>
      </c>
      <c r="AC114" s="2">
        <f t="shared" si="18"/>
        <v>1.8749999999999878E-4</v>
      </c>
      <c r="AD114" s="2" cm="1">
        <f t="array" ref="AD114">($C$3/100)^2*$M$8*PI()/[1]!viscW(AA114+273.15,1)*[1]!densW(AA114+273.15,1)</f>
        <v>69833.773982416373</v>
      </c>
      <c r="AE114" cm="1">
        <f t="array" ref="AE114">ROUND([1]!densW(AA114+273.15,1)/18,2)</f>
        <v>55.45</v>
      </c>
      <c r="AF114">
        <f t="shared" si="15"/>
        <v>1.7884427166020611</v>
      </c>
    </row>
    <row r="115" spans="3:32" x14ac:dyDescent="0.25">
      <c r="C115" s="11">
        <v>545</v>
      </c>
      <c r="D115" s="1">
        <v>7.59</v>
      </c>
      <c r="E115">
        <v>20.2</v>
      </c>
      <c r="F115" s="2">
        <f t="shared" si="11"/>
        <v>0.2371875</v>
      </c>
      <c r="G115" s="2">
        <f t="shared" si="16"/>
        <v>6.2499999999998673E-5</v>
      </c>
      <c r="H115" s="2" cm="1">
        <f t="array" ref="H115">($C$3/100)^2*$B$8*PI()/[1]!viscW(E115+273.15,1)*[1]!densW(E115+273.15,1)</f>
        <v>50630.902377463783</v>
      </c>
      <c r="I115" cm="1">
        <f t="array" ref="I115">ROUND([1]!densW(E115+273.15,1)/18,2)</f>
        <v>55.45</v>
      </c>
      <c r="J115">
        <f t="shared" si="12"/>
        <v>2.0434016051966384</v>
      </c>
      <c r="N115">
        <v>544</v>
      </c>
      <c r="O115">
        <v>6.94</v>
      </c>
      <c r="P115">
        <v>20.2</v>
      </c>
      <c r="Q115" s="2">
        <f t="shared" si="10"/>
        <v>0.21687500000000001</v>
      </c>
      <c r="R115" s="2">
        <f t="shared" si="17"/>
        <v>1.8749999999999878E-4</v>
      </c>
      <c r="S115" s="2" cm="1">
        <f t="array" ref="S115">($C$3/100)^2*$M$8*PI()/([1]!viscW(P115+273.15,1)/[1]!densW(P115+273.15,1))</f>
        <v>69665.076203577992</v>
      </c>
      <c r="T115" cm="1">
        <f t="array" ref="T115">ROUND([1]!densW(P115+273.15,1)/18,2)</f>
        <v>55.45</v>
      </c>
      <c r="U115">
        <f t="shared" si="13"/>
        <v>1.5627108360261315</v>
      </c>
      <c r="Y115">
        <v>545</v>
      </c>
      <c r="Z115">
        <v>7.55</v>
      </c>
      <c r="AA115">
        <v>20.3</v>
      </c>
      <c r="AB115" s="2">
        <f t="shared" si="14"/>
        <v>0.23593749999999999</v>
      </c>
      <c r="AC115" s="2">
        <f t="shared" si="18"/>
        <v>1.5625000000000223E-4</v>
      </c>
      <c r="AD115" s="2" cm="1">
        <f t="array" ref="AD115">($C$3/100)^2*$M$8*PI()/[1]!viscW(AA115+273.15,1)*[1]!densW(AA115+273.15,1)</f>
        <v>69833.773982416373</v>
      </c>
      <c r="AE115" cm="1">
        <f t="array" ref="AE115">ROUND([1]!densW(AA115+273.15,1)/18,2)</f>
        <v>55.45</v>
      </c>
      <c r="AF115">
        <f t="shared" si="15"/>
        <v>1.8085102796528705</v>
      </c>
    </row>
    <row r="116" spans="3:32" x14ac:dyDescent="0.25">
      <c r="C116" s="11">
        <v>550</v>
      </c>
      <c r="D116" s="1">
        <v>7.6</v>
      </c>
      <c r="E116">
        <v>20.2</v>
      </c>
      <c r="F116" s="2">
        <f t="shared" si="11"/>
        <v>0.23749999999999999</v>
      </c>
      <c r="G116" s="2">
        <f t="shared" si="16"/>
        <v>9.3750000000000774E-5</v>
      </c>
      <c r="H116" s="2" cm="1">
        <f t="array" ref="H116">($C$3/100)^2*$B$8*PI()/[1]!viscW(E116+273.15,1)*[1]!densW(E116+273.15,1)</f>
        <v>50630.902377463783</v>
      </c>
      <c r="I116" cm="1">
        <f t="array" ref="I116">ROUND([1]!densW(E116+273.15,1)/18,2)</f>
        <v>55.45</v>
      </c>
      <c r="J116">
        <f t="shared" si="12"/>
        <v>2.0522905526138842</v>
      </c>
      <c r="N116">
        <v>549</v>
      </c>
      <c r="O116">
        <v>6.97</v>
      </c>
      <c r="P116">
        <v>20.2</v>
      </c>
      <c r="Q116" s="2">
        <f t="shared" ref="Q116:Q179" si="19">O116/32</f>
        <v>0.21781249999999999</v>
      </c>
      <c r="R116" s="2">
        <f t="shared" si="17"/>
        <v>1.5624999999999943E-4</v>
      </c>
      <c r="S116" s="2" cm="1">
        <f t="array" ref="S116">($C$3/100)^2*$M$8*PI()/([1]!viscW(P116+273.15,1)/[1]!densW(P116+273.15,1))</f>
        <v>69665.076203577992</v>
      </c>
      <c r="T116" cm="1">
        <f t="array" ref="T116">ROUND([1]!densW(P116+273.15,1)/18,2)</f>
        <v>55.45</v>
      </c>
      <c r="U116">
        <f t="shared" si="13"/>
        <v>1.579149562369291</v>
      </c>
      <c r="Y116">
        <v>550</v>
      </c>
      <c r="Z116">
        <v>7.57</v>
      </c>
      <c r="AA116">
        <v>20.3</v>
      </c>
      <c r="AB116" s="2">
        <f t="shared" si="14"/>
        <v>0.23656250000000001</v>
      </c>
      <c r="AC116" s="2">
        <f t="shared" si="18"/>
        <v>1.2500000000000011E-4</v>
      </c>
      <c r="AD116" s="2" cm="1">
        <f t="array" ref="AD116">($C$3/100)^2*$M$8*PI()/[1]!viscW(AA116+273.15,1)*[1]!densW(AA116+273.15,1)</f>
        <v>69833.773982416373</v>
      </c>
      <c r="AE116" cm="1">
        <f t="array" ref="AE116">ROUND([1]!densW(AA116+273.15,1)/18,2)</f>
        <v>55.45</v>
      </c>
      <c r="AF116">
        <f t="shared" si="15"/>
        <v>1.8221159317086495</v>
      </c>
    </row>
    <row r="117" spans="3:32" x14ac:dyDescent="0.25">
      <c r="C117" s="11">
        <v>555</v>
      </c>
      <c r="D117" s="1">
        <v>7.62</v>
      </c>
      <c r="E117">
        <v>20.2</v>
      </c>
      <c r="F117" s="2">
        <f t="shared" si="11"/>
        <v>0.238125</v>
      </c>
      <c r="G117" s="2">
        <f t="shared" si="16"/>
        <v>9.3750000000000774E-5</v>
      </c>
      <c r="H117" s="2" cm="1">
        <f t="array" ref="H117">($C$3/100)^2*$B$8*PI()/[1]!viscW(E117+273.15,1)*[1]!densW(E117+273.15,1)</f>
        <v>50630.902377463783</v>
      </c>
      <c r="I117" cm="1">
        <f t="array" ref="I117">ROUND([1]!densW(E117+273.15,1)/18,2)</f>
        <v>55.45</v>
      </c>
      <c r="J117">
        <f t="shared" si="12"/>
        <v>2.0703090581165631</v>
      </c>
      <c r="N117">
        <v>554</v>
      </c>
      <c r="O117">
        <v>6.99</v>
      </c>
      <c r="P117">
        <v>20.2</v>
      </c>
      <c r="Q117" s="2">
        <f t="shared" si="19"/>
        <v>0.21843750000000001</v>
      </c>
      <c r="R117" s="2">
        <f t="shared" si="17"/>
        <v>2.187500000000009E-4</v>
      </c>
      <c r="S117" s="2" cm="1">
        <f t="array" ref="S117">($C$3/100)^2*$M$8*PI()/([1]!viscW(P117+273.15,1)/[1]!densW(P117+273.15,1))</f>
        <v>69665.076203577992</v>
      </c>
      <c r="T117" cm="1">
        <f t="array" ref="T117">ROUND([1]!densW(P117+273.15,1)/18,2)</f>
        <v>55.45</v>
      </c>
      <c r="U117">
        <f t="shared" si="13"/>
        <v>1.590260787794362</v>
      </c>
      <c r="Y117">
        <v>555</v>
      </c>
      <c r="Z117">
        <v>7.59</v>
      </c>
      <c r="AA117">
        <v>20.3</v>
      </c>
      <c r="AB117" s="2">
        <f t="shared" si="14"/>
        <v>0.2371875</v>
      </c>
      <c r="AC117" s="2">
        <f t="shared" si="18"/>
        <v>1.2500000000000011E-4</v>
      </c>
      <c r="AD117" s="2" cm="1">
        <f t="array" ref="AD117">($C$3/100)^2*$M$8*PI()/[1]!viscW(AA117+273.15,1)*[1]!densW(AA117+273.15,1)</f>
        <v>69833.773982416373</v>
      </c>
      <c r="AE117" cm="1">
        <f t="array" ref="AE117">ROUND([1]!densW(AA117+273.15,1)/18,2)</f>
        <v>55.45</v>
      </c>
      <c r="AF117">
        <f t="shared" si="15"/>
        <v>1.8359092538409851</v>
      </c>
    </row>
    <row r="118" spans="3:32" x14ac:dyDescent="0.25">
      <c r="C118" s="11">
        <v>560</v>
      </c>
      <c r="D118" s="1">
        <v>7.63</v>
      </c>
      <c r="E118">
        <v>20.2</v>
      </c>
      <c r="F118" s="2">
        <f t="shared" si="11"/>
        <v>0.2384375</v>
      </c>
      <c r="G118" s="2">
        <f t="shared" si="16"/>
        <v>9.3750000000000774E-5</v>
      </c>
      <c r="H118" s="2" cm="1">
        <f t="array" ref="H118">($C$3/100)^2*$B$8*PI()/[1]!viscW(E118+273.15,1)*[1]!densW(E118+273.15,1)</f>
        <v>50630.902377463783</v>
      </c>
      <c r="I118" cm="1">
        <f t="array" ref="I118">ROUND([1]!densW(E118+273.15,1)/18,2)</f>
        <v>55.45</v>
      </c>
      <c r="J118">
        <f t="shared" si="12"/>
        <v>2.0794415416798353</v>
      </c>
      <c r="N118">
        <v>559</v>
      </c>
      <c r="O118">
        <v>7.04</v>
      </c>
      <c r="P118">
        <v>20.2</v>
      </c>
      <c r="Q118" s="2">
        <f t="shared" si="19"/>
        <v>0.22</v>
      </c>
      <c r="R118" s="2">
        <f t="shared" si="17"/>
        <v>2.1874999999999811E-4</v>
      </c>
      <c r="S118" s="2" cm="1">
        <f t="array" ref="S118">($C$3/100)^2*$M$8*PI()/([1]!viscW(P118+273.15,1)/[1]!densW(P118+273.15,1))</f>
        <v>69665.076203577992</v>
      </c>
      <c r="T118" cm="1">
        <f t="array" ref="T118">ROUND([1]!densW(P118+273.15,1)/18,2)</f>
        <v>55.45</v>
      </c>
      <c r="U118">
        <f t="shared" si="13"/>
        <v>1.6185912944205878</v>
      </c>
      <c r="Y118">
        <v>560</v>
      </c>
      <c r="Z118">
        <v>7.61</v>
      </c>
      <c r="AA118">
        <v>20.3</v>
      </c>
      <c r="AB118" s="2">
        <f t="shared" si="14"/>
        <v>0.23781250000000001</v>
      </c>
      <c r="AC118" s="2">
        <f t="shared" si="18"/>
        <v>1.5624999999999943E-4</v>
      </c>
      <c r="AD118" s="2" cm="1">
        <f t="array" ref="AD118">($C$3/100)^2*$M$8*PI()/[1]!viscW(AA118+273.15,1)*[1]!densW(AA118+273.15,1)</f>
        <v>69833.773982416373</v>
      </c>
      <c r="AE118" cm="1">
        <f t="array" ref="AE118">ROUND([1]!densW(AA118+273.15,1)/18,2)</f>
        <v>55.45</v>
      </c>
      <c r="AF118">
        <f t="shared" si="15"/>
        <v>1.8498954958157252</v>
      </c>
    </row>
    <row r="119" spans="3:32" x14ac:dyDescent="0.25">
      <c r="C119" s="11">
        <v>565</v>
      </c>
      <c r="D119" s="1">
        <v>7.65</v>
      </c>
      <c r="E119">
        <v>20.2</v>
      </c>
      <c r="F119" s="2">
        <f t="shared" si="11"/>
        <v>0.23906250000000001</v>
      </c>
      <c r="G119" s="2">
        <f t="shared" si="16"/>
        <v>9.3750000000000774E-5</v>
      </c>
      <c r="H119" s="2" cm="1">
        <f t="array" ref="H119">($C$3/100)^2*$B$8*PI()/[1]!viscW(E119+273.15,1)*[1]!densW(E119+273.15,1)</f>
        <v>50630.902377463783</v>
      </c>
      <c r="I119" cm="1">
        <f t="array" ref="I119">ROUND([1]!densW(E119+273.15,1)/18,2)</f>
        <v>55.45</v>
      </c>
      <c r="J119">
        <f t="shared" si="12"/>
        <v>2.0979605894470734</v>
      </c>
      <c r="N119">
        <v>564</v>
      </c>
      <c r="O119">
        <v>7.06</v>
      </c>
      <c r="P119">
        <v>20.2</v>
      </c>
      <c r="Q119" s="2">
        <f t="shared" si="19"/>
        <v>0.22062499999999999</v>
      </c>
      <c r="R119" s="2">
        <f t="shared" si="17"/>
        <v>9.3750000000000774E-5</v>
      </c>
      <c r="S119" s="2" cm="1">
        <f t="array" ref="S119">($C$3/100)^2*$M$8*PI()/([1]!viscW(P119+273.15,1)/[1]!densW(P119+273.15,1))</f>
        <v>69665.076203577992</v>
      </c>
      <c r="T119" cm="1">
        <f t="array" ref="T119">ROUND([1]!densW(P119+273.15,1)/18,2)</f>
        <v>55.45</v>
      </c>
      <c r="U119">
        <f t="shared" si="13"/>
        <v>1.6301521168216637</v>
      </c>
      <c r="Y119">
        <v>565</v>
      </c>
      <c r="Z119">
        <v>7.64</v>
      </c>
      <c r="AA119">
        <v>20.3</v>
      </c>
      <c r="AB119" s="2">
        <f t="shared" si="14"/>
        <v>0.23874999999999999</v>
      </c>
      <c r="AC119" s="2">
        <f t="shared" si="18"/>
        <v>1.5624999999999943E-4</v>
      </c>
      <c r="AD119" s="2" cm="1">
        <f t="array" ref="AD119">($C$3/100)^2*$M$8*PI()/[1]!viscW(AA119+273.15,1)*[1]!densW(AA119+273.15,1)</f>
        <v>69833.773982416373</v>
      </c>
      <c r="AE119" cm="1">
        <f t="array" ref="AE119">ROUND([1]!densW(AA119+273.15,1)/18,2)</f>
        <v>55.45</v>
      </c>
      <c r="AF119">
        <f t="shared" si="15"/>
        <v>1.8712486202862939</v>
      </c>
    </row>
    <row r="120" spans="3:32" x14ac:dyDescent="0.25">
      <c r="C120" s="11">
        <v>570</v>
      </c>
      <c r="D120" s="1">
        <v>7.66</v>
      </c>
      <c r="E120">
        <v>20.2</v>
      </c>
      <c r="F120" s="2">
        <f t="shared" si="11"/>
        <v>0.239375</v>
      </c>
      <c r="G120" s="2">
        <f t="shared" si="16"/>
        <v>9.3749999999997996E-5</v>
      </c>
      <c r="H120" s="2" cm="1">
        <f t="array" ref="H120">($C$3/100)^2*$B$8*PI()/[1]!viscW(E120+273.15,1)*[1]!densW(E120+273.15,1)</f>
        <v>50630.902377463783</v>
      </c>
      <c r="I120" cm="1">
        <f t="array" ref="I120">ROUND([1]!densW(E120+273.15,1)/18,2)</f>
        <v>55.45</v>
      </c>
      <c r="J120">
        <f t="shared" si="12"/>
        <v>2.1073503297969123</v>
      </c>
      <c r="N120">
        <v>569</v>
      </c>
      <c r="O120">
        <v>7.07</v>
      </c>
      <c r="P120">
        <v>20.2</v>
      </c>
      <c r="Q120" s="2">
        <f t="shared" si="19"/>
        <v>0.22093750000000001</v>
      </c>
      <c r="R120" s="2">
        <f t="shared" si="17"/>
        <v>9.3750000000000774E-5</v>
      </c>
      <c r="S120" s="2" cm="1">
        <f t="array" ref="S120">($C$3/100)^2*$M$8*PI()/([1]!viscW(P120+273.15,1)/[1]!densW(P120+273.15,1))</f>
        <v>69665.076203577992</v>
      </c>
      <c r="T120" cm="1">
        <f t="array" ref="T120">ROUND([1]!densW(P120+273.15,1)/18,2)</f>
        <v>55.45</v>
      </c>
      <c r="U120">
        <f t="shared" si="13"/>
        <v>1.6359830371324573</v>
      </c>
      <c r="Y120">
        <v>570</v>
      </c>
      <c r="Z120">
        <v>7.66</v>
      </c>
      <c r="AA120">
        <v>20.3</v>
      </c>
      <c r="AB120" s="2">
        <f t="shared" si="14"/>
        <v>0.239375</v>
      </c>
      <c r="AC120" s="2">
        <f t="shared" si="18"/>
        <v>1.2500000000000011E-4</v>
      </c>
      <c r="AD120" s="2" cm="1">
        <f t="array" ref="AD120">($C$3/100)^2*$M$8*PI()/[1]!viscW(AA120+273.15,1)*[1]!densW(AA120+273.15,1)</f>
        <v>69833.773982416373</v>
      </c>
      <c r="AE120" cm="1">
        <f t="array" ref="AE120">ROUND([1]!densW(AA120+273.15,1)/18,2)</f>
        <v>55.45</v>
      </c>
      <c r="AF120">
        <f t="shared" si="15"/>
        <v>1.885741627588861</v>
      </c>
    </row>
    <row r="121" spans="3:32" x14ac:dyDescent="0.25">
      <c r="C121" s="11">
        <v>575</v>
      </c>
      <c r="D121" s="1">
        <v>7.68</v>
      </c>
      <c r="E121">
        <v>20.2</v>
      </c>
      <c r="F121" s="2">
        <f t="shared" si="11"/>
        <v>0.24</v>
      </c>
      <c r="G121" s="2">
        <f t="shared" si="16"/>
        <v>6.2499999999998673E-5</v>
      </c>
      <c r="H121" s="2" cm="1">
        <f t="array" ref="H121">($C$3/100)^2*$B$8*PI()/[1]!viscW(E121+273.15,1)*[1]!densW(E121+273.15,1)</f>
        <v>50630.902377463783</v>
      </c>
      <c r="I121" cm="1">
        <f t="array" ref="I121">ROUND([1]!densW(E121+273.15,1)/18,2)</f>
        <v>55.45</v>
      </c>
      <c r="J121">
        <f t="shared" si="12"/>
        <v>2.1263985247676063</v>
      </c>
      <c r="N121">
        <v>574</v>
      </c>
      <c r="O121">
        <v>7.09</v>
      </c>
      <c r="P121">
        <v>20.2</v>
      </c>
      <c r="Q121" s="2">
        <f t="shared" si="19"/>
        <v>0.2215625</v>
      </c>
      <c r="R121" s="2">
        <f t="shared" si="17"/>
        <v>1.2500000000000011E-4</v>
      </c>
      <c r="S121" s="2" cm="1">
        <f t="array" ref="S121">($C$3/100)^2*$M$8*PI()/([1]!viscW(P121+273.15,1)/[1]!densW(P121+273.15,1))</f>
        <v>69665.076203577992</v>
      </c>
      <c r="T121" cm="1">
        <f t="array" ref="T121">ROUND([1]!densW(P121+273.15,1)/18,2)</f>
        <v>55.45</v>
      </c>
      <c r="U121">
        <f t="shared" si="13"/>
        <v>1.6477478787120434</v>
      </c>
      <c r="Y121">
        <v>575</v>
      </c>
      <c r="Z121">
        <v>7.68</v>
      </c>
      <c r="AA121">
        <v>20.3</v>
      </c>
      <c r="AB121" s="2">
        <f t="shared" si="14"/>
        <v>0.24</v>
      </c>
      <c r="AC121" s="2">
        <f t="shared" si="18"/>
        <v>1.5624999999999943E-4</v>
      </c>
      <c r="AD121" s="2" cm="1">
        <f t="array" ref="AD121">($C$3/100)^2*$M$8*PI()/[1]!viscW(AA121+273.15,1)*[1]!densW(AA121+273.15,1)</f>
        <v>69833.773982416373</v>
      </c>
      <c r="AE121" cm="1">
        <f t="array" ref="AE121">ROUND([1]!densW(AA121+273.15,1)/18,2)</f>
        <v>55.45</v>
      </c>
      <c r="AF121">
        <f t="shared" si="15"/>
        <v>1.9004477749785562</v>
      </c>
    </row>
    <row r="122" spans="3:32" x14ac:dyDescent="0.25">
      <c r="C122" s="11">
        <v>580</v>
      </c>
      <c r="D122" s="1">
        <v>7.68</v>
      </c>
      <c r="E122">
        <v>20.2</v>
      </c>
      <c r="F122" s="2">
        <f t="shared" si="11"/>
        <v>0.24</v>
      </c>
      <c r="G122" s="2">
        <f t="shared" si="16"/>
        <v>1.2500000000000011E-4</v>
      </c>
      <c r="H122" s="2" cm="1">
        <f t="array" ref="H122">($C$3/100)^2*$B$8*PI()/[1]!viscW(E122+273.15,1)*[1]!densW(E122+273.15,1)</f>
        <v>50630.902377463783</v>
      </c>
      <c r="I122" cm="1">
        <f t="array" ref="I122">ROUND([1]!densW(E122+273.15,1)/18,2)</f>
        <v>55.45</v>
      </c>
      <c r="J122">
        <f t="shared" si="12"/>
        <v>2.1263985247676063</v>
      </c>
      <c r="N122">
        <v>579</v>
      </c>
      <c r="O122">
        <v>7.11</v>
      </c>
      <c r="P122">
        <v>20.2</v>
      </c>
      <c r="Q122" s="2">
        <f t="shared" si="19"/>
        <v>0.22218750000000001</v>
      </c>
      <c r="R122" s="2">
        <f t="shared" si="17"/>
        <v>1.8750000000000155E-4</v>
      </c>
      <c r="S122" s="2" cm="1">
        <f t="array" ref="S122">($C$3/100)^2*$M$8*PI()/([1]!viscW(P122+273.15,1)/[1]!densW(P122+273.15,1))</f>
        <v>69665.076203577992</v>
      </c>
      <c r="T122" cm="1">
        <f t="array" ref="T122">ROUND([1]!densW(P122+273.15,1)/18,2)</f>
        <v>55.45</v>
      </c>
      <c r="U122">
        <f t="shared" si="13"/>
        <v>1.6596527812183621</v>
      </c>
      <c r="Y122">
        <v>580</v>
      </c>
      <c r="Z122">
        <v>7.71</v>
      </c>
      <c r="AA122">
        <v>20.3</v>
      </c>
      <c r="AB122" s="2">
        <f t="shared" si="14"/>
        <v>0.2409375</v>
      </c>
      <c r="AC122" s="2">
        <f t="shared" si="18"/>
        <v>1.5625000000000223E-4</v>
      </c>
      <c r="AD122" s="2" cm="1">
        <f t="array" ref="AD122">($C$3/100)^2*$M$8*PI()/[1]!viscW(AA122+273.15,1)*[1]!densW(AA122+273.15,1)</f>
        <v>69833.773982416373</v>
      </c>
      <c r="AE122" cm="1">
        <f t="array" ref="AE122">ROUND([1]!densW(AA122+273.15,1)/18,2)</f>
        <v>55.45</v>
      </c>
      <c r="AF122">
        <f t="shared" si="15"/>
        <v>1.922920630830615</v>
      </c>
    </row>
    <row r="123" spans="3:32" x14ac:dyDescent="0.25">
      <c r="C123" s="11">
        <v>585</v>
      </c>
      <c r="D123" s="1">
        <v>7.72</v>
      </c>
      <c r="E123">
        <v>20.2</v>
      </c>
      <c r="F123" s="2">
        <f t="shared" si="11"/>
        <v>0.24124999999999999</v>
      </c>
      <c r="G123" s="2">
        <f t="shared" si="16"/>
        <v>1.2500000000000011E-4</v>
      </c>
      <c r="H123" s="2" cm="1">
        <f t="array" ref="H123">($C$3/100)^2*$B$8*PI()/[1]!viscW(E123+273.15,1)*[1]!densW(E123+273.15,1)</f>
        <v>50630.902377463783</v>
      </c>
      <c r="I123" cm="1">
        <f t="array" ref="I123">ROUND([1]!densW(E123+273.15,1)/18,2)</f>
        <v>55.45</v>
      </c>
      <c r="J123">
        <f t="shared" si="12"/>
        <v>2.1656192379208874</v>
      </c>
      <c r="N123">
        <v>584</v>
      </c>
      <c r="O123">
        <v>7.15</v>
      </c>
      <c r="P123">
        <v>20.2</v>
      </c>
      <c r="Q123" s="2">
        <f t="shared" si="19"/>
        <v>0.22343750000000001</v>
      </c>
      <c r="R123" s="2">
        <f t="shared" si="17"/>
        <v>2.1874999999999811E-4</v>
      </c>
      <c r="S123" s="2" cm="1">
        <f t="array" ref="S123">($C$3/100)^2*$M$8*PI()/([1]!viscW(P123+273.15,1)/[1]!densW(P123+273.15,1))</f>
        <v>69665.076203577992</v>
      </c>
      <c r="T123" cm="1">
        <f t="array" ref="T123">ROUND([1]!densW(P123+273.15,1)/18,2)</f>
        <v>55.45</v>
      </c>
      <c r="U123">
        <f t="shared" si="13"/>
        <v>1.6838963928283548</v>
      </c>
      <c r="Y123">
        <v>585</v>
      </c>
      <c r="Z123">
        <v>7.73</v>
      </c>
      <c r="AA123">
        <v>20.3</v>
      </c>
      <c r="AB123" s="2">
        <f t="shared" si="14"/>
        <v>0.24156250000000001</v>
      </c>
      <c r="AC123" s="2">
        <f t="shared" si="18"/>
        <v>1.2500000000000011E-4</v>
      </c>
      <c r="AD123" s="2" cm="1">
        <f t="array" ref="AD123">($C$3/100)^2*$M$8*PI()/[1]!viscW(AA123+273.15,1)*[1]!densW(AA123+273.15,1)</f>
        <v>69833.773982416373</v>
      </c>
      <c r="AE123" cm="1">
        <f t="array" ref="AE123">ROUND([1]!densW(AA123+273.15,1)/18,2)</f>
        <v>55.45</v>
      </c>
      <c r="AF123">
        <f t="shared" si="15"/>
        <v>1.9381881029614039</v>
      </c>
    </row>
    <row r="124" spans="3:32" x14ac:dyDescent="0.25">
      <c r="C124" s="11">
        <v>590</v>
      </c>
      <c r="D124" s="1">
        <v>7.72</v>
      </c>
      <c r="E124">
        <v>20.2</v>
      </c>
      <c r="F124" s="2">
        <f t="shared" si="11"/>
        <v>0.24124999999999999</v>
      </c>
      <c r="G124" s="2">
        <f t="shared" si="16"/>
        <v>6.2500000000001438E-5</v>
      </c>
      <c r="H124" s="2" cm="1">
        <f t="array" ref="H124">($C$3/100)^2*$B$8*PI()/[1]!viscW(E124+273.15,1)*[1]!densW(E124+273.15,1)</f>
        <v>50630.902377463783</v>
      </c>
      <c r="I124" cm="1">
        <f t="array" ref="I124">ROUND([1]!densW(E124+273.15,1)/18,2)</f>
        <v>55.45</v>
      </c>
      <c r="J124">
        <f t="shared" si="12"/>
        <v>2.1656192379208874</v>
      </c>
      <c r="N124">
        <v>589</v>
      </c>
      <c r="O124">
        <v>7.18</v>
      </c>
      <c r="P124">
        <v>20.2</v>
      </c>
      <c r="Q124" s="2">
        <f t="shared" si="19"/>
        <v>0.22437499999999999</v>
      </c>
      <c r="R124" s="2">
        <f t="shared" si="17"/>
        <v>1.5624999999999943E-4</v>
      </c>
      <c r="S124" s="2" cm="1">
        <f t="array" ref="S124">($C$3/100)^2*$M$8*PI()/([1]!viscW(P124+273.15,1)/[1]!densW(P124+273.15,1))</f>
        <v>69665.076203577992</v>
      </c>
      <c r="T124" cm="1">
        <f t="array" ref="T124">ROUND([1]!densW(P124+273.15,1)/18,2)</f>
        <v>55.45</v>
      </c>
      <c r="U124">
        <f t="shared" si="13"/>
        <v>1.7024727784012899</v>
      </c>
      <c r="Y124">
        <v>590</v>
      </c>
      <c r="Z124">
        <v>7.75</v>
      </c>
      <c r="AA124">
        <v>20.3</v>
      </c>
      <c r="AB124" s="2">
        <f t="shared" si="14"/>
        <v>0.2421875</v>
      </c>
      <c r="AC124" s="2">
        <f t="shared" si="18"/>
        <v>1.2499999999999735E-4</v>
      </c>
      <c r="AD124" s="2" cm="1">
        <f t="array" ref="AD124">($C$3/100)^2*$M$8*PI()/[1]!viscW(AA124+273.15,1)*[1]!densW(AA124+273.15,1)</f>
        <v>69833.773982416373</v>
      </c>
      <c r="AE124" cm="1">
        <f t="array" ref="AE124">ROUND([1]!densW(AA124+273.15,1)/18,2)</f>
        <v>55.45</v>
      </c>
      <c r="AF124">
        <f t="shared" si="15"/>
        <v>1.9536922894973687</v>
      </c>
    </row>
    <row r="125" spans="3:32" x14ac:dyDescent="0.25">
      <c r="C125" s="11">
        <v>595</v>
      </c>
      <c r="D125" s="1">
        <v>7.74</v>
      </c>
      <c r="E125">
        <v>20.2</v>
      </c>
      <c r="F125" s="2">
        <f t="shared" si="11"/>
        <v>0.24187500000000001</v>
      </c>
      <c r="G125" s="2">
        <f t="shared" si="16"/>
        <v>9.3750000000000774E-5</v>
      </c>
      <c r="H125" s="2" cm="1">
        <f t="array" ref="H125">($C$3/100)^2*$B$8*PI()/[1]!viscW(E125+273.15,1)*[1]!densW(E125+273.15,1)</f>
        <v>50630.902377463783</v>
      </c>
      <c r="I125" cm="1">
        <f t="array" ref="I125">ROUND([1]!densW(E125+273.15,1)/18,2)</f>
        <v>55.45</v>
      </c>
      <c r="J125">
        <f t="shared" si="12"/>
        <v>2.1858219452384073</v>
      </c>
      <c r="N125">
        <v>594</v>
      </c>
      <c r="O125">
        <v>7.2</v>
      </c>
      <c r="P125">
        <v>20.2</v>
      </c>
      <c r="Q125" s="2">
        <f t="shared" si="19"/>
        <v>0.22500000000000001</v>
      </c>
      <c r="R125" s="2">
        <f t="shared" si="17"/>
        <v>1.2500000000000011E-4</v>
      </c>
      <c r="S125" s="2" cm="1">
        <f t="array" ref="S125">($C$3/100)^2*$M$8*PI()/([1]!viscW(P125+273.15,1)/[1]!densW(P125+273.15,1))</f>
        <v>69665.076203577992</v>
      </c>
      <c r="T125" cm="1">
        <f t="array" ref="T125">ROUND([1]!densW(P125+273.15,1)/18,2)</f>
        <v>55.45</v>
      </c>
      <c r="U125">
        <f t="shared" si="13"/>
        <v>1.7150515606081502</v>
      </c>
      <c r="Y125">
        <v>595</v>
      </c>
      <c r="Z125">
        <v>7.77</v>
      </c>
      <c r="AA125">
        <v>20.3</v>
      </c>
      <c r="AB125" s="2">
        <f t="shared" si="14"/>
        <v>0.24281249999999999</v>
      </c>
      <c r="AC125" s="2">
        <f t="shared" si="18"/>
        <v>1.2500000000000011E-4</v>
      </c>
      <c r="AD125" s="2" cm="1">
        <f t="array" ref="AD125">($C$3/100)^2*$M$8*PI()/[1]!viscW(AA125+273.15,1)*[1]!densW(AA125+273.15,1)</f>
        <v>69833.773982416373</v>
      </c>
      <c r="AE125" cm="1">
        <f t="array" ref="AE125">ROUND([1]!densW(AA125+273.15,1)/18,2)</f>
        <v>55.45</v>
      </c>
      <c r="AF125">
        <f t="shared" si="15"/>
        <v>1.9694406464655074</v>
      </c>
    </row>
    <row r="126" spans="3:32" x14ac:dyDescent="0.25">
      <c r="C126" s="11">
        <v>600</v>
      </c>
      <c r="D126" s="1">
        <v>7.75</v>
      </c>
      <c r="E126">
        <v>20.2</v>
      </c>
      <c r="F126" s="2">
        <f t="shared" si="11"/>
        <v>0.2421875</v>
      </c>
      <c r="G126" s="2">
        <f t="shared" si="16"/>
        <v>9.3749999999997996E-5</v>
      </c>
      <c r="H126" s="2" cm="1">
        <f t="array" ref="H126">($C$3/100)^2*$B$8*PI()/[1]!viscW(E126+273.15,1)*[1]!densW(E126+273.15,1)</f>
        <v>50630.902377463783</v>
      </c>
      <c r="I126" cm="1">
        <f t="array" ref="I126">ROUND([1]!densW(E126+273.15,1)/18,2)</f>
        <v>55.45</v>
      </c>
      <c r="J126">
        <f t="shared" si="12"/>
        <v>2.1960784454055964</v>
      </c>
      <c r="N126">
        <v>599</v>
      </c>
      <c r="O126">
        <v>7.22</v>
      </c>
      <c r="P126">
        <v>20.2</v>
      </c>
      <c r="Q126" s="2">
        <f t="shared" si="19"/>
        <v>0.22562499999999999</v>
      </c>
      <c r="R126" s="2">
        <f t="shared" si="17"/>
        <v>9.3750000000000774E-5</v>
      </c>
      <c r="S126" s="2" cm="1">
        <f t="array" ref="S126">($C$3/100)^2*$M$8*PI()/([1]!viscW(P126+273.15,1)/[1]!densW(P126+273.15,1))</f>
        <v>69665.076203577992</v>
      </c>
      <c r="T126" cm="1">
        <f t="array" ref="T126">ROUND([1]!densW(P126+273.15,1)/18,2)</f>
        <v>55.45</v>
      </c>
      <c r="U126">
        <f t="shared" si="13"/>
        <v>1.7277905863855798</v>
      </c>
      <c r="Y126">
        <v>600</v>
      </c>
      <c r="Z126">
        <v>7.79</v>
      </c>
      <c r="AA126">
        <v>20.399999999999999</v>
      </c>
      <c r="AB126" s="2">
        <f t="shared" si="14"/>
        <v>0.2434375</v>
      </c>
      <c r="AC126" s="2">
        <f t="shared" si="18"/>
        <v>1.5625000000000223E-4</v>
      </c>
      <c r="AD126" s="2" cm="1">
        <f t="array" ref="AD126">($C$3/100)^2*$M$8*PI()/[1]!viscW(AA126+273.15,1)*[1]!densW(AA126+273.15,1)</f>
        <v>70002.617470299738</v>
      </c>
      <c r="AE126" cm="1">
        <f t="array" ref="AE126">ROUND([1]!densW(AA126+273.15,1)/18,2)</f>
        <v>55.45</v>
      </c>
      <c r="AF126">
        <f t="shared" si="15"/>
        <v>1.985440987811949</v>
      </c>
    </row>
    <row r="127" spans="3:32" x14ac:dyDescent="0.25">
      <c r="C127" s="11">
        <v>605</v>
      </c>
      <c r="D127" s="1">
        <v>7.77</v>
      </c>
      <c r="E127">
        <v>20.2</v>
      </c>
      <c r="F127" s="2">
        <f t="shared" si="11"/>
        <v>0.24281249999999999</v>
      </c>
      <c r="G127" s="2">
        <f t="shared" si="16"/>
        <v>6.2499999999998673E-5</v>
      </c>
      <c r="H127" s="2" cm="1">
        <f t="array" ref="H127">($C$3/100)^2*$B$8*PI()/[1]!viscW(E127+273.15,1)*[1]!densW(E127+273.15,1)</f>
        <v>50630.902377463783</v>
      </c>
      <c r="I127" cm="1">
        <f t="array" ref="I127">ROUND([1]!densW(E127+273.15,1)/18,2)</f>
        <v>55.45</v>
      </c>
      <c r="J127">
        <f t="shared" si="12"/>
        <v>2.216912532308438</v>
      </c>
      <c r="N127">
        <v>604</v>
      </c>
      <c r="O127">
        <v>7.23</v>
      </c>
      <c r="P127">
        <v>20.2</v>
      </c>
      <c r="Q127" s="2">
        <f t="shared" si="19"/>
        <v>0.22593750000000001</v>
      </c>
      <c r="R127" s="2">
        <f t="shared" si="17"/>
        <v>1.2500000000000011E-4</v>
      </c>
      <c r="S127" s="2" cm="1">
        <f t="array" ref="S127">($C$3/100)^2*$M$8*PI()/([1]!viscW(P127+273.15,1)/[1]!densW(P127+273.15,1))</f>
        <v>69665.076203577992</v>
      </c>
      <c r="T127" cm="1">
        <f t="array" ref="T127">ROUND([1]!densW(P127+273.15,1)/18,2)</f>
        <v>55.45</v>
      </c>
      <c r="U127">
        <f t="shared" si="13"/>
        <v>1.7342214767158706</v>
      </c>
      <c r="Y127">
        <v>605</v>
      </c>
      <c r="Z127">
        <v>7.82</v>
      </c>
      <c r="AA127">
        <v>20.399999999999999</v>
      </c>
      <c r="AB127" s="2">
        <f t="shared" si="14"/>
        <v>0.24437500000000001</v>
      </c>
      <c r="AC127" s="2">
        <f t="shared" si="18"/>
        <v>1.2500000000000011E-4</v>
      </c>
      <c r="AD127" s="2" cm="1">
        <f t="array" ref="AD127">($C$3/100)^2*$M$8*PI()/[1]!viscW(AA127+273.15,1)*[1]!densW(AA127+273.15,1)</f>
        <v>70002.617470299738</v>
      </c>
      <c r="AE127" cm="1">
        <f t="array" ref="AE127">ROUND([1]!densW(AA127+273.15,1)/18,2)</f>
        <v>55.45</v>
      </c>
      <c r="AF127">
        <f t="shared" si="15"/>
        <v>2.0099320078202449</v>
      </c>
    </row>
    <row r="128" spans="3:32" x14ac:dyDescent="0.25">
      <c r="C128" s="11">
        <v>610</v>
      </c>
      <c r="D128" s="1">
        <v>7.77</v>
      </c>
      <c r="E128">
        <v>20.2</v>
      </c>
      <c r="F128" s="2">
        <f t="shared" si="11"/>
        <v>0.24281249999999999</v>
      </c>
      <c r="G128" s="2">
        <f t="shared" si="16"/>
        <v>9.3750000000000774E-5</v>
      </c>
      <c r="H128" s="2" cm="1">
        <f t="array" ref="H128">($C$3/100)^2*$B$8*PI()/[1]!viscW(E128+273.15,1)*[1]!densW(E128+273.15,1)</f>
        <v>50630.902377463783</v>
      </c>
      <c r="I128" cm="1">
        <f t="array" ref="I128">ROUND([1]!densW(E128+273.15,1)/18,2)</f>
        <v>55.45</v>
      </c>
      <c r="J128">
        <f t="shared" si="12"/>
        <v>2.216912532308438</v>
      </c>
      <c r="N128">
        <v>609</v>
      </c>
      <c r="O128">
        <v>7.26</v>
      </c>
      <c r="P128">
        <v>20.2</v>
      </c>
      <c r="Q128" s="2">
        <f t="shared" si="19"/>
        <v>0.22687499999999999</v>
      </c>
      <c r="R128" s="2">
        <f t="shared" si="17"/>
        <v>1.5624999999999943E-4</v>
      </c>
      <c r="S128" s="2" cm="1">
        <f t="array" ref="S128">($C$3/100)^2*$M$8*PI()/([1]!viscW(P128+273.15,1)/[1]!densW(P128+273.15,1))</f>
        <v>69665.076203577992</v>
      </c>
      <c r="T128" cm="1">
        <f t="array" ref="T128">ROUND([1]!densW(P128+273.15,1)/18,2)</f>
        <v>55.45</v>
      </c>
      <c r="U128">
        <f t="shared" si="13"/>
        <v>1.7537660727888404</v>
      </c>
      <c r="Y128">
        <v>610</v>
      </c>
      <c r="Z128">
        <v>7.83</v>
      </c>
      <c r="AA128">
        <v>20.399999999999999</v>
      </c>
      <c r="AB128" s="2">
        <f t="shared" si="14"/>
        <v>0.2446875</v>
      </c>
      <c r="AC128" s="2">
        <f t="shared" si="18"/>
        <v>1.2500000000000011E-4</v>
      </c>
      <c r="AD128" s="2" cm="1">
        <f t="array" ref="AD128">($C$3/100)^2*$M$8*PI()/[1]!viscW(AA128+273.15,1)*[1]!densW(AA128+273.15,1)</f>
        <v>70002.617470299738</v>
      </c>
      <c r="AE128" cm="1">
        <f t="array" ref="AE128">ROUND([1]!densW(AA128+273.15,1)/18,2)</f>
        <v>55.45</v>
      </c>
      <c r="AF128">
        <f t="shared" si="15"/>
        <v>2.01823081063494</v>
      </c>
    </row>
    <row r="129" spans="3:32" x14ac:dyDescent="0.25">
      <c r="C129" s="11">
        <v>615</v>
      </c>
      <c r="D129" s="1">
        <v>7.8</v>
      </c>
      <c r="E129">
        <v>20.2</v>
      </c>
      <c r="F129" s="2">
        <f t="shared" si="11"/>
        <v>0.24374999999999999</v>
      </c>
      <c r="G129" s="2">
        <f t="shared" si="16"/>
        <v>9.3750000000000774E-5</v>
      </c>
      <c r="H129" s="2" cm="1">
        <f t="array" ref="H129">($C$3/100)^2*$B$8*PI()/[1]!viscW(E129+273.15,1)*[1]!densW(E129+273.15,1)</f>
        <v>50630.902377463783</v>
      </c>
      <c r="I129" cm="1">
        <f t="array" ref="I129">ROUND([1]!densW(E129+273.15,1)/18,2)</f>
        <v>55.45</v>
      </c>
      <c r="J129">
        <f t="shared" si="12"/>
        <v>2.2490008468599387</v>
      </c>
      <c r="N129">
        <v>614</v>
      </c>
      <c r="O129">
        <v>7.28</v>
      </c>
      <c r="P129">
        <v>20.2</v>
      </c>
      <c r="Q129" s="2">
        <f t="shared" si="19"/>
        <v>0.22750000000000001</v>
      </c>
      <c r="R129" s="2">
        <f t="shared" si="17"/>
        <v>1.5624999999999943E-4</v>
      </c>
      <c r="S129" s="2" cm="1">
        <f t="array" ref="S129">($C$3/100)^2*$M$8*PI()/([1]!viscW(P129+273.15,1)/[1]!densW(P129+273.15,1))</f>
        <v>69665.076203577992</v>
      </c>
      <c r="T129" cm="1">
        <f t="array" ref="T129">ROUND([1]!densW(P129+273.15,1)/18,2)</f>
        <v>55.45</v>
      </c>
      <c r="U129">
        <f t="shared" si="13"/>
        <v>1.7670112995388614</v>
      </c>
      <c r="Y129">
        <v>615</v>
      </c>
      <c r="Z129">
        <v>7.86</v>
      </c>
      <c r="AA129">
        <v>20.399999999999999</v>
      </c>
      <c r="AB129" s="2">
        <f t="shared" si="14"/>
        <v>0.24562500000000001</v>
      </c>
      <c r="AC129" s="2">
        <f t="shared" si="18"/>
        <v>1.5624999999999943E-4</v>
      </c>
      <c r="AD129" s="2" cm="1">
        <f t="array" ref="AD129">($C$3/100)^2*$M$8*PI()/[1]!viscW(AA129+273.15,1)*[1]!densW(AA129+273.15,1)</f>
        <v>70002.617470299738</v>
      </c>
      <c r="AE129" cm="1">
        <f t="array" ref="AE129">ROUND([1]!densW(AA129+273.15,1)/18,2)</f>
        <v>55.45</v>
      </c>
      <c r="AF129">
        <f t="shared" si="15"/>
        <v>2.04354861861923</v>
      </c>
    </row>
    <row r="130" spans="3:32" x14ac:dyDescent="0.25">
      <c r="C130" s="11">
        <v>620</v>
      </c>
      <c r="D130" s="1">
        <v>7.8</v>
      </c>
      <c r="E130">
        <v>20.2</v>
      </c>
      <c r="F130" s="2">
        <f t="shared" si="11"/>
        <v>0.24374999999999999</v>
      </c>
      <c r="G130" s="2">
        <f t="shared" si="16"/>
        <v>9.3750000000000774E-5</v>
      </c>
      <c r="H130" s="2" cm="1">
        <f t="array" ref="H130">($C$3/100)^2*$B$8*PI()/[1]!viscW(E130+273.15,1)*[1]!densW(E130+273.15,1)</f>
        <v>50630.902377463783</v>
      </c>
      <c r="I130" cm="1">
        <f t="array" ref="I130">ROUND([1]!densW(E130+273.15,1)/18,2)</f>
        <v>55.45</v>
      </c>
      <c r="J130">
        <f t="shared" si="12"/>
        <v>2.2490008468599387</v>
      </c>
      <c r="N130">
        <v>619</v>
      </c>
      <c r="O130">
        <v>7.31</v>
      </c>
      <c r="P130">
        <v>20.2</v>
      </c>
      <c r="Q130" s="2">
        <f t="shared" si="19"/>
        <v>0.22843749999999999</v>
      </c>
      <c r="R130" s="2">
        <f t="shared" si="17"/>
        <v>1.5624999999999943E-4</v>
      </c>
      <c r="S130" s="2" cm="1">
        <f t="array" ref="S130">($C$3/100)^2*$M$8*PI()/([1]!viscW(P130+273.15,1)/[1]!densW(P130+273.15,1))</f>
        <v>69665.076203577992</v>
      </c>
      <c r="T130" cm="1">
        <f t="array" ref="T130">ROUND([1]!densW(P130+273.15,1)/18,2)</f>
        <v>55.45</v>
      </c>
      <c r="U130">
        <f t="shared" si="13"/>
        <v>1.7872140068563804</v>
      </c>
      <c r="Y130">
        <v>620</v>
      </c>
      <c r="Z130">
        <v>7.88</v>
      </c>
      <c r="AA130">
        <v>20.399999999999999</v>
      </c>
      <c r="AB130" s="2">
        <f t="shared" si="14"/>
        <v>0.24625</v>
      </c>
      <c r="AC130" s="2">
        <f t="shared" si="18"/>
        <v>1.2500000000000011E-4</v>
      </c>
      <c r="AD130" s="2" cm="1">
        <f t="array" ref="AD130">($C$3/100)^2*$M$8*PI()/[1]!viscW(AA130+273.15,1)*[1]!densW(AA130+273.15,1)</f>
        <v>70002.617470299738</v>
      </c>
      <c r="AE130" cm="1">
        <f t="array" ref="AE130">ROUND([1]!densW(AA130+273.15,1)/18,2)</f>
        <v>55.45</v>
      </c>
      <c r="AF130">
        <f t="shared" si="15"/>
        <v>2.0607904250537357</v>
      </c>
    </row>
    <row r="131" spans="3:32" x14ac:dyDescent="0.25">
      <c r="C131" s="11">
        <v>625</v>
      </c>
      <c r="D131" s="1">
        <v>7.83</v>
      </c>
      <c r="E131">
        <v>20.2</v>
      </c>
      <c r="F131" s="2">
        <f t="shared" si="11"/>
        <v>0.2446875</v>
      </c>
      <c r="G131" s="2">
        <f t="shared" si="16"/>
        <v>1.2500000000000011E-4</v>
      </c>
      <c r="H131" s="2" cm="1">
        <f t="array" ref="H131">($C$3/100)^2*$B$8*PI()/[1]!viscW(E131+273.15,1)*[1]!densW(E131+273.15,1)</f>
        <v>50630.902377463783</v>
      </c>
      <c r="I131" cm="1">
        <f t="array" ref="I131">ROUND([1]!densW(E131+273.15,1)/18,2)</f>
        <v>55.45</v>
      </c>
      <c r="J131">
        <f t="shared" si="12"/>
        <v>2.2821530541768391</v>
      </c>
      <c r="N131">
        <v>624</v>
      </c>
      <c r="O131">
        <v>7.33</v>
      </c>
      <c r="P131">
        <v>20.2</v>
      </c>
      <c r="Q131" s="2">
        <f t="shared" si="19"/>
        <v>0.2290625</v>
      </c>
      <c r="R131" s="2">
        <f t="shared" si="17"/>
        <v>1.2500000000000011E-4</v>
      </c>
      <c r="S131" s="2" cm="1">
        <f t="array" ref="S131">($C$3/100)^2*$M$8*PI()/([1]!viscW(P131+273.15,1)/[1]!densW(P131+273.15,1))</f>
        <v>69665.076203577992</v>
      </c>
      <c r="T131" cm="1">
        <f t="array" ref="T131">ROUND([1]!densW(P131+273.15,1)/18,2)</f>
        <v>55.45</v>
      </c>
      <c r="U131">
        <f t="shared" si="13"/>
        <v>1.8009128512145427</v>
      </c>
      <c r="Y131">
        <v>625</v>
      </c>
      <c r="Z131">
        <v>7.9</v>
      </c>
      <c r="AA131">
        <v>20.399999999999999</v>
      </c>
      <c r="AB131" s="2">
        <f t="shared" si="14"/>
        <v>0.24687500000000001</v>
      </c>
      <c r="AC131" s="2">
        <f t="shared" si="18"/>
        <v>9.3750000000000774E-5</v>
      </c>
      <c r="AD131" s="2" cm="1">
        <f t="array" ref="AD131">($C$3/100)^2*$M$8*PI()/[1]!viscW(AA131+273.15,1)*[1]!densW(AA131+273.15,1)</f>
        <v>70002.617470299738</v>
      </c>
      <c r="AE131" cm="1">
        <f t="array" ref="AE131">ROUND([1]!densW(AA131+273.15,1)/18,2)</f>
        <v>55.45</v>
      </c>
      <c r="AF131">
        <f t="shared" si="15"/>
        <v>2.0783347347046459</v>
      </c>
    </row>
    <row r="132" spans="3:32" x14ac:dyDescent="0.25">
      <c r="C132" s="11">
        <v>630</v>
      </c>
      <c r="D132" s="1">
        <v>7.84</v>
      </c>
      <c r="E132">
        <v>20.2</v>
      </c>
      <c r="F132" s="2">
        <f t="shared" si="11"/>
        <v>0.245</v>
      </c>
      <c r="G132" s="2">
        <f t="shared" si="16"/>
        <v>3.1249999999999337E-5</v>
      </c>
      <c r="H132" s="2" cm="1">
        <f t="array" ref="H132">($C$3/100)^2*$B$8*PI()/[1]!viscW(E132+273.15,1)*[1]!densW(E132+273.15,1)</f>
        <v>50630.902377463783</v>
      </c>
      <c r="I132" cm="1">
        <f t="array" ref="I132">ROUND([1]!densW(E132+273.15,1)/18,2)</f>
        <v>55.45</v>
      </c>
      <c r="J132">
        <f t="shared" si="12"/>
        <v>2.2934526094307723</v>
      </c>
      <c r="N132">
        <v>629</v>
      </c>
      <c r="O132">
        <v>7.35</v>
      </c>
      <c r="P132">
        <v>20.2</v>
      </c>
      <c r="Q132" s="2">
        <f t="shared" si="19"/>
        <v>0.22968749999999999</v>
      </c>
      <c r="R132" s="2">
        <f t="shared" si="17"/>
        <v>1.5624999999999943E-4</v>
      </c>
      <c r="S132" s="2" cm="1">
        <f t="array" ref="S132">($C$3/100)^2*$M$8*PI()/([1]!viscW(P132+273.15,1)/[1]!densW(P132+273.15,1))</f>
        <v>69665.076203577992</v>
      </c>
      <c r="T132" cm="1">
        <f t="array" ref="T132">ROUND([1]!densW(P132+273.15,1)/18,2)</f>
        <v>55.45</v>
      </c>
      <c r="U132">
        <f t="shared" si="13"/>
        <v>1.8148019633752095</v>
      </c>
      <c r="Y132">
        <v>630</v>
      </c>
      <c r="Z132">
        <v>7.91</v>
      </c>
      <c r="AA132">
        <v>20.399999999999999</v>
      </c>
      <c r="AB132" s="2">
        <f t="shared" si="14"/>
        <v>0.2471875</v>
      </c>
      <c r="AC132" s="2">
        <f t="shared" si="18"/>
        <v>9.3749999999997996E-5</v>
      </c>
      <c r="AD132" s="2" cm="1">
        <f t="array" ref="AD132">($C$3/100)^2*$M$8*PI()/[1]!viscW(AA132+273.15,1)*[1]!densW(AA132+273.15,1)</f>
        <v>70002.617470299738</v>
      </c>
      <c r="AE132" cm="1">
        <f t="array" ref="AE132">ROUND([1]!densW(AA132+273.15,1)/18,2)</f>
        <v>55.45</v>
      </c>
      <c r="AF132">
        <f t="shared" si="15"/>
        <v>2.0872236821218917</v>
      </c>
    </row>
    <row r="133" spans="3:32" x14ac:dyDescent="0.25">
      <c r="C133" s="11">
        <v>635</v>
      </c>
      <c r="D133" s="1">
        <v>7.84</v>
      </c>
      <c r="E133">
        <v>20.2</v>
      </c>
      <c r="F133" s="2">
        <f t="shared" si="11"/>
        <v>0.245</v>
      </c>
      <c r="G133" s="2">
        <f t="shared" si="16"/>
        <v>1.2500000000000011E-4</v>
      </c>
      <c r="H133" s="2" cm="1">
        <f t="array" ref="H133">($C$3/100)^2*$B$8*PI()/[1]!viscW(E133+273.15,1)*[1]!densW(E133+273.15,1)</f>
        <v>50630.902377463783</v>
      </c>
      <c r="I133" cm="1">
        <f t="array" ref="I133">ROUND([1]!densW(E133+273.15,1)/18,2)</f>
        <v>55.45</v>
      </c>
      <c r="J133">
        <f t="shared" si="12"/>
        <v>2.2934526094307723</v>
      </c>
      <c r="N133">
        <v>634</v>
      </c>
      <c r="O133">
        <v>7.38</v>
      </c>
      <c r="P133">
        <v>20.2</v>
      </c>
      <c r="Q133" s="2">
        <f t="shared" si="19"/>
        <v>0.230625</v>
      </c>
      <c r="R133" s="2">
        <f t="shared" si="17"/>
        <v>1.2500000000000011E-4</v>
      </c>
      <c r="S133" s="2" cm="1">
        <f t="array" ref="S133">($C$3/100)^2*$M$8*PI()/([1]!viscW(P133+273.15,1)/[1]!densW(P133+273.15,1))</f>
        <v>69665.076203577992</v>
      </c>
      <c r="T133" cm="1">
        <f t="array" ref="T133">ROUND([1]!densW(P133+273.15,1)/18,2)</f>
        <v>55.45</v>
      </c>
      <c r="U133">
        <f t="shared" si="13"/>
        <v>1.8360041710258126</v>
      </c>
      <c r="Y133">
        <v>635</v>
      </c>
      <c r="Z133">
        <v>7.93</v>
      </c>
      <c r="AA133">
        <v>20.399999999999999</v>
      </c>
      <c r="AB133" s="2">
        <f t="shared" si="14"/>
        <v>0.24781249999999999</v>
      </c>
      <c r="AC133" s="2">
        <f t="shared" si="18"/>
        <v>9.3750000000000774E-5</v>
      </c>
      <c r="AD133" s="2" cm="1">
        <f t="array" ref="AD133">($C$3/100)^2*$M$8*PI()/[1]!viscW(AA133+273.15,1)*[1]!densW(AA133+273.15,1)</f>
        <v>70002.617470299738</v>
      </c>
      <c r="AE133" cm="1">
        <f t="array" ref="AE133">ROUND([1]!densW(AA133+273.15,1)/18,2)</f>
        <v>55.45</v>
      </c>
      <c r="AF133">
        <f t="shared" si="15"/>
        <v>2.1052421876245693</v>
      </c>
    </row>
    <row r="134" spans="3:32" x14ac:dyDescent="0.25">
      <c r="C134" s="11">
        <v>640</v>
      </c>
      <c r="D134" s="1">
        <v>7.88</v>
      </c>
      <c r="E134">
        <v>20.2</v>
      </c>
      <c r="F134" s="2">
        <f t="shared" si="11"/>
        <v>0.24625</v>
      </c>
      <c r="G134" s="2">
        <f t="shared" si="16"/>
        <v>1.2500000000000011E-4</v>
      </c>
      <c r="H134" s="2" cm="1">
        <f t="array" ref="H134">($C$3/100)^2*$B$8*PI()/[1]!viscW(E134+273.15,1)*[1]!densW(E134+273.15,1)</f>
        <v>50630.902377463783</v>
      </c>
      <c r="I134" cm="1">
        <f t="array" ref="I134">ROUND([1]!densW(E134+273.15,1)/18,2)</f>
        <v>55.45</v>
      </c>
      <c r="J134">
        <f t="shared" si="12"/>
        <v>2.3399726250656654</v>
      </c>
      <c r="N134">
        <v>639</v>
      </c>
      <c r="O134">
        <v>7.39</v>
      </c>
      <c r="P134">
        <v>20.2</v>
      </c>
      <c r="Q134" s="2">
        <f t="shared" si="19"/>
        <v>0.23093749999999999</v>
      </c>
      <c r="R134" s="2">
        <f t="shared" si="17"/>
        <v>1.2500000000000011E-4</v>
      </c>
      <c r="S134" s="2" cm="1">
        <f t="array" ref="S134">($C$3/100)^2*$M$8*PI()/([1]!viscW(P134+273.15,1)/[1]!densW(P134+273.15,1))</f>
        <v>69665.076203577992</v>
      </c>
      <c r="T134" cm="1">
        <f t="array" ref="T134">ROUND([1]!densW(P134+273.15,1)/18,2)</f>
        <v>55.45</v>
      </c>
      <c r="U134">
        <f t="shared" si="13"/>
        <v>1.843172660504425</v>
      </c>
      <c r="Y134">
        <v>640</v>
      </c>
      <c r="Z134">
        <v>7.94</v>
      </c>
      <c r="AA134">
        <v>20.399999999999999</v>
      </c>
      <c r="AB134" s="2">
        <f t="shared" si="14"/>
        <v>0.24812500000000001</v>
      </c>
      <c r="AC134" s="2">
        <f t="shared" si="18"/>
        <v>1.2500000000000011E-4</v>
      </c>
      <c r="AD134" s="2" cm="1">
        <f t="array" ref="AD134">($C$3/100)^2*$M$8*PI()/[1]!viscW(AA134+273.15,1)*[1]!densW(AA134+273.15,1)</f>
        <v>70002.617470299738</v>
      </c>
      <c r="AE134" cm="1">
        <f t="array" ref="AE134">ROUND([1]!densW(AA134+273.15,1)/18,2)</f>
        <v>55.45</v>
      </c>
      <c r="AF134">
        <f t="shared" si="15"/>
        <v>2.1143746711878424</v>
      </c>
    </row>
    <row r="135" spans="3:32" x14ac:dyDescent="0.25">
      <c r="C135" s="11">
        <v>645</v>
      </c>
      <c r="D135" s="1">
        <v>7.88</v>
      </c>
      <c r="E135">
        <v>20.2</v>
      </c>
      <c r="F135" s="2">
        <f t="shared" ref="F135:F198" si="20">D135/32</f>
        <v>0.24625</v>
      </c>
      <c r="G135" s="2">
        <f t="shared" si="16"/>
        <v>3.1249999999999337E-5</v>
      </c>
      <c r="H135" s="2" cm="1">
        <f t="array" ref="H135">($C$3/100)^2*$B$8*PI()/[1]!viscW(E135+273.15,1)*[1]!densW(E135+273.15,1)</f>
        <v>50630.902377463783</v>
      </c>
      <c r="I135" cm="1">
        <f t="array" ref="I135">ROUND([1]!densW(E135+273.15,1)/18,2)</f>
        <v>55.45</v>
      </c>
      <c r="J135">
        <f t="shared" ref="J135:J198" si="21">LN($F$237/($F$237-F135))</f>
        <v>2.3399726250656654</v>
      </c>
      <c r="N135">
        <v>644</v>
      </c>
      <c r="O135">
        <v>7.42</v>
      </c>
      <c r="P135">
        <v>20.2</v>
      </c>
      <c r="Q135" s="2">
        <f t="shared" si="19"/>
        <v>0.231875</v>
      </c>
      <c r="R135" s="2">
        <f t="shared" si="17"/>
        <v>1.5625000000000223E-4</v>
      </c>
      <c r="S135" s="2" cm="1">
        <f t="array" ref="S135">($C$3/100)^2*$M$8*PI()/([1]!viscW(P135+273.15,1)/[1]!densW(P135+273.15,1))</f>
        <v>69665.076203577992</v>
      </c>
      <c r="T135" cm="1">
        <f t="array" ref="T135">ROUND([1]!densW(P135+273.15,1)/18,2)</f>
        <v>55.45</v>
      </c>
      <c r="U135">
        <f t="shared" ref="U135:U189" si="22">LN($Q$255/($Q$255-Q135))</f>
        <v>1.864991707899065</v>
      </c>
      <c r="Y135">
        <v>645</v>
      </c>
      <c r="Z135">
        <v>7.97</v>
      </c>
      <c r="AA135">
        <v>20.399999999999999</v>
      </c>
      <c r="AB135" s="2">
        <f t="shared" ref="AB135:AB198" si="23">Z135/32</f>
        <v>0.24906249999999999</v>
      </c>
      <c r="AC135" s="2">
        <f t="shared" si="18"/>
        <v>1.2500000000000011E-4</v>
      </c>
      <c r="AD135" s="2" cm="1">
        <f t="array" ref="AD135">($C$3/100)^2*$M$8*PI()/[1]!viscW(AA135+273.15,1)*[1]!densW(AA135+273.15,1)</f>
        <v>70002.617470299738</v>
      </c>
      <c r="AE135" cm="1">
        <f t="array" ref="AE135">ROUND([1]!densW(AA135+273.15,1)/18,2)</f>
        <v>55.45</v>
      </c>
      <c r="AF135">
        <f t="shared" ref="AF135:AF190" si="24">LN($AB$269/($AB$269-AB135))</f>
        <v>2.1422834593049185</v>
      </c>
    </row>
    <row r="136" spans="3:32" x14ac:dyDescent="0.25">
      <c r="C136" s="11">
        <v>650</v>
      </c>
      <c r="D136" s="1">
        <v>7.89</v>
      </c>
      <c r="E136">
        <v>20.2</v>
      </c>
      <c r="F136" s="2">
        <f t="shared" si="20"/>
        <v>0.24656249999999999</v>
      </c>
      <c r="G136" s="2">
        <f t="shared" ref="G136:G199" si="25">IF(C137=0,"-",(F137-F135)/(C137-C135))</f>
        <v>9.3750000000000774E-5</v>
      </c>
      <c r="H136" s="2" cm="1">
        <f t="array" ref="H136">($C$3/100)^2*$B$8*PI()/[1]!viscW(E136+273.15,1)*[1]!densW(E136+273.15,1)</f>
        <v>50630.902377463783</v>
      </c>
      <c r="I136" cm="1">
        <f t="array" ref="I136">ROUND([1]!densW(E136+273.15,1)/18,2)</f>
        <v>55.45</v>
      </c>
      <c r="J136">
        <f t="shared" si="21"/>
        <v>2.3519488161123805</v>
      </c>
      <c r="N136">
        <v>649</v>
      </c>
      <c r="O136">
        <v>7.44</v>
      </c>
      <c r="P136">
        <v>20.2</v>
      </c>
      <c r="Q136" s="2">
        <f t="shared" si="19"/>
        <v>0.23250000000000001</v>
      </c>
      <c r="R136" s="2">
        <f t="shared" ref="R136:R199" si="26">IF(N137=0,"-",(Q137-Q135)/(N137-N135))</f>
        <v>9.3750000000000774E-5</v>
      </c>
      <c r="S136" s="2" cm="1">
        <f t="array" ref="S136">($C$3/100)^2*$M$8*PI()/([1]!viscW(P136+273.15,1)/[1]!densW(P136+273.15,1))</f>
        <v>69665.076203577992</v>
      </c>
      <c r="T136" cm="1">
        <f t="array" ref="T136">ROUND([1]!densW(P136+273.15,1)/18,2)</f>
        <v>55.45</v>
      </c>
      <c r="U136">
        <f t="shared" si="22"/>
        <v>1.879806793684206</v>
      </c>
      <c r="Y136">
        <v>650</v>
      </c>
      <c r="Z136">
        <v>7.98</v>
      </c>
      <c r="AA136">
        <v>20.399999999999999</v>
      </c>
      <c r="AB136" s="2">
        <f t="shared" si="23"/>
        <v>0.24937500000000001</v>
      </c>
      <c r="AC136" s="2">
        <f t="shared" ref="AC136:AC199" si="27">IF(Y137=0,"-",(AB137-AB135)/(Y137-Y135))</f>
        <v>9.3750000000000774E-5</v>
      </c>
      <c r="AD136" s="2" cm="1">
        <f t="array" ref="AD136">($C$3/100)^2*$M$8*PI()/[1]!viscW(AA136+273.15,1)*[1]!densW(AA136+273.15,1)</f>
        <v>70002.617470299738</v>
      </c>
      <c r="AE136" cm="1">
        <f t="array" ref="AE136">ROUND([1]!densW(AA136+273.15,1)/18,2)</f>
        <v>55.45</v>
      </c>
      <c r="AF136">
        <f t="shared" si="24"/>
        <v>2.1517622032594632</v>
      </c>
    </row>
    <row r="137" spans="3:32" x14ac:dyDescent="0.25">
      <c r="C137" s="11">
        <v>655</v>
      </c>
      <c r="D137" s="1">
        <v>7.91</v>
      </c>
      <c r="E137">
        <v>20.2</v>
      </c>
      <c r="F137" s="2">
        <f t="shared" si="20"/>
        <v>0.2471875</v>
      </c>
      <c r="G137" s="2">
        <f t="shared" si="25"/>
        <v>6.2500000000001438E-5</v>
      </c>
      <c r="H137" s="2" cm="1">
        <f t="array" ref="H137">($C$3/100)^2*$B$8*PI()/[1]!viscW(E137+273.15,1)*[1]!densW(E137+273.15,1)</f>
        <v>50630.902377463783</v>
      </c>
      <c r="I137" cm="1">
        <f t="array" ref="I137">ROUND([1]!densW(E137+273.15,1)/18,2)</f>
        <v>55.45</v>
      </c>
      <c r="J137">
        <f t="shared" si="21"/>
        <v>2.3763402692365405</v>
      </c>
      <c r="N137">
        <v>654</v>
      </c>
      <c r="O137">
        <v>7.45</v>
      </c>
      <c r="P137">
        <v>20.2</v>
      </c>
      <c r="Q137" s="2">
        <f t="shared" si="19"/>
        <v>0.23281250000000001</v>
      </c>
      <c r="R137" s="2">
        <f t="shared" si="26"/>
        <v>1.2500000000000011E-4</v>
      </c>
      <c r="S137" s="2" cm="1">
        <f t="array" ref="S137">($C$3/100)^2*$M$8*PI()/([1]!viscW(P137+273.15,1)/[1]!densW(P137+273.15,1))</f>
        <v>69665.076203577992</v>
      </c>
      <c r="T137" cm="1">
        <f t="array" ref="T137">ROUND([1]!densW(P137+273.15,1)/18,2)</f>
        <v>55.45</v>
      </c>
      <c r="U137">
        <f t="shared" si="22"/>
        <v>1.8872974654133634</v>
      </c>
      <c r="Y137">
        <v>655</v>
      </c>
      <c r="Z137">
        <v>8</v>
      </c>
      <c r="AA137">
        <v>20.399999999999999</v>
      </c>
      <c r="AB137" s="2">
        <f t="shared" si="23"/>
        <v>0.25</v>
      </c>
      <c r="AC137" s="2">
        <f t="shared" si="27"/>
        <v>1.2499999999999735E-4</v>
      </c>
      <c r="AD137" s="2" cm="1">
        <f t="array" ref="AD137">($C$3/100)^2*$M$8*PI()/[1]!viscW(AA137+273.15,1)*[1]!densW(AA137+273.15,1)</f>
        <v>70002.617470299738</v>
      </c>
      <c r="AE137" cm="1">
        <f t="array" ref="AE137">ROUND([1]!densW(AA137+273.15,1)/18,2)</f>
        <v>55.45</v>
      </c>
      <c r="AF137">
        <f t="shared" si="24"/>
        <v>2.1709935651873504</v>
      </c>
    </row>
    <row r="138" spans="3:32" x14ac:dyDescent="0.25">
      <c r="C138" s="11">
        <v>660</v>
      </c>
      <c r="D138" s="1">
        <v>7.91</v>
      </c>
      <c r="E138">
        <v>20.2</v>
      </c>
      <c r="F138" s="2">
        <f t="shared" si="20"/>
        <v>0.2471875</v>
      </c>
      <c r="G138" s="2">
        <f t="shared" si="25"/>
        <v>3.1249999999999337E-5</v>
      </c>
      <c r="H138" s="2" cm="1">
        <f t="array" ref="H138">($C$3/100)^2*$B$8*PI()/[1]!viscW(E138+273.15,1)*[1]!densW(E138+273.15,1)</f>
        <v>50630.902377463783</v>
      </c>
      <c r="I138" cm="1">
        <f t="array" ref="I138">ROUND([1]!densW(E138+273.15,1)/18,2)</f>
        <v>55.45</v>
      </c>
      <c r="J138">
        <f t="shared" si="21"/>
        <v>2.3763402692365405</v>
      </c>
      <c r="N138">
        <v>659</v>
      </c>
      <c r="O138">
        <v>7.48</v>
      </c>
      <c r="P138">
        <v>20.2</v>
      </c>
      <c r="Q138" s="2">
        <f t="shared" si="19"/>
        <v>0.23375000000000001</v>
      </c>
      <c r="R138" s="2">
        <f t="shared" si="26"/>
        <v>1.8749999999999878E-4</v>
      </c>
      <c r="S138" s="2" cm="1">
        <f t="array" ref="S138">($C$3/100)^2*$M$8*PI()/([1]!viscW(P138+273.15,1)/[1]!densW(P138+273.15,1))</f>
        <v>69665.076203577992</v>
      </c>
      <c r="T138" cm="1">
        <f t="array" ref="T138">ROUND([1]!densW(P138+273.15,1)/18,2)</f>
        <v>55.45</v>
      </c>
      <c r="U138">
        <f t="shared" si="22"/>
        <v>1.9101121431795349</v>
      </c>
      <c r="Y138">
        <v>660</v>
      </c>
      <c r="Z138">
        <v>8.02</v>
      </c>
      <c r="AA138">
        <v>20.399999999999999</v>
      </c>
      <c r="AB138" s="2">
        <f t="shared" si="23"/>
        <v>0.25062499999999999</v>
      </c>
      <c r="AC138" s="2">
        <f t="shared" si="27"/>
        <v>1.5625000000000223E-4</v>
      </c>
      <c r="AD138" s="2" cm="1">
        <f t="array" ref="AD138">($C$3/100)^2*$M$8*PI()/[1]!viscW(AA138+273.15,1)*[1]!densW(AA138+273.15,1)</f>
        <v>70002.617470299738</v>
      </c>
      <c r="AE138" cm="1">
        <f t="array" ref="AE138">ROUND([1]!densW(AA138+273.15,1)/18,2)</f>
        <v>55.45</v>
      </c>
      <c r="AF138">
        <f t="shared" si="24"/>
        <v>2.1906020365757262</v>
      </c>
    </row>
    <row r="139" spans="3:32" x14ac:dyDescent="0.25">
      <c r="C139" s="11">
        <v>665</v>
      </c>
      <c r="D139" s="1">
        <v>7.92</v>
      </c>
      <c r="E139">
        <v>20.2</v>
      </c>
      <c r="F139" s="2">
        <f t="shared" si="20"/>
        <v>0.2475</v>
      </c>
      <c r="G139" s="2">
        <f t="shared" si="25"/>
        <v>6.2499999999998673E-5</v>
      </c>
      <c r="H139" s="2" cm="1">
        <f t="array" ref="H139">($C$3/100)^2*$B$8*PI()/[1]!viscW(E139+273.15,1)*[1]!densW(E139+273.15,1)</f>
        <v>50630.902377463783</v>
      </c>
      <c r="I139" cm="1">
        <f t="array" ref="I139">ROUND([1]!densW(E139+273.15,1)/18,2)</f>
        <v>55.45</v>
      </c>
      <c r="J139">
        <f t="shared" si="21"/>
        <v>2.3887627892350971</v>
      </c>
      <c r="N139">
        <v>664</v>
      </c>
      <c r="O139">
        <v>7.51</v>
      </c>
      <c r="P139">
        <v>20.2</v>
      </c>
      <c r="Q139" s="2">
        <f t="shared" si="19"/>
        <v>0.23468749999999999</v>
      </c>
      <c r="R139" s="2">
        <f t="shared" si="26"/>
        <v>1.2499999999999735E-4</v>
      </c>
      <c r="S139" s="2" cm="1">
        <f t="array" ref="S139">($C$3/100)^2*$M$8*PI()/([1]!viscW(P139+273.15,1)/[1]!densW(P139+273.15,1))</f>
        <v>69665.076203577992</v>
      </c>
      <c r="T139" cm="1">
        <f t="array" ref="T139">ROUND([1]!densW(P139+273.15,1)/18,2)</f>
        <v>55.45</v>
      </c>
      <c r="U139">
        <f t="shared" si="22"/>
        <v>1.9334595071765257</v>
      </c>
      <c r="Y139">
        <v>665</v>
      </c>
      <c r="Z139">
        <v>8.0500000000000007</v>
      </c>
      <c r="AA139">
        <v>20.399999999999999</v>
      </c>
      <c r="AB139" s="2">
        <f t="shared" si="23"/>
        <v>0.25156250000000002</v>
      </c>
      <c r="AC139" s="2">
        <f t="shared" si="27"/>
        <v>1.2500000000000288E-4</v>
      </c>
      <c r="AD139" s="2" cm="1">
        <f t="array" ref="AD139">($C$3/100)^2*$M$8*PI()/[1]!viscW(AA139+273.15,1)*[1]!densW(AA139+273.15,1)</f>
        <v>70002.617470299738</v>
      </c>
      <c r="AE139" cm="1">
        <f t="array" ref="AE139">ROUND([1]!densW(AA139+273.15,1)/18,2)</f>
        <v>55.45</v>
      </c>
      <c r="AF139">
        <f t="shared" si="24"/>
        <v>2.2207550747464149</v>
      </c>
    </row>
    <row r="140" spans="3:32" x14ac:dyDescent="0.25">
      <c r="C140" s="11">
        <v>670</v>
      </c>
      <c r="D140" s="1">
        <v>7.93</v>
      </c>
      <c r="E140">
        <v>20.2</v>
      </c>
      <c r="F140" s="2">
        <f t="shared" si="20"/>
        <v>0.24781249999999999</v>
      </c>
      <c r="G140" s="2">
        <f t="shared" si="25"/>
        <v>1.2500000000000011E-4</v>
      </c>
      <c r="H140" s="2" cm="1">
        <f t="array" ref="H140">($C$3/100)^2*$B$8*PI()/[1]!viscW(E140+273.15,1)*[1]!densW(E140+273.15,1)</f>
        <v>50630.902377463783</v>
      </c>
      <c r="I140" cm="1">
        <f t="array" ref="I140">ROUND([1]!densW(E140+273.15,1)/18,2)</f>
        <v>55.45</v>
      </c>
      <c r="J140">
        <f t="shared" si="21"/>
        <v>2.4013415714419568</v>
      </c>
      <c r="N140">
        <v>669</v>
      </c>
      <c r="O140">
        <v>7.52</v>
      </c>
      <c r="P140">
        <v>20.2</v>
      </c>
      <c r="Q140" s="2">
        <f t="shared" si="19"/>
        <v>0.23499999999999999</v>
      </c>
      <c r="R140" s="2">
        <f t="shared" si="26"/>
        <v>9.3750000000000774E-5</v>
      </c>
      <c r="S140" s="2" cm="1">
        <f t="array" ref="S140">($C$3/100)^2*$M$8*PI()/([1]!viscW(P140+273.15,1)/[1]!densW(P140+273.15,1))</f>
        <v>69665.076203577992</v>
      </c>
      <c r="T140" cm="1">
        <f t="array" ref="T140">ROUND([1]!densW(P140+273.15,1)/18,2)</f>
        <v>55.45</v>
      </c>
      <c r="U140">
        <f t="shared" si="22"/>
        <v>1.9413646866836387</v>
      </c>
      <c r="Y140">
        <v>670</v>
      </c>
      <c r="Z140">
        <v>8.06</v>
      </c>
      <c r="AA140">
        <v>20.399999999999999</v>
      </c>
      <c r="AB140" s="2">
        <f t="shared" si="23"/>
        <v>0.25187500000000002</v>
      </c>
      <c r="AC140" s="2">
        <f t="shared" si="27"/>
        <v>1.2499999999999735E-4</v>
      </c>
      <c r="AD140" s="2" cm="1">
        <f t="array" ref="AD140">($C$3/100)^2*$M$8*PI()/[1]!viscW(AA140+273.15,1)*[1]!densW(AA140+273.15,1)</f>
        <v>70002.617470299738</v>
      </c>
      <c r="AE140" cm="1">
        <f t="array" ref="AE140">ROUND([1]!densW(AA140+273.15,1)/18,2)</f>
        <v>55.45</v>
      </c>
      <c r="AF140">
        <f t="shared" si="24"/>
        <v>2.2310115749136035</v>
      </c>
    </row>
    <row r="141" spans="3:32" x14ac:dyDescent="0.25">
      <c r="C141" s="11">
        <v>675</v>
      </c>
      <c r="D141" s="1">
        <v>7.96</v>
      </c>
      <c r="E141">
        <v>20.2</v>
      </c>
      <c r="F141" s="2">
        <f t="shared" si="20"/>
        <v>0.24875</v>
      </c>
      <c r="G141" s="2">
        <f t="shared" si="25"/>
        <v>9.3750000000000774E-5</v>
      </c>
      <c r="H141" s="2" cm="1">
        <f t="array" ref="H141">($C$3/100)^2*$B$8*PI()/[1]!viscW(E141+273.15,1)*[1]!densW(E141+273.15,1)</f>
        <v>50630.902377463783</v>
      </c>
      <c r="I141" cm="1">
        <f t="array" ref="I141">ROUND([1]!densW(E141+273.15,1)/18,2)</f>
        <v>55.45</v>
      </c>
      <c r="J141">
        <f t="shared" si="21"/>
        <v>2.4400560836226477</v>
      </c>
      <c r="N141">
        <v>674</v>
      </c>
      <c r="O141">
        <v>7.54</v>
      </c>
      <c r="P141">
        <v>20.2</v>
      </c>
      <c r="Q141" s="2">
        <f t="shared" si="19"/>
        <v>0.235625</v>
      </c>
      <c r="R141" s="2">
        <f t="shared" si="26"/>
        <v>1.2500000000000011E-4</v>
      </c>
      <c r="S141" s="2" cm="1">
        <f t="array" ref="S141">($C$3/100)^2*$M$8*PI()/([1]!viscW(P141+273.15,1)/[1]!densW(P141+273.15,1))</f>
        <v>69665.076203577992</v>
      </c>
      <c r="T141" cm="1">
        <f t="array" ref="T141">ROUND([1]!densW(P141+273.15,1)/18,2)</f>
        <v>55.45</v>
      </c>
      <c r="U141">
        <f t="shared" si="22"/>
        <v>1.9573650280300803</v>
      </c>
      <c r="Y141">
        <v>675</v>
      </c>
      <c r="Z141">
        <v>8.09</v>
      </c>
      <c r="AA141">
        <v>20.399999999999999</v>
      </c>
      <c r="AB141" s="2">
        <f t="shared" si="23"/>
        <v>0.2528125</v>
      </c>
      <c r="AC141" s="2">
        <f t="shared" si="27"/>
        <v>6.2499999999998673E-5</v>
      </c>
      <c r="AD141" s="2" cm="1">
        <f t="array" ref="AD141">($C$3/100)^2*$M$8*PI()/[1]!viscW(AA141+273.15,1)*[1]!densW(AA141+273.15,1)</f>
        <v>70002.617470299738</v>
      </c>
      <c r="AE141" cm="1">
        <f t="array" ref="AE141">ROUND([1]!densW(AA141+273.15,1)/18,2)</f>
        <v>55.45</v>
      </c>
      <c r="AF141">
        <f t="shared" si="24"/>
        <v>2.262427771146982</v>
      </c>
    </row>
    <row r="142" spans="3:32" x14ac:dyDescent="0.25">
      <c r="C142" s="11">
        <v>680</v>
      </c>
      <c r="D142" s="1">
        <v>7.96</v>
      </c>
      <c r="E142">
        <v>20.2</v>
      </c>
      <c r="F142" s="2">
        <f t="shared" si="20"/>
        <v>0.24875</v>
      </c>
      <c r="G142" s="2">
        <f t="shared" si="25"/>
        <v>3.1249999999999337E-5</v>
      </c>
      <c r="H142" s="2" cm="1">
        <f t="array" ref="H142">($C$3/100)^2*$B$8*PI()/[1]!viscW(E142+273.15,1)*[1]!densW(E142+273.15,1)</f>
        <v>50630.902377463783</v>
      </c>
      <c r="I142" cm="1">
        <f t="array" ref="I142">ROUND([1]!densW(E142+273.15,1)/18,2)</f>
        <v>55.45</v>
      </c>
      <c r="J142">
        <f t="shared" si="21"/>
        <v>2.4400560836226477</v>
      </c>
      <c r="N142">
        <v>679</v>
      </c>
      <c r="O142">
        <v>7.56</v>
      </c>
      <c r="P142">
        <v>20.2</v>
      </c>
      <c r="Q142" s="2">
        <f t="shared" si="19"/>
        <v>0.23624999999999999</v>
      </c>
      <c r="R142" s="2">
        <f t="shared" si="26"/>
        <v>1.2500000000000011E-4</v>
      </c>
      <c r="S142" s="2" cm="1">
        <f t="array" ref="S142">($C$3/100)^2*$M$8*PI()/([1]!viscW(P142+273.15,1)/[1]!densW(P142+273.15,1))</f>
        <v>69665.076203577992</v>
      </c>
      <c r="T142" cm="1">
        <f t="array" ref="T142">ROUND([1]!densW(P142+273.15,1)/18,2)</f>
        <v>55.45</v>
      </c>
      <c r="U142">
        <f t="shared" si="22"/>
        <v>1.9736255489018601</v>
      </c>
      <c r="Y142">
        <v>680</v>
      </c>
      <c r="Z142">
        <v>8.08</v>
      </c>
      <c r="AA142">
        <v>20.399999999999999</v>
      </c>
      <c r="AB142" s="2">
        <f t="shared" si="23"/>
        <v>0.2525</v>
      </c>
      <c r="AC142" s="2">
        <f t="shared" si="27"/>
        <v>3.1249999999999337E-5</v>
      </c>
      <c r="AD142" s="2" cm="1">
        <f t="array" ref="AD142">($C$3/100)^2*$M$8*PI()/[1]!viscW(AA142+273.15,1)*[1]!densW(AA142+273.15,1)</f>
        <v>70002.617470299738</v>
      </c>
      <c r="AE142" cm="1">
        <f t="array" ref="AE142">ROUND([1]!densW(AA142+273.15,1)/18,2)</f>
        <v>55.45</v>
      </c>
      <c r="AF142">
        <f t="shared" si="24"/>
        <v>2.2518456618164455</v>
      </c>
    </row>
    <row r="143" spans="3:32" x14ac:dyDescent="0.25">
      <c r="C143" s="11">
        <v>685</v>
      </c>
      <c r="D143" s="1">
        <v>7.97</v>
      </c>
      <c r="E143">
        <v>20.2</v>
      </c>
      <c r="F143" s="2">
        <f t="shared" si="20"/>
        <v>0.24906249999999999</v>
      </c>
      <c r="G143" s="2">
        <f t="shared" si="25"/>
        <v>1.2500000000000011E-4</v>
      </c>
      <c r="H143" s="2" cm="1">
        <f t="array" ref="H143">($C$3/100)^2*$B$8*PI()/[1]!viscW(E143+273.15,1)*[1]!densW(E143+273.15,1)</f>
        <v>50630.902377463783</v>
      </c>
      <c r="I143" cm="1">
        <f t="array" ref="I143">ROUND([1]!densW(E143+273.15,1)/18,2)</f>
        <v>55.45</v>
      </c>
      <c r="J143">
        <f t="shared" si="21"/>
        <v>2.4533013103726682</v>
      </c>
      <c r="N143">
        <v>684</v>
      </c>
      <c r="O143">
        <v>7.58</v>
      </c>
      <c r="P143">
        <v>20.2</v>
      </c>
      <c r="Q143" s="2">
        <f t="shared" si="19"/>
        <v>0.236875</v>
      </c>
      <c r="R143" s="2">
        <f t="shared" si="26"/>
        <v>1.2500000000000011E-4</v>
      </c>
      <c r="S143" s="2" cm="1">
        <f t="array" ref="S143">($C$3/100)^2*$M$8*PI()/([1]!viscW(P143+273.15,1)/[1]!densW(P143+273.15,1))</f>
        <v>69665.076203577992</v>
      </c>
      <c r="T143" cm="1">
        <f t="array" ref="T143">ROUND([1]!densW(P143+273.15,1)/18,2)</f>
        <v>55.45</v>
      </c>
      <c r="U143">
        <f t="shared" si="22"/>
        <v>1.9901548508530713</v>
      </c>
      <c r="Y143">
        <v>685</v>
      </c>
      <c r="Z143">
        <v>8.1</v>
      </c>
      <c r="AA143">
        <v>20.399999999999999</v>
      </c>
      <c r="AB143" s="2">
        <f t="shared" si="23"/>
        <v>0.25312499999999999</v>
      </c>
      <c r="AC143" s="2">
        <f t="shared" si="27"/>
        <v>1.5625000000000223E-4</v>
      </c>
      <c r="AD143" s="2" cm="1">
        <f t="array" ref="AD143">($C$3/100)^2*$M$8*PI()/[1]!viscW(AA143+273.15,1)*[1]!densW(AA143+273.15,1)</f>
        <v>70002.617470299738</v>
      </c>
      <c r="AE143" cm="1">
        <f t="array" ref="AE143">ROUND([1]!densW(AA143+273.15,1)/18,2)</f>
        <v>55.45</v>
      </c>
      <c r="AF143">
        <f t="shared" si="24"/>
        <v>2.2731230602637296</v>
      </c>
    </row>
    <row r="144" spans="3:32" x14ac:dyDescent="0.25">
      <c r="C144" s="11">
        <v>690</v>
      </c>
      <c r="D144" s="1">
        <v>8</v>
      </c>
      <c r="E144">
        <v>20.2</v>
      </c>
      <c r="F144" s="2">
        <f t="shared" si="20"/>
        <v>0.25</v>
      </c>
      <c r="G144" s="2">
        <f t="shared" si="25"/>
        <v>6.2500000000001438E-5</v>
      </c>
      <c r="H144" s="2" cm="1">
        <f t="array" ref="H144">($C$3/100)^2*$B$8*PI()/[1]!viscW(E144+273.15,1)*[1]!densW(E144+273.15,1)</f>
        <v>50630.902377463783</v>
      </c>
      <c r="I144" cm="1">
        <f t="array" ref="I144">ROUND([1]!densW(E144+273.15,1)/18,2)</f>
        <v>55.45</v>
      </c>
      <c r="J144">
        <f t="shared" si="21"/>
        <v>2.4941233048929234</v>
      </c>
      <c r="N144">
        <v>689</v>
      </c>
      <c r="O144">
        <v>7.6</v>
      </c>
      <c r="P144">
        <v>20.2</v>
      </c>
      <c r="Q144" s="2">
        <f t="shared" si="19"/>
        <v>0.23749999999999999</v>
      </c>
      <c r="R144" s="2">
        <f t="shared" si="26"/>
        <v>1.2500000000000011E-4</v>
      </c>
      <c r="S144" s="2" cm="1">
        <f t="array" ref="S144">($C$3/100)^2*$M$8*PI()/([1]!viscW(P144+273.15,1)/[1]!densW(P144+273.15,1))</f>
        <v>69665.076203577992</v>
      </c>
      <c r="T144" cm="1">
        <f t="array" ref="T144">ROUND([1]!densW(P144+273.15,1)/18,2)</f>
        <v>55.45</v>
      </c>
      <c r="U144">
        <f t="shared" si="22"/>
        <v>2.0069619691694522</v>
      </c>
      <c r="Y144">
        <v>690</v>
      </c>
      <c r="Z144">
        <v>8.1300000000000008</v>
      </c>
      <c r="AA144">
        <v>20.399999999999999</v>
      </c>
      <c r="AB144" s="2">
        <f t="shared" si="23"/>
        <v>0.25406250000000002</v>
      </c>
      <c r="AC144" s="2">
        <f t="shared" si="27"/>
        <v>1.5625000000000223E-4</v>
      </c>
      <c r="AD144" s="2" cm="1">
        <f t="array" ref="AD144">($C$3/100)^2*$M$8*PI()/[1]!viscW(AA144+273.15,1)*[1]!densW(AA144+273.15,1)</f>
        <v>70002.617470299738</v>
      </c>
      <c r="AE144" cm="1">
        <f t="array" ref="AE144">ROUND([1]!densW(AA144+273.15,1)/18,2)</f>
        <v>55.45</v>
      </c>
      <c r="AF144">
        <f t="shared" si="24"/>
        <v>2.3059128830867222</v>
      </c>
    </row>
    <row r="145" spans="3:32" x14ac:dyDescent="0.25">
      <c r="C145" s="11">
        <v>695</v>
      </c>
      <c r="D145" s="1">
        <v>7.99</v>
      </c>
      <c r="E145">
        <v>20.2</v>
      </c>
      <c r="F145" s="2">
        <f t="shared" si="20"/>
        <v>0.24968750000000001</v>
      </c>
      <c r="G145" s="2">
        <f t="shared" si="25"/>
        <v>3.1249999999999337E-5</v>
      </c>
      <c r="H145" s="2" cm="1">
        <f t="array" ref="H145">($C$3/100)^2*$B$8*PI()/[1]!viscW(E145+273.15,1)*[1]!densW(E145+273.15,1)</f>
        <v>50630.902377463783</v>
      </c>
      <c r="I145" cm="1">
        <f t="array" ref="I145">ROUND([1]!densW(E145+273.15,1)/18,2)</f>
        <v>55.45</v>
      </c>
      <c r="J145">
        <f t="shared" si="21"/>
        <v>2.4803299827605882</v>
      </c>
      <c r="N145">
        <v>694</v>
      </c>
      <c r="O145">
        <v>7.62</v>
      </c>
      <c r="P145">
        <v>20.3</v>
      </c>
      <c r="Q145" s="2">
        <f t="shared" si="19"/>
        <v>0.238125</v>
      </c>
      <c r="R145" s="2">
        <f t="shared" si="26"/>
        <v>6.2500000000001438E-5</v>
      </c>
      <c r="S145" s="2" cm="1">
        <f t="array" ref="S145">($C$3/100)^2*$M$8*PI()/([1]!viscW(P145+273.15,1)/[1]!densW(P145+273.15,1))</f>
        <v>69833.773982416387</v>
      </c>
      <c r="T145" cm="1">
        <f t="array" ref="T145">ROUND([1]!densW(P145+273.15,1)/18,2)</f>
        <v>55.45</v>
      </c>
      <c r="U145">
        <f t="shared" si="22"/>
        <v>2.0240564025287524</v>
      </c>
      <c r="Y145">
        <v>695</v>
      </c>
      <c r="Z145">
        <v>8.15</v>
      </c>
      <c r="AA145">
        <v>20.399999999999999</v>
      </c>
      <c r="AB145" s="2">
        <f t="shared" si="23"/>
        <v>0.25468750000000001</v>
      </c>
      <c r="AC145" s="2">
        <f t="shared" si="27"/>
        <v>1.2499999999999735E-4</v>
      </c>
      <c r="AD145" s="2" cm="1">
        <f t="array" ref="AD145">($C$3/100)^2*$M$8*PI()/[1]!viscW(AA145+273.15,1)*[1]!densW(AA145+273.15,1)</f>
        <v>70002.617470299738</v>
      </c>
      <c r="AE145" cm="1">
        <f t="array" ref="AE145">ROUND([1]!densW(AA145+273.15,1)/18,2)</f>
        <v>55.45</v>
      </c>
      <c r="AF145">
        <f t="shared" si="24"/>
        <v>2.3283857389387799</v>
      </c>
    </row>
    <row r="146" spans="3:32" x14ac:dyDescent="0.25">
      <c r="C146" s="11">
        <v>700</v>
      </c>
      <c r="D146" s="1">
        <v>8.01</v>
      </c>
      <c r="E146">
        <v>20.2</v>
      </c>
      <c r="F146" s="2">
        <f t="shared" si="20"/>
        <v>0.25031249999999999</v>
      </c>
      <c r="G146" s="2">
        <f t="shared" si="25"/>
        <v>1.2499999999999735E-4</v>
      </c>
      <c r="H146" s="2" cm="1">
        <f t="array" ref="H146">($C$3/100)^2*$B$8*PI()/[1]!viscW(E146+273.15,1)*[1]!densW(E146+273.15,1)</f>
        <v>50630.902377463783</v>
      </c>
      <c r="I146" cm="1">
        <f t="array" ref="I146">ROUND([1]!densW(E146+273.15,1)/18,2)</f>
        <v>55.45</v>
      </c>
      <c r="J146">
        <f t="shared" si="21"/>
        <v>2.5081095468676629</v>
      </c>
      <c r="N146">
        <v>699</v>
      </c>
      <c r="O146">
        <v>7.62</v>
      </c>
      <c r="P146">
        <v>20.2</v>
      </c>
      <c r="Q146" s="2">
        <f t="shared" si="19"/>
        <v>0.238125</v>
      </c>
      <c r="R146" s="2">
        <f t="shared" si="26"/>
        <v>6.2499999999998673E-5</v>
      </c>
      <c r="S146" s="2" cm="1">
        <f t="array" ref="S146">($C$3/100)^2*$M$8*PI()/([1]!viscW(P146+273.15,1)/[1]!densW(P146+273.15,1))</f>
        <v>69665.076203577992</v>
      </c>
      <c r="T146" cm="1">
        <f t="array" ref="T146">ROUND([1]!densW(P146+273.15,1)/18,2)</f>
        <v>55.45</v>
      </c>
      <c r="U146">
        <f t="shared" si="22"/>
        <v>2.0240564025287524</v>
      </c>
      <c r="Y146">
        <v>700</v>
      </c>
      <c r="Z146">
        <v>8.17</v>
      </c>
      <c r="AA146">
        <v>20.399999999999999</v>
      </c>
      <c r="AB146" s="2">
        <f t="shared" si="23"/>
        <v>0.2553125</v>
      </c>
      <c r="AC146" s="2">
        <f t="shared" si="27"/>
        <v>9.3749999999997996E-5</v>
      </c>
      <c r="AD146" s="2" cm="1">
        <f t="array" ref="AD146">($C$3/100)^2*$M$8*PI()/[1]!viscW(AA146+273.15,1)*[1]!densW(AA146+273.15,1)</f>
        <v>70002.617470299738</v>
      </c>
      <c r="AE146" cm="1">
        <f t="array" ref="AE146">ROUND([1]!densW(AA146+273.15,1)/18,2)</f>
        <v>55.45</v>
      </c>
      <c r="AF146">
        <f t="shared" si="24"/>
        <v>2.3513752571634781</v>
      </c>
    </row>
    <row r="147" spans="3:32" x14ac:dyDescent="0.25">
      <c r="C147" s="11">
        <v>705</v>
      </c>
      <c r="D147" s="1">
        <v>8.0299999999999994</v>
      </c>
      <c r="E147">
        <v>20.2</v>
      </c>
      <c r="F147" s="2">
        <f t="shared" si="20"/>
        <v>0.25093749999999998</v>
      </c>
      <c r="G147" s="2">
        <f t="shared" si="25"/>
        <v>6.2499999999998673E-5</v>
      </c>
      <c r="H147" s="2" cm="1">
        <f t="array" ref="H147">($C$3/100)^2*$B$8*PI()/[1]!viscW(E147+273.15,1)*[1]!densW(E147+273.15,1)</f>
        <v>50630.902377463783</v>
      </c>
      <c r="I147" cm="1">
        <f t="array" ref="I147">ROUND([1]!densW(E147+273.15,1)/18,2)</f>
        <v>55.45</v>
      </c>
      <c r="J147">
        <f t="shared" si="21"/>
        <v>2.5366829193117186</v>
      </c>
      <c r="N147">
        <v>704</v>
      </c>
      <c r="O147">
        <v>7.64</v>
      </c>
      <c r="P147">
        <v>20.2</v>
      </c>
      <c r="Q147" s="2">
        <f t="shared" si="19"/>
        <v>0.23874999999999999</v>
      </c>
      <c r="R147" s="2">
        <f t="shared" si="26"/>
        <v>1.2500000000000011E-4</v>
      </c>
      <c r="S147" s="2" cm="1">
        <f t="array" ref="S147">($C$3/100)^2*$M$8*PI()/([1]!viscW(P147+273.15,1)/[1]!densW(P147+273.15,1))</f>
        <v>69665.076203577992</v>
      </c>
      <c r="T147" cm="1">
        <f t="array" ref="T147">ROUND([1]!densW(P147+273.15,1)/18,2)</f>
        <v>55.45</v>
      </c>
      <c r="U147">
        <f t="shared" si="22"/>
        <v>2.0414481452406212</v>
      </c>
      <c r="Y147">
        <v>705</v>
      </c>
      <c r="Z147">
        <v>8.18</v>
      </c>
      <c r="AA147">
        <v>20.399999999999999</v>
      </c>
      <c r="AB147" s="2">
        <f t="shared" si="23"/>
        <v>0.25562499999999999</v>
      </c>
      <c r="AC147" s="2">
        <f t="shared" si="27"/>
        <v>6.2499999999998673E-5</v>
      </c>
      <c r="AD147" s="2" cm="1">
        <f t="array" ref="AD147">($C$3/100)^2*$M$8*PI()/[1]!viscW(AA147+273.15,1)*[1]!densW(AA147+273.15,1)</f>
        <v>70002.617470299738</v>
      </c>
      <c r="AE147" cm="1">
        <f t="array" ref="AE147">ROUND([1]!densW(AA147+273.15,1)/18,2)</f>
        <v>55.45</v>
      </c>
      <c r="AF147">
        <f t="shared" si="24"/>
        <v>2.3630712969266692</v>
      </c>
    </row>
    <row r="148" spans="3:32" x14ac:dyDescent="0.25">
      <c r="C148" s="11">
        <v>710</v>
      </c>
      <c r="D148" s="1">
        <v>8.0299999999999994</v>
      </c>
      <c r="E148">
        <v>20.2</v>
      </c>
      <c r="F148" s="2">
        <f t="shared" si="20"/>
        <v>0.25093749999999998</v>
      </c>
      <c r="G148" s="2">
        <f t="shared" si="25"/>
        <v>6.2500000000004216E-5</v>
      </c>
      <c r="H148" s="2" cm="1">
        <f t="array" ref="H148">($C$3/100)^2*$B$8*PI()/[1]!viscW(E148+273.15,1)*[1]!densW(E148+273.15,1)</f>
        <v>50630.902377463783</v>
      </c>
      <c r="I148" cm="1">
        <f t="array" ref="I148">ROUND([1]!densW(E148+273.15,1)/18,2)</f>
        <v>55.45</v>
      </c>
      <c r="J148">
        <f t="shared" si="21"/>
        <v>2.5366829193117186</v>
      </c>
      <c r="N148">
        <v>709</v>
      </c>
      <c r="O148">
        <v>7.66</v>
      </c>
      <c r="P148">
        <v>20.2</v>
      </c>
      <c r="Q148" s="2">
        <f t="shared" si="19"/>
        <v>0.239375</v>
      </c>
      <c r="R148" s="2">
        <f t="shared" si="26"/>
        <v>1.2500000000000011E-4</v>
      </c>
      <c r="S148" s="2" cm="1">
        <f t="array" ref="S148">($C$3/100)^2*$M$8*PI()/([1]!viscW(P148+273.15,1)/[1]!densW(P148+273.15,1))</f>
        <v>69665.076203577992</v>
      </c>
      <c r="T148" cm="1">
        <f t="array" ref="T148">ROUND([1]!densW(P148+273.15,1)/18,2)</f>
        <v>55.45</v>
      </c>
      <c r="U148">
        <f t="shared" si="22"/>
        <v>2.0591477223400227</v>
      </c>
      <c r="Y148">
        <v>710</v>
      </c>
      <c r="Z148">
        <v>8.19</v>
      </c>
      <c r="AA148">
        <v>20.399999999999999</v>
      </c>
      <c r="AB148" s="2">
        <f t="shared" si="23"/>
        <v>0.25593749999999998</v>
      </c>
      <c r="AC148" s="2">
        <f t="shared" si="27"/>
        <v>3.1249999999999337E-5</v>
      </c>
      <c r="AD148" s="2" cm="1">
        <f t="array" ref="AD148">($C$3/100)^2*$M$8*PI()/[1]!viscW(AA148+273.15,1)*[1]!densW(AA148+273.15,1)</f>
        <v>70002.617470299738</v>
      </c>
      <c r="AE148" cm="1">
        <f t="array" ref="AE148">ROUND([1]!densW(AA148+273.15,1)/18,2)</f>
        <v>55.45</v>
      </c>
      <c r="AF148">
        <f t="shared" si="24"/>
        <v>2.374905754573672</v>
      </c>
    </row>
    <row r="149" spans="3:32" x14ac:dyDescent="0.25">
      <c r="C149" s="11">
        <v>715</v>
      </c>
      <c r="D149" s="1">
        <v>8.0500000000000007</v>
      </c>
      <c r="E149">
        <v>20.2</v>
      </c>
      <c r="F149" s="2">
        <f t="shared" si="20"/>
        <v>0.25156250000000002</v>
      </c>
      <c r="G149" s="2">
        <f t="shared" si="25"/>
        <v>9.3750000000003553E-5</v>
      </c>
      <c r="H149" s="2" cm="1">
        <f t="array" ref="H149">($C$3/100)^2*$B$8*PI()/[1]!viscW(E149+273.15,1)*[1]!densW(E149+273.15,1)</f>
        <v>50630.902377463783</v>
      </c>
      <c r="I149" cm="1">
        <f t="array" ref="I149">ROUND([1]!densW(E149+273.15,1)/18,2)</f>
        <v>55.45</v>
      </c>
      <c r="J149">
        <f t="shared" si="21"/>
        <v>2.5660968045180139</v>
      </c>
      <c r="N149">
        <v>714</v>
      </c>
      <c r="O149">
        <v>7.68</v>
      </c>
      <c r="P149">
        <v>20.2</v>
      </c>
      <c r="Q149" s="2">
        <f t="shared" si="19"/>
        <v>0.24</v>
      </c>
      <c r="R149" s="2">
        <f t="shared" si="26"/>
        <v>9.3750000000000774E-5</v>
      </c>
      <c r="S149" s="2" cm="1">
        <f t="array" ref="S149">($C$3/100)^2*$M$8*PI()/([1]!viscW(P149+273.15,1)/[1]!densW(P149+273.15,1))</f>
        <v>69665.076203577992</v>
      </c>
      <c r="T149" cm="1">
        <f t="array" ref="T149">ROUND([1]!densW(P149+273.15,1)/18,2)</f>
        <v>55.45</v>
      </c>
      <c r="U149">
        <f t="shared" si="22"/>
        <v>2.0771662278427008</v>
      </c>
      <c r="Y149">
        <v>715</v>
      </c>
      <c r="Z149">
        <v>8.19</v>
      </c>
      <c r="AA149">
        <v>20.399999999999999</v>
      </c>
      <c r="AB149" s="2">
        <f t="shared" si="23"/>
        <v>0.25593749999999998</v>
      </c>
      <c r="AC149" s="2">
        <f t="shared" si="27"/>
        <v>9.3750000000003553E-5</v>
      </c>
      <c r="AD149" s="2" cm="1">
        <f t="array" ref="AD149">($C$3/100)^2*$M$8*PI()/[1]!viscW(AA149+273.15,1)*[1]!densW(AA149+273.15,1)</f>
        <v>70002.617470299738</v>
      </c>
      <c r="AE149" cm="1">
        <f t="array" ref="AE149">ROUND([1]!densW(AA149+273.15,1)/18,2)</f>
        <v>55.45</v>
      </c>
      <c r="AF149">
        <f t="shared" si="24"/>
        <v>2.374905754573672</v>
      </c>
    </row>
    <row r="150" spans="3:32" x14ac:dyDescent="0.25">
      <c r="C150" s="11">
        <v>720</v>
      </c>
      <c r="D150" s="1">
        <v>8.06</v>
      </c>
      <c r="E150">
        <v>20.2</v>
      </c>
      <c r="F150" s="2">
        <f t="shared" si="20"/>
        <v>0.25187500000000002</v>
      </c>
      <c r="G150" s="2">
        <f t="shared" si="25"/>
        <v>3.1249999999999337E-5</v>
      </c>
      <c r="H150" s="2" cm="1">
        <f t="array" ref="H150">($C$3/100)^2*$B$8*PI()/[1]!viscW(E150+273.15,1)*[1]!densW(E150+273.15,1)</f>
        <v>50630.902377463783</v>
      </c>
      <c r="I150" cm="1">
        <f t="array" ref="I150">ROUND([1]!densW(E150+273.15,1)/18,2)</f>
        <v>55.45</v>
      </c>
      <c r="J150">
        <f t="shared" si="21"/>
        <v>2.581134681882554</v>
      </c>
      <c r="N150">
        <v>719</v>
      </c>
      <c r="O150">
        <v>7.69</v>
      </c>
      <c r="P150">
        <v>20.3</v>
      </c>
      <c r="Q150" s="2">
        <f t="shared" si="19"/>
        <v>0.24031250000000001</v>
      </c>
      <c r="R150" s="2">
        <f t="shared" si="26"/>
        <v>9.3750000000000774E-5</v>
      </c>
      <c r="S150" s="2" cm="1">
        <f t="array" ref="S150">($C$3/100)^2*$M$8*PI()/([1]!viscW(P150+273.15,1)/[1]!densW(P150+273.15,1))</f>
        <v>69833.773982416387</v>
      </c>
      <c r="T150" cm="1">
        <f t="array" ref="T150">ROUND([1]!densW(P150+273.15,1)/18,2)</f>
        <v>55.45</v>
      </c>
      <c r="U150">
        <f t="shared" si="22"/>
        <v>2.0862987114059739</v>
      </c>
      <c r="Y150">
        <v>720</v>
      </c>
      <c r="Z150">
        <v>8.2200000000000006</v>
      </c>
      <c r="AA150">
        <v>20.399999999999999</v>
      </c>
      <c r="AB150" s="2">
        <f t="shared" si="23"/>
        <v>0.25687500000000002</v>
      </c>
      <c r="AC150" s="2">
        <f t="shared" si="27"/>
        <v>1.2500000000000288E-4</v>
      </c>
      <c r="AD150" s="2" cm="1">
        <f t="array" ref="AD150">($C$3/100)^2*$M$8*PI()/[1]!viscW(AA150+273.15,1)*[1]!densW(AA150+273.15,1)</f>
        <v>70002.617470299738</v>
      </c>
      <c r="AE150" cm="1">
        <f t="array" ref="AE150">ROUND([1]!densW(AA150+273.15,1)/18,2)</f>
        <v>55.45</v>
      </c>
      <c r="AF150">
        <f t="shared" si="24"/>
        <v>2.411273398744548</v>
      </c>
    </row>
    <row r="151" spans="3:32" x14ac:dyDescent="0.25">
      <c r="C151" s="11">
        <v>725</v>
      </c>
      <c r="D151" s="1">
        <v>8.06</v>
      </c>
      <c r="E151">
        <v>20.2</v>
      </c>
      <c r="F151" s="2">
        <f t="shared" si="20"/>
        <v>0.25187500000000002</v>
      </c>
      <c r="G151" s="2">
        <f t="shared" si="25"/>
        <v>6.2499999999998673E-5</v>
      </c>
      <c r="H151" s="2" cm="1">
        <f t="array" ref="H151">($C$3/100)^2*$B$8*PI()/[1]!viscW(E151+273.15,1)*[1]!densW(E151+273.15,1)</f>
        <v>50630.902377463783</v>
      </c>
      <c r="I151" cm="1">
        <f t="array" ref="I151">ROUND([1]!densW(E151+273.15,1)/18,2)</f>
        <v>55.45</v>
      </c>
      <c r="J151">
        <f t="shared" si="21"/>
        <v>2.581134681882554</v>
      </c>
      <c r="N151">
        <v>724</v>
      </c>
      <c r="O151">
        <v>7.71</v>
      </c>
      <c r="P151">
        <v>20.3</v>
      </c>
      <c r="Q151" s="2">
        <f t="shared" si="19"/>
        <v>0.2409375</v>
      </c>
      <c r="R151" s="2">
        <f t="shared" si="26"/>
        <v>1.2500000000000011E-4</v>
      </c>
      <c r="S151" s="2" cm="1">
        <f t="array" ref="S151">($C$3/100)^2*$M$8*PI()/([1]!viscW(P151+273.15,1)/[1]!densW(P151+273.15,1))</f>
        <v>69833.773982416387</v>
      </c>
      <c r="T151" cm="1">
        <f t="array" ref="T151">ROUND([1]!densW(P151+273.15,1)/18,2)</f>
        <v>55.45</v>
      </c>
      <c r="U151">
        <f t="shared" si="22"/>
        <v>2.1048177591732107</v>
      </c>
      <c r="Y151">
        <v>725</v>
      </c>
      <c r="Z151">
        <v>8.23</v>
      </c>
      <c r="AA151">
        <v>20.399999999999999</v>
      </c>
      <c r="AB151" s="2">
        <f t="shared" si="23"/>
        <v>0.25718750000000001</v>
      </c>
      <c r="AC151" s="2">
        <f t="shared" si="27"/>
        <v>6.2499999999998673E-5</v>
      </c>
      <c r="AD151" s="2" cm="1">
        <f t="array" ref="AD151">($C$3/100)^2*$M$8*PI()/[1]!viscW(AA151+273.15,1)*[1]!densW(AA151+273.15,1)</f>
        <v>70002.617470299738</v>
      </c>
      <c r="AE151" cm="1">
        <f t="array" ref="AE151">ROUND([1]!densW(AA151+273.15,1)/18,2)</f>
        <v>55.45</v>
      </c>
      <c r="AF151">
        <f t="shared" si="24"/>
        <v>2.4236959187431051</v>
      </c>
    </row>
    <row r="152" spans="3:32" x14ac:dyDescent="0.25">
      <c r="C152" s="11">
        <v>730</v>
      </c>
      <c r="D152" s="1">
        <v>8.08</v>
      </c>
      <c r="E152">
        <v>20.2</v>
      </c>
      <c r="F152" s="2">
        <f t="shared" si="20"/>
        <v>0.2525</v>
      </c>
      <c r="G152" s="2">
        <f t="shared" si="25"/>
        <v>9.3749999999997996E-5</v>
      </c>
      <c r="H152" s="2" cm="1">
        <f t="array" ref="H152">($C$3/100)^2*$B$8*PI()/[1]!viscW(E152+273.15,1)*[1]!densW(E152+273.15,1)</f>
        <v>50630.902377463783</v>
      </c>
      <c r="I152" cm="1">
        <f t="array" ref="I152">ROUND([1]!densW(E152+273.15,1)/18,2)</f>
        <v>55.45</v>
      </c>
      <c r="J152">
        <f t="shared" si="21"/>
        <v>2.6119063405493068</v>
      </c>
      <c r="N152">
        <v>729</v>
      </c>
      <c r="O152">
        <v>7.73</v>
      </c>
      <c r="P152">
        <v>20.3</v>
      </c>
      <c r="Q152" s="2">
        <f t="shared" si="19"/>
        <v>0.24156250000000001</v>
      </c>
      <c r="R152" s="2">
        <f t="shared" si="26"/>
        <v>1.2500000000000011E-4</v>
      </c>
      <c r="S152" s="2" cm="1">
        <f t="array" ref="S152">($C$3/100)^2*$M$8*PI()/([1]!viscW(P152+273.15,1)/[1]!densW(P152+273.15,1))</f>
        <v>69833.773982416387</v>
      </c>
      <c r="T152" cm="1">
        <f t="array" ref="T152">ROUND([1]!densW(P152+273.15,1)/18,2)</f>
        <v>55.45</v>
      </c>
      <c r="U152">
        <f t="shared" si="22"/>
        <v>2.1236862434775943</v>
      </c>
      <c r="Y152">
        <v>730</v>
      </c>
      <c r="Z152">
        <v>8.24</v>
      </c>
      <c r="AA152">
        <v>20.399999999999999</v>
      </c>
      <c r="AB152" s="2">
        <f t="shared" si="23"/>
        <v>0.25750000000000001</v>
      </c>
      <c r="AC152" s="2">
        <f t="shared" si="27"/>
        <v>6.2499999999998673E-5</v>
      </c>
      <c r="AD152" s="2" cm="1">
        <f t="array" ref="AD152">($C$3/100)^2*$M$8*PI()/[1]!viscW(AA152+273.15,1)*[1]!densW(AA152+273.15,1)</f>
        <v>70002.617470299738</v>
      </c>
      <c r="AE152" cm="1">
        <f t="array" ref="AE152">ROUND([1]!densW(AA152+273.15,1)/18,2)</f>
        <v>55.45</v>
      </c>
      <c r="AF152">
        <f t="shared" si="24"/>
        <v>2.4362747009499648</v>
      </c>
    </row>
    <row r="153" spans="3:32" x14ac:dyDescent="0.25">
      <c r="C153" s="11">
        <v>735</v>
      </c>
      <c r="D153" s="1">
        <v>8.09</v>
      </c>
      <c r="E153">
        <v>20.2</v>
      </c>
      <c r="F153" s="2">
        <f t="shared" si="20"/>
        <v>0.2528125</v>
      </c>
      <c r="G153" s="2">
        <f t="shared" si="25"/>
        <v>6.2499999999998673E-5</v>
      </c>
      <c r="H153" s="2" cm="1">
        <f t="array" ref="H153">($C$3/100)^2*$B$8*PI()/[1]!viscW(E153+273.15,1)*[1]!densW(E153+273.15,1)</f>
        <v>50630.902377463783</v>
      </c>
      <c r="I153" cm="1">
        <f t="array" ref="I153">ROUND([1]!densW(E153+273.15,1)/18,2)</f>
        <v>55.45</v>
      </c>
      <c r="J153">
        <f t="shared" si="21"/>
        <v>2.6276546975174457</v>
      </c>
      <c r="N153">
        <v>734</v>
      </c>
      <c r="O153">
        <v>7.75</v>
      </c>
      <c r="P153">
        <v>20.3</v>
      </c>
      <c r="Q153" s="2">
        <f t="shared" si="19"/>
        <v>0.2421875</v>
      </c>
      <c r="R153" s="2">
        <f t="shared" si="26"/>
        <v>9.3749999999997996E-5</v>
      </c>
      <c r="S153" s="2" cm="1">
        <f t="array" ref="S153">($C$3/100)^2*$M$8*PI()/([1]!viscW(P153+273.15,1)/[1]!densW(P153+273.15,1))</f>
        <v>69833.773982416387</v>
      </c>
      <c r="T153" cm="1">
        <f t="array" ref="T153">ROUND([1]!densW(P153+273.15,1)/18,2)</f>
        <v>55.45</v>
      </c>
      <c r="U153">
        <f t="shared" si="22"/>
        <v>2.1429176054054815</v>
      </c>
      <c r="Y153">
        <v>735</v>
      </c>
      <c r="Z153">
        <v>8.25</v>
      </c>
      <c r="AA153">
        <v>20.399999999999999</v>
      </c>
      <c r="AB153" s="2">
        <f t="shared" si="23"/>
        <v>0.2578125</v>
      </c>
      <c r="AC153" s="2">
        <f t="shared" si="27"/>
        <v>6.2499999999998673E-5</v>
      </c>
      <c r="AD153" s="2" cm="1">
        <f t="array" ref="AD153">($C$3/100)^2*$M$8*PI()/[1]!viscW(AA153+273.15,1)*[1]!densW(AA153+273.15,1)</f>
        <v>70002.617470299738</v>
      </c>
      <c r="AE153" cm="1">
        <f t="array" ref="AE153">ROUND([1]!densW(AA153+273.15,1)/18,2)</f>
        <v>55.45</v>
      </c>
      <c r="AF153">
        <f t="shared" si="24"/>
        <v>2.4490137267273946</v>
      </c>
    </row>
    <row r="154" spans="3:32" x14ac:dyDescent="0.25">
      <c r="C154" s="11">
        <v>740</v>
      </c>
      <c r="D154" s="1">
        <v>8.1</v>
      </c>
      <c r="E154">
        <v>20.2</v>
      </c>
      <c r="F154" s="2">
        <f t="shared" si="20"/>
        <v>0.25312499999999999</v>
      </c>
      <c r="G154" s="2">
        <f t="shared" si="25"/>
        <v>3.1249999999999337E-5</v>
      </c>
      <c r="H154" s="2" cm="1">
        <f t="array" ref="H154">($C$3/100)^2*$B$8*PI()/[1]!viscW(E154+273.15,1)*[1]!densW(E154+273.15,1)</f>
        <v>50630.902377463783</v>
      </c>
      <c r="I154" cm="1">
        <f t="array" ref="I154">ROUND([1]!densW(E154+273.15,1)/18,2)</f>
        <v>55.45</v>
      </c>
      <c r="J154">
        <f t="shared" si="21"/>
        <v>2.6436550388638866</v>
      </c>
      <c r="N154">
        <v>739</v>
      </c>
      <c r="O154">
        <v>7.76</v>
      </c>
      <c r="P154">
        <v>20.3</v>
      </c>
      <c r="Q154" s="2">
        <f t="shared" si="19"/>
        <v>0.24249999999999999</v>
      </c>
      <c r="R154" s="2">
        <f t="shared" si="26"/>
        <v>1.5624999999999943E-4</v>
      </c>
      <c r="S154" s="2" cm="1">
        <f t="array" ref="S154">($C$3/100)^2*$M$8*PI()/([1]!viscW(P154+273.15,1)/[1]!densW(P154+273.15,1))</f>
        <v>69833.773982416387</v>
      </c>
      <c r="T154" cm="1">
        <f t="array" ref="T154">ROUND([1]!densW(P154+273.15,1)/18,2)</f>
        <v>55.45</v>
      </c>
      <c r="U154">
        <f t="shared" si="22"/>
        <v>2.1526737803508458</v>
      </c>
      <c r="Y154">
        <v>740</v>
      </c>
      <c r="Z154">
        <v>8.26</v>
      </c>
      <c r="AA154">
        <v>20.399999999999999</v>
      </c>
      <c r="AB154" s="2">
        <f t="shared" si="23"/>
        <v>0.25812499999999999</v>
      </c>
      <c r="AC154" s="2">
        <f t="shared" si="27"/>
        <v>1.2499999999999735E-4</v>
      </c>
      <c r="AD154" s="2" cm="1">
        <f t="array" ref="AD154">($C$3/100)^2*$M$8*PI()/[1]!viscW(AA154+273.15,1)*[1]!densW(AA154+273.15,1)</f>
        <v>70002.617470299738</v>
      </c>
      <c r="AE154" cm="1">
        <f t="array" ref="AE154">ROUND([1]!densW(AA154+273.15,1)/18,2)</f>
        <v>55.45</v>
      </c>
      <c r="AF154">
        <f t="shared" si="24"/>
        <v>2.4619171315633022</v>
      </c>
    </row>
    <row r="155" spans="3:32" x14ac:dyDescent="0.25">
      <c r="C155" s="11">
        <v>745</v>
      </c>
      <c r="D155" s="1">
        <v>8.1</v>
      </c>
      <c r="E155">
        <v>20.2</v>
      </c>
      <c r="F155" s="2">
        <f t="shared" si="20"/>
        <v>0.25312499999999999</v>
      </c>
      <c r="G155" s="2">
        <f t="shared" si="25"/>
        <v>3.1249999999999337E-5</v>
      </c>
      <c r="H155" s="2" cm="1">
        <f t="array" ref="H155">($C$3/100)^2*$B$8*PI()/[1]!viscW(E155+273.15,1)*[1]!densW(E155+273.15,1)</f>
        <v>50630.902377463783</v>
      </c>
      <c r="I155" cm="1">
        <f t="array" ref="I155">ROUND([1]!densW(E155+273.15,1)/18,2)</f>
        <v>55.45</v>
      </c>
      <c r="J155">
        <f t="shared" si="21"/>
        <v>2.6436550388638866</v>
      </c>
      <c r="N155">
        <v>744</v>
      </c>
      <c r="O155">
        <v>7.8</v>
      </c>
      <c r="P155">
        <v>20.3</v>
      </c>
      <c r="Q155" s="2">
        <f t="shared" si="19"/>
        <v>0.24374999999999999</v>
      </c>
      <c r="R155" s="2">
        <f t="shared" si="26"/>
        <v>1.5624999999999943E-4</v>
      </c>
      <c r="S155" s="2" cm="1">
        <f t="array" ref="S155">($C$3/100)^2*$M$8*PI()/([1]!viscW(P155+273.15,1)/[1]!densW(P155+273.15,1))</f>
        <v>69833.773982416387</v>
      </c>
      <c r="T155" cm="1">
        <f t="array" ref="T155">ROUND([1]!densW(P155+273.15,1)/18,2)</f>
        <v>55.45</v>
      </c>
      <c r="U155">
        <f t="shared" si="22"/>
        <v>2.192679114964545</v>
      </c>
      <c r="Y155">
        <v>745</v>
      </c>
      <c r="Z155">
        <v>8.2899999999999991</v>
      </c>
      <c r="AA155">
        <v>20.399999999999999</v>
      </c>
      <c r="AB155" s="2">
        <f t="shared" si="23"/>
        <v>0.25906249999999997</v>
      </c>
      <c r="AC155" s="2">
        <f t="shared" si="27"/>
        <v>1.2500000000000288E-4</v>
      </c>
      <c r="AD155" s="2" cm="1">
        <f t="array" ref="AD155">($C$3/100)^2*$M$8*PI()/[1]!viscW(AA155+273.15,1)*[1]!densW(AA155+273.15,1)</f>
        <v>70002.617470299738</v>
      </c>
      <c r="AE155" cm="1">
        <f t="array" ref="AE155">ROUND([1]!densW(AA155+273.15,1)/18,2)</f>
        <v>55.45</v>
      </c>
      <c r="AF155">
        <f t="shared" si="24"/>
        <v>2.5016574602128152</v>
      </c>
    </row>
    <row r="156" spans="3:32" x14ac:dyDescent="0.25">
      <c r="C156" s="11">
        <v>750</v>
      </c>
      <c r="D156" s="1">
        <v>8.11</v>
      </c>
      <c r="E156">
        <v>20.2</v>
      </c>
      <c r="F156" s="2">
        <f t="shared" si="20"/>
        <v>0.25343749999999998</v>
      </c>
      <c r="G156" s="2">
        <f t="shared" si="25"/>
        <v>9.3750000000003553E-5</v>
      </c>
      <c r="H156" s="2" cm="1">
        <f t="array" ref="H156">($C$3/100)^2*$B$8*PI()/[1]!viscW(E156+273.15,1)*[1]!densW(E156+273.15,1)</f>
        <v>50630.902377463783</v>
      </c>
      <c r="I156" cm="1">
        <f t="array" ref="I156">ROUND([1]!densW(E156+273.15,1)/18,2)</f>
        <v>55.45</v>
      </c>
      <c r="J156">
        <f t="shared" si="21"/>
        <v>2.6599155597356665</v>
      </c>
      <c r="N156">
        <v>749</v>
      </c>
      <c r="O156">
        <v>7.81</v>
      </c>
      <c r="P156">
        <v>20.3</v>
      </c>
      <c r="Q156" s="2">
        <f t="shared" si="19"/>
        <v>0.24406249999999999</v>
      </c>
      <c r="R156" s="2">
        <f t="shared" si="26"/>
        <v>3.1249999999999337E-5</v>
      </c>
      <c r="S156" s="2" cm="1">
        <f t="array" ref="S156">($C$3/100)^2*$M$8*PI()/([1]!viscW(P156+273.15,1)/[1]!densW(P156+273.15,1))</f>
        <v>69833.773982416387</v>
      </c>
      <c r="T156" cm="1">
        <f t="array" ref="T156">ROUND([1]!densW(P156+273.15,1)/18,2)</f>
        <v>55.45</v>
      </c>
      <c r="U156">
        <f t="shared" si="22"/>
        <v>2.2029356151317341</v>
      </c>
      <c r="Y156">
        <v>750</v>
      </c>
      <c r="Z156">
        <v>8.3000000000000007</v>
      </c>
      <c r="AA156">
        <v>20.399999999999999</v>
      </c>
      <c r="AB156" s="2">
        <f t="shared" si="23"/>
        <v>0.25937500000000002</v>
      </c>
      <c r="AC156" s="2">
        <f t="shared" si="27"/>
        <v>6.2500000000004216E-5</v>
      </c>
      <c r="AD156" s="2" cm="1">
        <f t="array" ref="AD156">($C$3/100)^2*$M$8*PI()/[1]!viscW(AA156+273.15,1)*[1]!densW(AA156+273.15,1)</f>
        <v>70002.617470299738</v>
      </c>
      <c r="AE156" cm="1">
        <f t="array" ref="AE156">ROUND([1]!densW(AA156+273.15,1)/18,2)</f>
        <v>55.45</v>
      </c>
      <c r="AF156">
        <f t="shared" si="24"/>
        <v>2.5152631122685962</v>
      </c>
    </row>
    <row r="157" spans="3:32" x14ac:dyDescent="0.25">
      <c r="C157" s="11">
        <v>755</v>
      </c>
      <c r="D157" s="1">
        <v>8.1300000000000008</v>
      </c>
      <c r="E157">
        <v>20.2</v>
      </c>
      <c r="F157" s="2">
        <f t="shared" si="20"/>
        <v>0.25406250000000002</v>
      </c>
      <c r="G157" s="2">
        <f t="shared" si="25"/>
        <v>6.2500000000004216E-5</v>
      </c>
      <c r="H157" s="2" cm="1">
        <f t="array" ref="H157">($C$3/100)^2*$B$8*PI()/[1]!viscW(E157+273.15,1)*[1]!densW(E157+273.15,1)</f>
        <v>50630.902377463783</v>
      </c>
      <c r="I157" cm="1">
        <f t="array" ref="I157">ROUND([1]!densW(E157+273.15,1)/18,2)</f>
        <v>55.45</v>
      </c>
      <c r="J157">
        <f t="shared" si="21"/>
        <v>2.6932519800032604</v>
      </c>
      <c r="N157">
        <v>754</v>
      </c>
      <c r="O157">
        <v>7.81</v>
      </c>
      <c r="P157">
        <v>20.3</v>
      </c>
      <c r="Q157" s="2">
        <f t="shared" si="19"/>
        <v>0.24406249999999999</v>
      </c>
      <c r="R157" s="2">
        <f t="shared" si="26"/>
        <v>3.1250000000002108E-5</v>
      </c>
      <c r="S157" s="2" cm="1">
        <f t="array" ref="S157">($C$3/100)^2*$M$8*PI()/([1]!viscW(P157+273.15,1)/[1]!densW(P157+273.15,1))</f>
        <v>69833.773982416387</v>
      </c>
      <c r="T157" cm="1">
        <f t="array" ref="T157">ROUND([1]!densW(P157+273.15,1)/18,2)</f>
        <v>55.45</v>
      </c>
      <c r="U157">
        <f t="shared" si="22"/>
        <v>2.2029356151317341</v>
      </c>
      <c r="Y157">
        <v>755</v>
      </c>
      <c r="Z157">
        <v>8.31</v>
      </c>
      <c r="AA157">
        <v>20.399999999999999</v>
      </c>
      <c r="AB157" s="2">
        <f t="shared" si="23"/>
        <v>0.25968750000000002</v>
      </c>
      <c r="AC157" s="2">
        <f t="shared" si="27"/>
        <v>1.2499999999999735E-4</v>
      </c>
      <c r="AD157" s="2" cm="1">
        <f t="array" ref="AD157">($C$3/100)^2*$M$8*PI()/[1]!viscW(AA157+273.15,1)*[1]!densW(AA157+273.15,1)</f>
        <v>70002.617470299738</v>
      </c>
      <c r="AE157" cm="1">
        <f t="array" ref="AE157">ROUND([1]!densW(AA157+273.15,1)/18,2)</f>
        <v>55.45</v>
      </c>
      <c r="AF157">
        <f t="shared" si="24"/>
        <v>2.5290564344009314</v>
      </c>
    </row>
    <row r="158" spans="3:32" x14ac:dyDescent="0.25">
      <c r="C158" s="11">
        <v>760</v>
      </c>
      <c r="D158" s="1">
        <v>8.1300000000000008</v>
      </c>
      <c r="E158">
        <v>20.2</v>
      </c>
      <c r="F158" s="2">
        <f t="shared" si="20"/>
        <v>0.25406250000000002</v>
      </c>
      <c r="G158" s="2">
        <f t="shared" si="25"/>
        <v>9.3749999999997996E-5</v>
      </c>
      <c r="H158" s="2" cm="1">
        <f t="array" ref="H158">($C$3/100)^2*$B$8*PI()/[1]!viscW(E158+273.15,1)*[1]!densW(E158+273.15,1)</f>
        <v>50630.902377463783</v>
      </c>
      <c r="I158" cm="1">
        <f t="array" ref="I158">ROUND([1]!densW(E158+273.15,1)/18,2)</f>
        <v>55.45</v>
      </c>
      <c r="J158">
        <f t="shared" si="21"/>
        <v>2.6932519800032604</v>
      </c>
      <c r="N158">
        <v>759</v>
      </c>
      <c r="O158">
        <v>7.82</v>
      </c>
      <c r="P158">
        <v>20.3</v>
      </c>
      <c r="Q158" s="2">
        <f t="shared" si="19"/>
        <v>0.24437500000000001</v>
      </c>
      <c r="R158" s="2">
        <f t="shared" si="26"/>
        <v>1.2500000000000011E-4</v>
      </c>
      <c r="S158" s="2" cm="1">
        <f t="array" ref="S158">($C$3/100)^2*$M$8*PI()/([1]!viscW(P158+273.15,1)/[1]!densW(P158+273.15,1))</f>
        <v>69833.773982416387</v>
      </c>
      <c r="T158" cm="1">
        <f t="array" ref="T158">ROUND([1]!densW(P158+273.15,1)/18,2)</f>
        <v>55.45</v>
      </c>
      <c r="U158">
        <f t="shared" si="22"/>
        <v>2.2132984021672812</v>
      </c>
      <c r="Y158">
        <v>760</v>
      </c>
      <c r="Z158">
        <v>8.34</v>
      </c>
      <c r="AA158">
        <v>20.399999999999999</v>
      </c>
      <c r="AB158" s="2">
        <f t="shared" si="23"/>
        <v>0.260625</v>
      </c>
      <c r="AC158" s="2">
        <f t="shared" si="27"/>
        <v>1.2499999999999735E-4</v>
      </c>
      <c r="AD158" s="2" cm="1">
        <f t="array" ref="AD158">($C$3/100)^2*$M$8*PI()/[1]!viscW(AA158+273.15,1)*[1]!densW(AA158+273.15,1)</f>
        <v>70002.617470299738</v>
      </c>
      <c r="AE158" cm="1">
        <f t="array" ref="AE158">ROUND([1]!densW(AA158+273.15,1)/18,2)</f>
        <v>55.45</v>
      </c>
      <c r="AF158">
        <f t="shared" si="24"/>
        <v>2.5716160488197266</v>
      </c>
    </row>
    <row r="159" spans="3:32" x14ac:dyDescent="0.25">
      <c r="C159" s="11">
        <v>765</v>
      </c>
      <c r="D159" s="1">
        <v>8.16</v>
      </c>
      <c r="E159">
        <v>20.2</v>
      </c>
      <c r="F159" s="2">
        <f t="shared" si="20"/>
        <v>0.255</v>
      </c>
      <c r="G159" s="2">
        <f t="shared" si="25"/>
        <v>9.3749999999997996E-5</v>
      </c>
      <c r="H159" s="2" cm="1">
        <f t="array" ref="H159">($C$3/100)^2*$B$8*PI()/[1]!viscW(E159+273.15,1)*[1]!densW(E159+273.15,1)</f>
        <v>50630.902377463783</v>
      </c>
      <c r="I159" cm="1">
        <f t="array" ref="I159">ROUND([1]!densW(E159+273.15,1)/18,2)</f>
        <v>55.45</v>
      </c>
      <c r="J159">
        <f t="shared" si="21"/>
        <v>2.7454377331738296</v>
      </c>
      <c r="N159">
        <v>764</v>
      </c>
      <c r="O159">
        <v>7.85</v>
      </c>
      <c r="P159">
        <v>20.3</v>
      </c>
      <c r="Q159" s="2">
        <f t="shared" si="19"/>
        <v>0.24531249999999999</v>
      </c>
      <c r="R159" s="2">
        <f t="shared" si="26"/>
        <v>1.2500000000000011E-4</v>
      </c>
      <c r="S159" s="2" cm="1">
        <f t="array" ref="S159">($C$3/100)^2*$M$8*PI()/([1]!viscW(P159+273.15,1)/[1]!densW(P159+273.15,1))</f>
        <v>69833.773982416387</v>
      </c>
      <c r="T159" cm="1">
        <f t="array" ref="T159">ROUND([1]!densW(P159+273.15,1)/18,2)</f>
        <v>55.45</v>
      </c>
      <c r="U159">
        <f t="shared" si="22"/>
        <v>2.2450471004818611</v>
      </c>
      <c r="Y159">
        <v>765</v>
      </c>
      <c r="Z159">
        <v>8.35</v>
      </c>
      <c r="AA159">
        <v>20.399999999999999</v>
      </c>
      <c r="AB159" s="2">
        <f t="shared" si="23"/>
        <v>0.26093749999999999</v>
      </c>
      <c r="AC159" s="2">
        <f t="shared" si="27"/>
        <v>6.2499999999998673E-5</v>
      </c>
      <c r="AD159" s="2" cm="1">
        <f t="array" ref="AD159">($C$3/100)^2*$M$8*PI()/[1]!viscW(AA159+273.15,1)*[1]!densW(AA159+273.15,1)</f>
        <v>70002.617470299738</v>
      </c>
      <c r="AE159" cm="1">
        <f t="array" ref="AE159">ROUND([1]!densW(AA159+273.15,1)/18,2)</f>
        <v>55.45</v>
      </c>
      <c r="AF159">
        <f t="shared" si="24"/>
        <v>2.5862148482408793</v>
      </c>
    </row>
    <row r="160" spans="3:32" x14ac:dyDescent="0.25">
      <c r="C160" s="11">
        <v>770</v>
      </c>
      <c r="D160" s="1">
        <v>8.16</v>
      </c>
      <c r="E160">
        <v>20.2</v>
      </c>
      <c r="F160" s="2">
        <f t="shared" si="20"/>
        <v>0.255</v>
      </c>
      <c r="G160" s="2">
        <f t="shared" si="25"/>
        <v>0</v>
      </c>
      <c r="H160" s="2" cm="1">
        <f t="array" ref="H160">($C$3/100)^2*$B$8*PI()/[1]!viscW(E160+273.15,1)*[1]!densW(E160+273.15,1)</f>
        <v>50630.902377463783</v>
      </c>
      <c r="I160" cm="1">
        <f t="array" ref="I160">ROUND([1]!densW(E160+273.15,1)/18,2)</f>
        <v>55.45</v>
      </c>
      <c r="J160">
        <f t="shared" si="21"/>
        <v>2.7454377331738296</v>
      </c>
      <c r="N160">
        <v>769</v>
      </c>
      <c r="O160">
        <v>7.86</v>
      </c>
      <c r="P160">
        <v>20.3</v>
      </c>
      <c r="Q160" s="2">
        <f t="shared" si="19"/>
        <v>0.24562500000000001</v>
      </c>
      <c r="R160" s="2">
        <f t="shared" si="26"/>
        <v>9.3750000000000774E-5</v>
      </c>
      <c r="S160" s="2" cm="1">
        <f t="array" ref="S160">($C$3/100)^2*$M$8*PI()/([1]!viscW(P160+273.15,1)/[1]!densW(P160+273.15,1))</f>
        <v>69833.773982416387</v>
      </c>
      <c r="T160" cm="1">
        <f t="array" ref="T160">ROUND([1]!densW(P160+273.15,1)/18,2)</f>
        <v>55.45</v>
      </c>
      <c r="U160">
        <f t="shared" si="22"/>
        <v>2.2558580165860773</v>
      </c>
      <c r="Y160">
        <v>770</v>
      </c>
      <c r="Z160">
        <v>8.36</v>
      </c>
      <c r="AA160">
        <v>20.399999999999999</v>
      </c>
      <c r="AB160" s="2">
        <f t="shared" si="23"/>
        <v>0.26124999999999998</v>
      </c>
      <c r="AC160" s="2">
        <f t="shared" si="27"/>
        <v>6.2499999999998673E-5</v>
      </c>
      <c r="AD160" s="2" cm="1">
        <f t="array" ref="AD160">($C$3/100)^2*$M$8*PI()/[1]!viscW(AA160+273.15,1)*[1]!densW(AA160+273.15,1)</f>
        <v>70002.617470299738</v>
      </c>
      <c r="AE160" cm="1">
        <f t="array" ref="AE160">ROUND([1]!densW(AA160+273.15,1)/18,2)</f>
        <v>55.45</v>
      </c>
      <c r="AF160">
        <f t="shared" si="24"/>
        <v>2.6010299340260192</v>
      </c>
    </row>
    <row r="161" spans="3:32" x14ac:dyDescent="0.25">
      <c r="C161" s="11">
        <v>775</v>
      </c>
      <c r="D161" s="1">
        <v>8.16</v>
      </c>
      <c r="E161">
        <v>20.2</v>
      </c>
      <c r="F161" s="2">
        <f t="shared" si="20"/>
        <v>0.255</v>
      </c>
      <c r="G161" s="2">
        <f t="shared" si="25"/>
        <v>3.1249999999999337E-5</v>
      </c>
      <c r="H161" s="2" cm="1">
        <f t="array" ref="H161">($C$3/100)^2*$B$8*PI()/[1]!viscW(E161+273.15,1)*[1]!densW(E161+273.15,1)</f>
        <v>50630.902377463783</v>
      </c>
      <c r="I161" cm="1">
        <f t="array" ref="I161">ROUND([1]!densW(E161+273.15,1)/18,2)</f>
        <v>55.45</v>
      </c>
      <c r="J161">
        <f t="shared" si="21"/>
        <v>2.7454377331738296</v>
      </c>
      <c r="N161">
        <v>774</v>
      </c>
      <c r="O161">
        <v>7.88</v>
      </c>
      <c r="P161">
        <v>20.3</v>
      </c>
      <c r="Q161" s="2">
        <f t="shared" si="19"/>
        <v>0.24625</v>
      </c>
      <c r="R161" s="2">
        <f t="shared" si="26"/>
        <v>9.3749999999997996E-5</v>
      </c>
      <c r="S161" s="2" cm="1">
        <f t="array" ref="S161">($C$3/100)^2*$M$8*PI()/([1]!viscW(P161+273.15,1)/[1]!densW(P161+273.15,1))</f>
        <v>69833.773982416387</v>
      </c>
      <c r="T161" cm="1">
        <f t="array" ref="T161">ROUND([1]!densW(P161+273.15,1)/18,2)</f>
        <v>55.45</v>
      </c>
      <c r="U161">
        <f t="shared" si="22"/>
        <v>2.2778369233048519</v>
      </c>
      <c r="Y161">
        <v>775</v>
      </c>
      <c r="Z161">
        <v>8.3699999999999992</v>
      </c>
      <c r="AA161">
        <v>20.399999999999999</v>
      </c>
      <c r="AB161" s="2">
        <f t="shared" si="23"/>
        <v>0.26156249999999998</v>
      </c>
      <c r="AC161" s="2">
        <f t="shared" si="27"/>
        <v>9.3750000000003553E-5</v>
      </c>
      <c r="AD161" s="2" cm="1">
        <f t="array" ref="AD161">($C$3/100)^2*$M$8*PI()/[1]!viscW(AA161+273.15,1)*[1]!densW(AA161+273.15,1)</f>
        <v>70002.617470299738</v>
      </c>
      <c r="AE161" cm="1">
        <f t="array" ref="AE161">ROUND([1]!densW(AA161+273.15,1)/18,2)</f>
        <v>55.45</v>
      </c>
      <c r="AF161">
        <f t="shared" si="24"/>
        <v>2.6160678113905598</v>
      </c>
    </row>
    <row r="162" spans="3:32" x14ac:dyDescent="0.25">
      <c r="C162" s="11">
        <v>780</v>
      </c>
      <c r="D162" s="1">
        <v>8.17</v>
      </c>
      <c r="E162">
        <v>20.2</v>
      </c>
      <c r="F162" s="2">
        <f t="shared" si="20"/>
        <v>0.2553125</v>
      </c>
      <c r="G162" s="2">
        <f t="shared" si="25"/>
        <v>6.2499999999998673E-5</v>
      </c>
      <c r="H162" s="2" cm="1">
        <f t="array" ref="H162">($C$3/100)^2*$B$8*PI()/[1]!viscW(E162+273.15,1)*[1]!densW(E162+273.15,1)</f>
        <v>50630.902377463783</v>
      </c>
      <c r="I162" cm="1">
        <f t="array" ref="I162">ROUND([1]!densW(E162+273.15,1)/18,2)</f>
        <v>55.45</v>
      </c>
      <c r="J162">
        <f t="shared" si="21"/>
        <v>2.7634562386765076</v>
      </c>
      <c r="N162">
        <v>779</v>
      </c>
      <c r="O162">
        <v>7.89</v>
      </c>
      <c r="P162">
        <v>20.3</v>
      </c>
      <c r="Q162" s="2">
        <f t="shared" si="19"/>
        <v>0.24656249999999999</v>
      </c>
      <c r="R162" s="2">
        <f t="shared" si="26"/>
        <v>6.2500000000001438E-5</v>
      </c>
      <c r="S162" s="2" cm="1">
        <f t="array" ref="S162">($C$3/100)^2*$M$8*PI()/([1]!viscW(P162+273.15,1)/[1]!densW(P162+273.15,1))</f>
        <v>69833.773982416387</v>
      </c>
      <c r="T162" cm="1">
        <f t="array" ref="T162">ROUND([1]!densW(P162+273.15,1)/18,2)</f>
        <v>55.45</v>
      </c>
      <c r="U162">
        <f t="shared" si="22"/>
        <v>2.2890102239029773</v>
      </c>
      <c r="Y162">
        <v>780</v>
      </c>
      <c r="Z162">
        <v>8.39</v>
      </c>
      <c r="AA162">
        <v>20.399999999999999</v>
      </c>
      <c r="AB162" s="2">
        <f t="shared" si="23"/>
        <v>0.26218750000000002</v>
      </c>
      <c r="AC162" s="2">
        <f t="shared" si="27"/>
        <v>6.2500000000004216E-5</v>
      </c>
      <c r="AD162" s="2" cm="1">
        <f t="array" ref="AD162">($C$3/100)^2*$M$8*PI()/[1]!viscW(AA162+273.15,1)*[1]!densW(AA162+273.15,1)</f>
        <v>70002.617470299738</v>
      </c>
      <c r="AE162" cm="1">
        <f t="array" ref="AE162">ROUND([1]!densW(AA162+273.15,1)/18,2)</f>
        <v>55.45</v>
      </c>
      <c r="AF162">
        <f t="shared" si="24"/>
        <v>2.6468394700573152</v>
      </c>
    </row>
    <row r="163" spans="3:32" x14ac:dyDescent="0.25">
      <c r="C163" s="11">
        <v>785</v>
      </c>
      <c r="D163" s="1">
        <v>8.18</v>
      </c>
      <c r="E163">
        <v>20.2</v>
      </c>
      <c r="F163" s="2">
        <f t="shared" si="20"/>
        <v>0.25562499999999999</v>
      </c>
      <c r="G163" s="2">
        <f t="shared" si="25"/>
        <v>9.3749999999997996E-5</v>
      </c>
      <c r="H163" s="2" cm="1">
        <f t="array" ref="H163">($C$3/100)^2*$B$8*PI()/[1]!viscW(E163+273.15,1)*[1]!densW(E163+273.15,1)</f>
        <v>50630.902377463783</v>
      </c>
      <c r="I163" cm="1">
        <f t="array" ref="I163">ROUND([1]!densW(E163+273.15,1)/18,2)</f>
        <v>55.45</v>
      </c>
      <c r="J163">
        <f t="shared" si="21"/>
        <v>2.7818053773447033</v>
      </c>
      <c r="N163">
        <v>784</v>
      </c>
      <c r="O163">
        <v>7.9</v>
      </c>
      <c r="P163">
        <v>20.3</v>
      </c>
      <c r="Q163" s="2">
        <f t="shared" si="19"/>
        <v>0.24687500000000001</v>
      </c>
      <c r="R163" s="2">
        <f t="shared" si="26"/>
        <v>6.2500000000001438E-5</v>
      </c>
      <c r="S163" s="2" cm="1">
        <f t="array" ref="S163">($C$3/100)^2*$M$8*PI()/([1]!viscW(P163+273.15,1)/[1]!densW(P163+273.15,1))</f>
        <v>69833.773982416387</v>
      </c>
      <c r="T163" cm="1">
        <f t="array" ref="T163">ROUND([1]!densW(P163+273.15,1)/18,2)</f>
        <v>55.45</v>
      </c>
      <c r="U163">
        <f t="shared" si="22"/>
        <v>2.3003097791569114</v>
      </c>
      <c r="Y163">
        <v>785</v>
      </c>
      <c r="Z163">
        <v>8.39</v>
      </c>
      <c r="AA163">
        <v>20.399999999999999</v>
      </c>
      <c r="AB163" s="2">
        <f t="shared" si="23"/>
        <v>0.26218750000000002</v>
      </c>
      <c r="AC163" s="2">
        <f t="shared" si="27"/>
        <v>6.2499999999998673E-5</v>
      </c>
      <c r="AD163" s="2" cm="1">
        <f t="array" ref="AD163">($C$3/100)^2*$M$8*PI()/[1]!viscW(AA163+273.15,1)*[1]!densW(AA163+273.15,1)</f>
        <v>70002.617470299738</v>
      </c>
      <c r="AE163" cm="1">
        <f t="array" ref="AE163">ROUND([1]!densW(AA163+273.15,1)/18,2)</f>
        <v>55.45</v>
      </c>
      <c r="AF163">
        <f t="shared" si="24"/>
        <v>2.6468394700573152</v>
      </c>
    </row>
    <row r="164" spans="3:32" x14ac:dyDescent="0.25">
      <c r="C164" s="11">
        <v>790</v>
      </c>
      <c r="D164" s="1">
        <v>8.1999999999999993</v>
      </c>
      <c r="E164">
        <v>20.2</v>
      </c>
      <c r="F164" s="2">
        <f t="shared" si="20"/>
        <v>0.25624999999999998</v>
      </c>
      <c r="G164" s="2">
        <f t="shared" si="25"/>
        <v>1.2500000000000288E-4</v>
      </c>
      <c r="H164" s="2" cm="1">
        <f t="array" ref="H164">($C$3/100)^2*$B$8*PI()/[1]!viscW(E164+273.15,1)*[1]!densW(E164+273.15,1)</f>
        <v>50630.902377463783</v>
      </c>
      <c r="I164" cm="1">
        <f t="array" ref="I164">ROUND([1]!densW(E164+273.15,1)/18,2)</f>
        <v>55.45</v>
      </c>
      <c r="J164">
        <f t="shared" si="21"/>
        <v>2.8195457053275499</v>
      </c>
      <c r="N164">
        <v>789</v>
      </c>
      <c r="O164">
        <v>7.91</v>
      </c>
      <c r="P164">
        <v>20.3</v>
      </c>
      <c r="Q164" s="2">
        <f t="shared" si="19"/>
        <v>0.2471875</v>
      </c>
      <c r="R164" s="2">
        <f t="shared" si="26"/>
        <v>1.2500000000000011E-4</v>
      </c>
      <c r="S164" s="2" cm="1">
        <f t="array" ref="S164">($C$3/100)^2*$M$8*PI()/([1]!viscW(P164+273.15,1)/[1]!densW(P164+273.15,1))</f>
        <v>69833.773982416387</v>
      </c>
      <c r="T164" cm="1">
        <f t="array" ref="T164">ROUND([1]!densW(P164+273.15,1)/18,2)</f>
        <v>55.45</v>
      </c>
      <c r="U164">
        <f t="shared" si="22"/>
        <v>2.3117384749805336</v>
      </c>
      <c r="Y164">
        <v>790</v>
      </c>
      <c r="Z164">
        <v>8.41</v>
      </c>
      <c r="AA164">
        <v>20.399999999999999</v>
      </c>
      <c r="AB164" s="2">
        <f t="shared" si="23"/>
        <v>0.2628125</v>
      </c>
      <c r="AC164" s="2">
        <f t="shared" si="27"/>
        <v>6.2499999999998673E-5</v>
      </c>
      <c r="AD164" s="2" cm="1">
        <f t="array" ref="AD164">($C$3/100)^2*$M$8*PI()/[1]!viscW(AA164+273.15,1)*[1]!densW(AA164+273.15,1)</f>
        <v>70002.617470299738</v>
      </c>
      <c r="AE164" cm="1">
        <f t="array" ref="AE164">ROUND([1]!densW(AA164+273.15,1)/18,2)</f>
        <v>55.45</v>
      </c>
      <c r="AF164">
        <f t="shared" si="24"/>
        <v>2.6785881683718951</v>
      </c>
    </row>
    <row r="165" spans="3:32" x14ac:dyDescent="0.25">
      <c r="C165" s="11">
        <v>795</v>
      </c>
      <c r="D165" s="1">
        <v>8.2200000000000006</v>
      </c>
      <c r="E165">
        <v>20.2</v>
      </c>
      <c r="F165" s="2">
        <f t="shared" si="20"/>
        <v>0.25687500000000002</v>
      </c>
      <c r="G165" s="2">
        <f t="shared" si="25"/>
        <v>6.2500000000004216E-5</v>
      </c>
      <c r="H165" s="2" cm="1">
        <f t="array" ref="H165">($C$3/100)^2*$B$8*PI()/[1]!viscW(E165+273.15,1)*[1]!densW(E165+273.15,1)</f>
        <v>50630.902377463783</v>
      </c>
      <c r="I165" cm="1">
        <f t="array" ref="I165">ROUND([1]!densW(E165+273.15,1)/18,2)</f>
        <v>55.45</v>
      </c>
      <c r="J165">
        <f t="shared" si="21"/>
        <v>2.8587664184808337</v>
      </c>
      <c r="N165">
        <v>794</v>
      </c>
      <c r="O165">
        <v>7.94</v>
      </c>
      <c r="P165">
        <v>20.3</v>
      </c>
      <c r="Q165" s="2">
        <f t="shared" si="19"/>
        <v>0.24812500000000001</v>
      </c>
      <c r="R165" s="2">
        <f t="shared" si="26"/>
        <v>1.2500000000000011E-4</v>
      </c>
      <c r="S165" s="2" cm="1">
        <f t="array" ref="S165">($C$3/100)^2*$M$8*PI()/([1]!viscW(P165+273.15,1)/[1]!densW(P165+273.15,1))</f>
        <v>69833.773982416387</v>
      </c>
      <c r="T165" cm="1">
        <f t="array" ref="T165">ROUND([1]!densW(P165+273.15,1)/18,2)</f>
        <v>55.45</v>
      </c>
      <c r="U165">
        <f t="shared" si="22"/>
        <v>2.3468297947918044</v>
      </c>
      <c r="Y165">
        <v>795</v>
      </c>
      <c r="Z165">
        <v>8.41</v>
      </c>
      <c r="AA165">
        <v>20.399999999999999</v>
      </c>
      <c r="AB165" s="2">
        <f t="shared" si="23"/>
        <v>0.2628125</v>
      </c>
      <c r="AC165" s="2">
        <f t="shared" si="27"/>
        <v>6.2499999999998673E-5</v>
      </c>
      <c r="AD165" s="2" cm="1">
        <f t="array" ref="AD165">($C$3/100)^2*$M$8*PI()/[1]!viscW(AA165+273.15,1)*[1]!densW(AA165+273.15,1)</f>
        <v>70002.617470299738</v>
      </c>
      <c r="AE165" cm="1">
        <f t="array" ref="AE165">ROUND([1]!densW(AA165+273.15,1)/18,2)</f>
        <v>55.45</v>
      </c>
      <c r="AF165">
        <f t="shared" si="24"/>
        <v>2.6785881683718951</v>
      </c>
    </row>
    <row r="166" spans="3:32" x14ac:dyDescent="0.25">
      <c r="C166" s="11">
        <v>800</v>
      </c>
      <c r="D166" s="1">
        <v>8.2200000000000006</v>
      </c>
      <c r="E166">
        <v>20.2</v>
      </c>
      <c r="F166" s="2">
        <f t="shared" si="20"/>
        <v>0.25687500000000002</v>
      </c>
      <c r="G166" s="2">
        <f t="shared" si="25"/>
        <v>6.2499999999998673E-5</v>
      </c>
      <c r="H166" s="2" cm="1">
        <f t="array" ref="H166">($C$3/100)^2*$B$8*PI()/[1]!viscW(E166+273.15,1)*[1]!densW(E166+273.15,1)</f>
        <v>50630.902377463783</v>
      </c>
      <c r="I166" cm="1">
        <f t="array" ref="I166">ROUND([1]!densW(E166+273.15,1)/18,2)</f>
        <v>55.45</v>
      </c>
      <c r="J166">
        <f t="shared" si="21"/>
        <v>2.8587664184808337</v>
      </c>
      <c r="N166">
        <v>799</v>
      </c>
      <c r="O166">
        <v>7.95</v>
      </c>
      <c r="P166">
        <v>20.3</v>
      </c>
      <c r="Q166" s="2">
        <f t="shared" si="19"/>
        <v>0.24843750000000001</v>
      </c>
      <c r="R166" s="2">
        <f t="shared" si="26"/>
        <v>6.2499999999998673E-5</v>
      </c>
      <c r="S166" s="2" cm="1">
        <f t="array" ref="S166">($C$3/100)^2*$M$8*PI()/([1]!viscW(P166+273.15,1)/[1]!densW(P166+273.15,1))</f>
        <v>69833.773982416387</v>
      </c>
      <c r="T166" cm="1">
        <f t="array" ref="T166">ROUND([1]!densW(P166+273.15,1)/18,2)</f>
        <v>55.45</v>
      </c>
      <c r="U166">
        <f t="shared" si="22"/>
        <v>2.3588059858385195</v>
      </c>
      <c r="Y166">
        <v>800</v>
      </c>
      <c r="Z166">
        <v>8.43</v>
      </c>
      <c r="AA166">
        <v>20.399999999999999</v>
      </c>
      <c r="AB166" s="2">
        <f t="shared" si="23"/>
        <v>0.26343749999999999</v>
      </c>
      <c r="AC166" s="2">
        <f t="shared" si="27"/>
        <v>1.2499999999999735E-4</v>
      </c>
      <c r="AD166" s="2" cm="1">
        <f t="array" ref="AD166">($C$3/100)^2*$M$8*PI()/[1]!viscW(AA166+273.15,1)*[1]!densW(AA166+273.15,1)</f>
        <v>70002.617470299738</v>
      </c>
      <c r="AE166" cm="1">
        <f t="array" ref="AE166">ROUND([1]!densW(AA166+273.15,1)/18,2)</f>
        <v>55.45</v>
      </c>
      <c r="AF166">
        <f t="shared" si="24"/>
        <v>2.7113779911948854</v>
      </c>
    </row>
    <row r="167" spans="3:32" x14ac:dyDescent="0.25">
      <c r="C167" s="11">
        <v>805</v>
      </c>
      <c r="D167" s="1">
        <v>8.24</v>
      </c>
      <c r="E167">
        <v>20.2</v>
      </c>
      <c r="F167" s="2">
        <f t="shared" si="20"/>
        <v>0.25750000000000001</v>
      </c>
      <c r="G167" s="2">
        <f t="shared" si="25"/>
        <v>9.3749999999997996E-5</v>
      </c>
      <c r="H167" s="2" cm="1">
        <f t="array" ref="H167">($C$3/100)^2*$B$8*PI()/[1]!viscW(E167+273.15,1)*[1]!densW(E167+273.15,1)</f>
        <v>50630.902377463783</v>
      </c>
      <c r="I167" cm="1">
        <f t="array" ref="I167">ROUND([1]!densW(E167+273.15,1)/18,2)</f>
        <v>55.45</v>
      </c>
      <c r="J167">
        <f t="shared" si="21"/>
        <v>2.8995884130010876</v>
      </c>
      <c r="N167">
        <v>804</v>
      </c>
      <c r="O167">
        <v>7.96</v>
      </c>
      <c r="P167">
        <v>20.3</v>
      </c>
      <c r="Q167" s="2">
        <f t="shared" si="19"/>
        <v>0.24875</v>
      </c>
      <c r="R167" s="2">
        <f t="shared" si="26"/>
        <v>6.2499999999998673E-5</v>
      </c>
      <c r="S167" s="2" cm="1">
        <f t="array" ref="S167">($C$3/100)^2*$M$8*PI()/([1]!viscW(P167+273.15,1)/[1]!densW(P167+273.15,1))</f>
        <v>69833.773982416387</v>
      </c>
      <c r="T167" cm="1">
        <f t="array" ref="T167">ROUND([1]!densW(P167+273.15,1)/18,2)</f>
        <v>55.45</v>
      </c>
      <c r="U167">
        <f t="shared" si="22"/>
        <v>2.370927346370864</v>
      </c>
      <c r="Y167">
        <v>805</v>
      </c>
      <c r="Z167">
        <v>8.4499999999999993</v>
      </c>
      <c r="AA167">
        <v>20.399999999999999</v>
      </c>
      <c r="AB167" s="2">
        <f t="shared" si="23"/>
        <v>0.26406249999999998</v>
      </c>
      <c r="AC167" s="2">
        <f t="shared" si="27"/>
        <v>6.2499999999998673E-5</v>
      </c>
      <c r="AD167" s="2" cm="1">
        <f t="array" ref="AD167">($C$3/100)^2*$M$8*PI()/[1]!viscW(AA167+273.15,1)*[1]!densW(AA167+273.15,1)</f>
        <v>70002.617470299738</v>
      </c>
      <c r="AE167" cm="1">
        <f t="array" ref="AE167">ROUND([1]!densW(AA167+273.15,1)/18,2)</f>
        <v>55.45</v>
      </c>
      <c r="AF167">
        <f t="shared" si="24"/>
        <v>2.7452795428705659</v>
      </c>
    </row>
    <row r="168" spans="3:32" x14ac:dyDescent="0.25">
      <c r="C168" s="11">
        <v>810</v>
      </c>
      <c r="D168" s="1">
        <v>8.25</v>
      </c>
      <c r="E168">
        <v>20.2</v>
      </c>
      <c r="F168" s="2">
        <f t="shared" si="20"/>
        <v>0.2578125</v>
      </c>
      <c r="G168" s="2">
        <f t="shared" si="25"/>
        <v>6.2499999999998673E-5</v>
      </c>
      <c r="H168" s="2" cm="1">
        <f t="array" ref="H168">($C$3/100)^2*$B$8*PI()/[1]!viscW(E168+273.15,1)*[1]!densW(E168+273.15,1)</f>
        <v>50630.902377463783</v>
      </c>
      <c r="I168" cm="1">
        <f t="array" ref="I168">ROUND([1]!densW(E168+273.15,1)/18,2)</f>
        <v>55.45</v>
      </c>
      <c r="J168">
        <f t="shared" si="21"/>
        <v>2.9206418221989199</v>
      </c>
      <c r="N168">
        <v>809</v>
      </c>
      <c r="O168">
        <v>7.97</v>
      </c>
      <c r="P168">
        <v>20.3</v>
      </c>
      <c r="Q168" s="2">
        <f t="shared" si="19"/>
        <v>0.24906249999999999</v>
      </c>
      <c r="R168" s="2">
        <f t="shared" si="26"/>
        <v>9.3750000000000774E-5</v>
      </c>
      <c r="S168" s="2" cm="1">
        <f t="array" ref="S168">($C$3/100)^2*$M$8*PI()/([1]!viscW(P168+273.15,1)/[1]!densW(P168+273.15,1))</f>
        <v>69833.773982416387</v>
      </c>
      <c r="T168" cm="1">
        <f t="array" ref="T168">ROUND([1]!densW(P168+273.15,1)/18,2)</f>
        <v>55.45</v>
      </c>
      <c r="U168">
        <f t="shared" si="22"/>
        <v>2.3831974389626782</v>
      </c>
      <c r="Y168">
        <v>810</v>
      </c>
      <c r="Z168">
        <v>8.4499999999999993</v>
      </c>
      <c r="AA168">
        <v>20.399999999999999</v>
      </c>
      <c r="AB168" s="2">
        <f t="shared" si="23"/>
        <v>0.26406249999999998</v>
      </c>
      <c r="AC168" s="2">
        <f t="shared" si="27"/>
        <v>3.1250000000004886E-5</v>
      </c>
      <c r="AD168" s="2" cm="1">
        <f t="array" ref="AD168">($C$3/100)^2*$M$8*PI()/[1]!viscW(AA168+273.15,1)*[1]!densW(AA168+273.15,1)</f>
        <v>70002.617470299738</v>
      </c>
      <c r="AE168" cm="1">
        <f t="array" ref="AE168">ROUND([1]!densW(AA168+273.15,1)/18,2)</f>
        <v>55.45</v>
      </c>
      <c r="AF168">
        <f t="shared" si="24"/>
        <v>2.7452795428705659</v>
      </c>
    </row>
    <row r="169" spans="3:32" x14ac:dyDescent="0.25">
      <c r="C169" s="11">
        <v>815</v>
      </c>
      <c r="D169" s="1">
        <v>8.26</v>
      </c>
      <c r="E169">
        <v>20.2</v>
      </c>
      <c r="F169" s="2">
        <f t="shared" si="20"/>
        <v>0.25812499999999999</v>
      </c>
      <c r="G169" s="2">
        <f t="shared" si="25"/>
        <v>6.2499999999998673E-5</v>
      </c>
      <c r="H169" s="2" cm="1">
        <f t="array" ref="H169">($C$3/100)^2*$B$8*PI()/[1]!viscW(E169+273.15,1)*[1]!densW(E169+273.15,1)</f>
        <v>50630.902377463783</v>
      </c>
      <c r="I169" cm="1">
        <f t="array" ref="I169">ROUND([1]!densW(E169+273.15,1)/18,2)</f>
        <v>55.45</v>
      </c>
      <c r="J169">
        <f t="shared" si="21"/>
        <v>2.9421480274198828</v>
      </c>
      <c r="N169">
        <v>814</v>
      </c>
      <c r="O169">
        <v>7.99</v>
      </c>
      <c r="P169">
        <v>20.3</v>
      </c>
      <c r="Q169" s="2">
        <f t="shared" si="19"/>
        <v>0.24968750000000001</v>
      </c>
      <c r="R169" s="2">
        <f t="shared" si="26"/>
        <v>9.3750000000000774E-5</v>
      </c>
      <c r="S169" s="2" cm="1">
        <f t="array" ref="S169">($C$3/100)^2*$M$8*PI()/([1]!viscW(P169+273.15,1)/[1]!densW(P169+273.15,1))</f>
        <v>69833.773982416387</v>
      </c>
      <c r="T169" cm="1">
        <f t="array" ref="T169">ROUND([1]!densW(P169+273.15,1)/18,2)</f>
        <v>55.45</v>
      </c>
      <c r="U169">
        <f t="shared" si="22"/>
        <v>2.4081987411680963</v>
      </c>
      <c r="Y169">
        <v>815</v>
      </c>
      <c r="Z169">
        <v>8.4600000000000009</v>
      </c>
      <c r="AA169">
        <v>20.399999999999999</v>
      </c>
      <c r="AB169" s="2">
        <f t="shared" si="23"/>
        <v>0.26437500000000003</v>
      </c>
      <c r="AC169" s="2">
        <f t="shared" si="27"/>
        <v>3.1250000000004886E-5</v>
      </c>
      <c r="AD169" s="2" cm="1">
        <f t="array" ref="AD169">($C$3/100)^2*$M$8*PI()/[1]!viscW(AA169+273.15,1)*[1]!densW(AA169+273.15,1)</f>
        <v>70002.617470299738</v>
      </c>
      <c r="AE169" cm="1">
        <f t="array" ref="AE169">ROUND([1]!densW(AA169+273.15,1)/18,2)</f>
        <v>55.45</v>
      </c>
      <c r="AF169">
        <f t="shared" si="24"/>
        <v>2.7626712855824378</v>
      </c>
    </row>
    <row r="170" spans="3:32" x14ac:dyDescent="0.25">
      <c r="C170" s="11">
        <v>820</v>
      </c>
      <c r="D170" s="1">
        <v>8.27</v>
      </c>
      <c r="E170">
        <v>20.2</v>
      </c>
      <c r="F170" s="2">
        <f t="shared" si="20"/>
        <v>0.25843749999999999</v>
      </c>
      <c r="G170" s="2">
        <f t="shared" si="25"/>
        <v>3.1249999999999337E-5</v>
      </c>
      <c r="H170" s="2" cm="1">
        <f t="array" ref="H170">($C$3/100)^2*$B$8*PI()/[1]!viscW(E170+273.15,1)*[1]!densW(E170+273.15,1)</f>
        <v>50630.902377463783</v>
      </c>
      <c r="I170" cm="1">
        <f t="array" ref="I170">ROUND([1]!densW(E170+273.15,1)/18,2)</f>
        <v>55.45</v>
      </c>
      <c r="J170">
        <f t="shared" si="21"/>
        <v>2.9641269341386578</v>
      </c>
      <c r="N170">
        <v>819</v>
      </c>
      <c r="O170">
        <v>8</v>
      </c>
      <c r="P170">
        <v>20.3</v>
      </c>
      <c r="Q170" s="2">
        <f t="shared" si="19"/>
        <v>0.25</v>
      </c>
      <c r="R170" s="2">
        <f t="shared" si="26"/>
        <v>9.3749999999997996E-5</v>
      </c>
      <c r="S170" s="2" cm="1">
        <f t="array" ref="S170">($C$3/100)^2*$M$8*PI()/([1]!viscW(P170+273.15,1)/[1]!densW(P170+273.15,1))</f>
        <v>69833.773982416387</v>
      </c>
      <c r="T170" cm="1">
        <f t="array" ref="T170">ROUND([1]!densW(P170+273.15,1)/18,2)</f>
        <v>55.45</v>
      </c>
      <c r="U170">
        <f t="shared" si="22"/>
        <v>2.4209377669455256</v>
      </c>
      <c r="Y170">
        <v>820</v>
      </c>
      <c r="Z170">
        <v>8.4600000000000009</v>
      </c>
      <c r="AA170">
        <v>20.399999999999999</v>
      </c>
      <c r="AB170" s="2">
        <f t="shared" si="23"/>
        <v>0.26437500000000003</v>
      </c>
      <c r="AC170" s="2">
        <f t="shared" si="27"/>
        <v>6.2499999999998673E-5</v>
      </c>
      <c r="AD170" s="2" cm="1">
        <f t="array" ref="AD170">($C$3/100)^2*$M$8*PI()/[1]!viscW(AA170+273.15,1)*[1]!densW(AA170+273.15,1)</f>
        <v>70002.617470299738</v>
      </c>
      <c r="AE170" cm="1">
        <f t="array" ref="AE170">ROUND([1]!densW(AA170+273.15,1)/18,2)</f>
        <v>55.45</v>
      </c>
      <c r="AF170">
        <f t="shared" si="24"/>
        <v>2.7626712855824378</v>
      </c>
    </row>
    <row r="171" spans="3:32" x14ac:dyDescent="0.25">
      <c r="C171" s="11">
        <v>825</v>
      </c>
      <c r="D171" s="1">
        <v>8.27</v>
      </c>
      <c r="E171">
        <v>20.2</v>
      </c>
      <c r="F171" s="2">
        <f t="shared" si="20"/>
        <v>0.25843749999999999</v>
      </c>
      <c r="G171" s="2">
        <f t="shared" si="25"/>
        <v>3.1249999999999337E-5</v>
      </c>
      <c r="H171" s="2" cm="1">
        <f t="array" ref="H171">($C$3/100)^2*$B$8*PI()/[1]!viscW(E171+273.15,1)*[1]!densW(E171+273.15,1)</f>
        <v>50630.902377463783</v>
      </c>
      <c r="I171" cm="1">
        <f t="array" ref="I171">ROUND([1]!densW(E171+273.15,1)/18,2)</f>
        <v>55.45</v>
      </c>
      <c r="J171">
        <f t="shared" si="21"/>
        <v>2.9641269341386578</v>
      </c>
      <c r="N171">
        <v>824</v>
      </c>
      <c r="O171">
        <v>8.02</v>
      </c>
      <c r="P171">
        <v>20.3</v>
      </c>
      <c r="Q171" s="2">
        <f t="shared" si="19"/>
        <v>0.25062499999999999</v>
      </c>
      <c r="R171" s="2">
        <f t="shared" si="26"/>
        <v>9.3749999999997996E-5</v>
      </c>
      <c r="S171" s="2" cm="1">
        <f t="array" ref="S171">($C$3/100)^2*$M$8*PI()/([1]!viscW(P171+273.15,1)/[1]!densW(P171+273.15,1))</f>
        <v>69833.773982416387</v>
      </c>
      <c r="T171" cm="1">
        <f t="array" ref="T171">ROUND([1]!densW(P171+273.15,1)/18,2)</f>
        <v>55.45</v>
      </c>
      <c r="U171">
        <f t="shared" si="22"/>
        <v>2.4469132533487858</v>
      </c>
      <c r="Y171">
        <v>825</v>
      </c>
      <c r="Z171">
        <v>8.48</v>
      </c>
      <c r="AA171">
        <v>20.399999999999999</v>
      </c>
      <c r="AB171" s="2">
        <f t="shared" si="23"/>
        <v>0.26500000000000001</v>
      </c>
      <c r="AC171" s="2">
        <f t="shared" si="27"/>
        <v>1.2499999999999735E-4</v>
      </c>
      <c r="AD171" s="2" cm="1">
        <f t="array" ref="AD171">($C$3/100)^2*$M$8*PI()/[1]!viscW(AA171+273.15,1)*[1]!densW(AA171+273.15,1)</f>
        <v>70002.617470299738</v>
      </c>
      <c r="AE171" cm="1">
        <f t="array" ref="AE171">ROUND([1]!densW(AA171+273.15,1)/18,2)</f>
        <v>55.45</v>
      </c>
      <c r="AF171">
        <f t="shared" si="24"/>
        <v>2.7983893681845164</v>
      </c>
    </row>
    <row r="172" spans="3:32" x14ac:dyDescent="0.25">
      <c r="C172" s="11">
        <v>830</v>
      </c>
      <c r="D172" s="1">
        <v>8.2799999999999994</v>
      </c>
      <c r="E172">
        <v>20.2</v>
      </c>
      <c r="F172" s="2">
        <f t="shared" si="20"/>
        <v>0.25874999999999998</v>
      </c>
      <c r="G172" s="2">
        <f t="shared" si="25"/>
        <v>6.2499999999998673E-5</v>
      </c>
      <c r="H172" s="2" cm="1">
        <f t="array" ref="H172">($C$3/100)^2*$B$8*PI()/[1]!viscW(E172+273.15,1)*[1]!densW(E172+273.15,1)</f>
        <v>50630.902377463783</v>
      </c>
      <c r="I172" cm="1">
        <f t="array" ref="I172">ROUND([1]!densW(E172+273.15,1)/18,2)</f>
        <v>55.45</v>
      </c>
      <c r="J172">
        <f t="shared" si="21"/>
        <v>2.9865997899907155</v>
      </c>
      <c r="N172">
        <v>829</v>
      </c>
      <c r="O172">
        <v>8.0299999999999994</v>
      </c>
      <c r="P172">
        <v>20.3</v>
      </c>
      <c r="Q172" s="2">
        <f t="shared" si="19"/>
        <v>0.25093749999999998</v>
      </c>
      <c r="R172" s="2">
        <f t="shared" si="26"/>
        <v>9.3750000000003553E-5</v>
      </c>
      <c r="S172" s="2" cm="1">
        <f t="array" ref="S172">($C$3/100)^2*$M$8*PI()/([1]!viscW(P172+273.15,1)/[1]!densW(P172+273.15,1))</f>
        <v>69833.773982416387</v>
      </c>
      <c r="T172" cm="1">
        <f t="array" ref="T172">ROUND([1]!densW(P172+273.15,1)/18,2)</f>
        <v>55.45</v>
      </c>
      <c r="U172">
        <f t="shared" si="22"/>
        <v>2.4601584800988059</v>
      </c>
      <c r="Y172">
        <v>830</v>
      </c>
      <c r="Z172">
        <v>8.5</v>
      </c>
      <c r="AA172">
        <v>20.399999999999999</v>
      </c>
      <c r="AB172" s="2">
        <f t="shared" si="23"/>
        <v>0.265625</v>
      </c>
      <c r="AC172" s="2">
        <f t="shared" si="27"/>
        <v>6.2499999999998673E-5</v>
      </c>
      <c r="AD172" s="2" cm="1">
        <f t="array" ref="AD172">($C$3/100)^2*$M$8*PI()/[1]!viscW(AA172+273.15,1)*[1]!densW(AA172+273.15,1)</f>
        <v>70002.617470299738</v>
      </c>
      <c r="AE172" cm="1">
        <f t="array" ref="AE172">ROUND([1]!densW(AA172+273.15,1)/18,2)</f>
        <v>55.45</v>
      </c>
      <c r="AF172">
        <f t="shared" si="24"/>
        <v>2.8354306398648648</v>
      </c>
    </row>
    <row r="173" spans="3:32" x14ac:dyDescent="0.25">
      <c r="C173" s="11">
        <v>835</v>
      </c>
      <c r="D173" s="1">
        <v>8.2899999999999991</v>
      </c>
      <c r="E173">
        <v>20.2</v>
      </c>
      <c r="F173" s="2">
        <f t="shared" si="20"/>
        <v>0.25906249999999997</v>
      </c>
      <c r="G173" s="2">
        <f t="shared" si="25"/>
        <v>3.1249999999999337E-5</v>
      </c>
      <c r="H173" s="2" cm="1">
        <f t="array" ref="H173">($C$3/100)^2*$B$8*PI()/[1]!viscW(E173+273.15,1)*[1]!densW(E173+273.15,1)</f>
        <v>50630.902377463783</v>
      </c>
      <c r="I173" cm="1">
        <f t="array" ref="I173">ROUND([1]!densW(E173+273.15,1)/18,2)</f>
        <v>55.45</v>
      </c>
      <c r="J173">
        <f t="shared" si="21"/>
        <v>3.0095893082154137</v>
      </c>
      <c r="N173">
        <v>834</v>
      </c>
      <c r="O173">
        <v>8.0500000000000007</v>
      </c>
      <c r="P173">
        <v>20.3</v>
      </c>
      <c r="Q173" s="2">
        <f t="shared" si="19"/>
        <v>0.25156250000000002</v>
      </c>
      <c r="R173" s="2">
        <f t="shared" si="26"/>
        <v>6.2500000000004216E-5</v>
      </c>
      <c r="S173" s="2" cm="1">
        <f t="array" ref="S173">($C$3/100)^2*$M$8*PI()/([1]!viscW(P173+273.15,1)/[1]!densW(P173+273.15,1))</f>
        <v>69833.773982416387</v>
      </c>
      <c r="T173" cm="1">
        <f t="array" ref="T173">ROUND([1]!densW(P173+273.15,1)/18,2)</f>
        <v>55.45</v>
      </c>
      <c r="U173">
        <f t="shared" si="22"/>
        <v>2.4871871524867273</v>
      </c>
      <c r="Y173">
        <v>835</v>
      </c>
      <c r="Z173">
        <v>8.5</v>
      </c>
      <c r="AA173">
        <v>20.399999999999999</v>
      </c>
      <c r="AB173" s="2">
        <f t="shared" si="23"/>
        <v>0.265625</v>
      </c>
      <c r="AC173" s="2">
        <f t="shared" si="27"/>
        <v>0</v>
      </c>
      <c r="AD173" s="2" cm="1">
        <f t="array" ref="AD173">($C$3/100)^2*$M$8*PI()/[1]!viscW(AA173+273.15,1)*[1]!densW(AA173+273.15,1)</f>
        <v>70002.617470299738</v>
      </c>
      <c r="AE173" cm="1">
        <f t="array" ref="AE173">ROUND([1]!densW(AA173+273.15,1)/18,2)</f>
        <v>55.45</v>
      </c>
      <c r="AF173">
        <f t="shared" si="24"/>
        <v>2.8354306398648648</v>
      </c>
    </row>
    <row r="174" spans="3:32" x14ac:dyDescent="0.25">
      <c r="C174" s="11">
        <v>840</v>
      </c>
      <c r="D174" s="1">
        <v>8.2899999999999991</v>
      </c>
      <c r="E174">
        <v>20.2</v>
      </c>
      <c r="F174" s="2">
        <f t="shared" si="20"/>
        <v>0.25906249999999997</v>
      </c>
      <c r="G174" s="2">
        <f t="shared" si="25"/>
        <v>3.1250000000004886E-5</v>
      </c>
      <c r="H174" s="2" cm="1">
        <f t="array" ref="H174">($C$3/100)^2*$B$8*PI()/[1]!viscW(E174+273.15,1)*[1]!densW(E174+273.15,1)</f>
        <v>50630.902377463783</v>
      </c>
      <c r="I174" cm="1">
        <f t="array" ref="I174">ROUND([1]!densW(E174+273.15,1)/18,2)</f>
        <v>55.45</v>
      </c>
      <c r="J174">
        <f t="shared" si="21"/>
        <v>3.0095893082154137</v>
      </c>
      <c r="N174">
        <v>839</v>
      </c>
      <c r="O174">
        <v>8.0500000000000007</v>
      </c>
      <c r="P174">
        <v>20.3</v>
      </c>
      <c r="Q174" s="2">
        <f t="shared" si="19"/>
        <v>0.25156250000000002</v>
      </c>
      <c r="R174" s="2">
        <f t="shared" si="26"/>
        <v>6.2499999999998673E-5</v>
      </c>
      <c r="S174" s="2" cm="1">
        <f t="array" ref="S174">($C$3/100)^2*$M$8*PI()/([1]!viscW(P174+273.15,1)/[1]!densW(P174+273.15,1))</f>
        <v>69833.773982416387</v>
      </c>
      <c r="T174" cm="1">
        <f t="array" ref="T174">ROUND([1]!densW(P174+273.15,1)/18,2)</f>
        <v>55.45</v>
      </c>
      <c r="U174">
        <f t="shared" si="22"/>
        <v>2.4871871524867273</v>
      </c>
      <c r="Y174">
        <v>840</v>
      </c>
      <c r="Z174">
        <v>8.5</v>
      </c>
      <c r="AA174">
        <v>20.399999999999999</v>
      </c>
      <c r="AB174" s="2">
        <f t="shared" si="23"/>
        <v>0.265625</v>
      </c>
      <c r="AC174" s="2">
        <f t="shared" si="27"/>
        <v>3.1249999999999337E-5</v>
      </c>
      <c r="AD174" s="2" cm="1">
        <f t="array" ref="AD174">($C$3/100)^2*$M$8*PI()/[1]!viscW(AA174+273.15,1)*[1]!densW(AA174+273.15,1)</f>
        <v>70002.617470299738</v>
      </c>
      <c r="AE174" cm="1">
        <f t="array" ref="AE174">ROUND([1]!densW(AA174+273.15,1)/18,2)</f>
        <v>55.45</v>
      </c>
      <c r="AF174">
        <f t="shared" si="24"/>
        <v>2.8354306398648648</v>
      </c>
    </row>
    <row r="175" spans="3:32" x14ac:dyDescent="0.25">
      <c r="C175" s="11">
        <v>845</v>
      </c>
      <c r="D175" s="1">
        <v>8.3000000000000007</v>
      </c>
      <c r="E175">
        <v>20.2</v>
      </c>
      <c r="F175" s="2">
        <f t="shared" si="20"/>
        <v>0.25937500000000002</v>
      </c>
      <c r="G175" s="2">
        <f t="shared" si="25"/>
        <v>6.2500000000004216E-5</v>
      </c>
      <c r="H175" s="2" cm="1">
        <f t="array" ref="H175">($C$3/100)^2*$B$8*PI()/[1]!viscW(E175+273.15,1)*[1]!densW(E175+273.15,1)</f>
        <v>50630.902377463783</v>
      </c>
      <c r="I175" cm="1">
        <f t="array" ref="I175">ROUND([1]!densW(E175+273.15,1)/18,2)</f>
        <v>55.45</v>
      </c>
      <c r="J175">
        <f t="shared" si="21"/>
        <v>3.0331198056256117</v>
      </c>
      <c r="N175">
        <v>844</v>
      </c>
      <c r="O175">
        <v>8.07</v>
      </c>
      <c r="P175">
        <v>20.3</v>
      </c>
      <c r="Q175" s="2">
        <f t="shared" si="19"/>
        <v>0.25218750000000001</v>
      </c>
      <c r="R175" s="2">
        <f t="shared" si="26"/>
        <v>1.2499999999999735E-4</v>
      </c>
      <c r="S175" s="2" cm="1">
        <f t="array" ref="S175">($C$3/100)^2*$M$8*PI()/([1]!viscW(P175+273.15,1)/[1]!densW(P175+273.15,1))</f>
        <v>69833.773982416387</v>
      </c>
      <c r="T175" cm="1">
        <f t="array" ref="T175">ROUND([1]!densW(P175+273.15,1)/18,2)</f>
        <v>55.45</v>
      </c>
      <c r="U175">
        <f t="shared" si="22"/>
        <v>2.5149667165938023</v>
      </c>
      <c r="Y175">
        <v>845</v>
      </c>
      <c r="Z175">
        <v>8.51</v>
      </c>
      <c r="AA175">
        <v>20.399999999999999</v>
      </c>
      <c r="AB175" s="2">
        <f t="shared" si="23"/>
        <v>0.26593749999999999</v>
      </c>
      <c r="AC175" s="2">
        <f t="shared" si="27"/>
        <v>6.2499999999998673E-5</v>
      </c>
      <c r="AD175" s="2" cm="1">
        <f t="array" ref="AD175">($C$3/100)^2*$M$8*PI()/[1]!viscW(AA175+273.15,1)*[1]!densW(AA175+273.15,1)</f>
        <v>70002.617470299738</v>
      </c>
      <c r="AE175" cm="1">
        <f t="array" ref="AE175">ROUND([1]!densW(AA175+273.15,1)/18,2)</f>
        <v>55.45</v>
      </c>
      <c r="AF175">
        <f t="shared" si="24"/>
        <v>2.8544788348355588</v>
      </c>
    </row>
    <row r="176" spans="3:32" x14ac:dyDescent="0.25">
      <c r="C176" s="11">
        <v>850</v>
      </c>
      <c r="D176" s="1">
        <v>8.31</v>
      </c>
      <c r="E176">
        <v>20.2</v>
      </c>
      <c r="F176" s="2">
        <f t="shared" si="20"/>
        <v>0.25968750000000002</v>
      </c>
      <c r="G176" s="2">
        <f t="shared" si="25"/>
        <v>6.2499999999998673E-5</v>
      </c>
      <c r="H176" s="2" cm="1">
        <f t="array" ref="H176">($C$3/100)^2*$B$8*PI()/[1]!viscW(E176+273.15,1)*[1]!densW(E176+273.15,1)</f>
        <v>50630.902377463783</v>
      </c>
      <c r="I176" cm="1">
        <f t="array" ref="I176">ROUND([1]!densW(E176+273.15,1)/18,2)</f>
        <v>55.45</v>
      </c>
      <c r="J176">
        <f t="shared" si="21"/>
        <v>3.0572173572046717</v>
      </c>
      <c r="N176">
        <v>849</v>
      </c>
      <c r="O176">
        <v>8.09</v>
      </c>
      <c r="P176">
        <v>20.3</v>
      </c>
      <c r="Q176" s="2">
        <f t="shared" si="19"/>
        <v>0.2528125</v>
      </c>
      <c r="R176" s="2">
        <f t="shared" si="26"/>
        <v>1.2499999999999735E-4</v>
      </c>
      <c r="S176" s="2" cm="1">
        <f t="array" ref="S176">($C$3/100)^2*$M$8*PI()/([1]!viscW(P176+273.15,1)/[1]!densW(P176+273.15,1))</f>
        <v>69833.773982416387</v>
      </c>
      <c r="T176" cm="1">
        <f t="array" ref="T176">ROUND([1]!densW(P176+273.15,1)/18,2)</f>
        <v>55.45</v>
      </c>
      <c r="U176">
        <f t="shared" si="22"/>
        <v>2.5435400890378581</v>
      </c>
      <c r="Y176">
        <v>850</v>
      </c>
      <c r="Z176">
        <v>8.52</v>
      </c>
      <c r="AA176">
        <v>20.399999999999999</v>
      </c>
      <c r="AB176" s="2">
        <f t="shared" si="23"/>
        <v>0.26624999999999999</v>
      </c>
      <c r="AC176" s="2">
        <f t="shared" si="27"/>
        <v>9.3749999999997996E-5</v>
      </c>
      <c r="AD176" s="2" cm="1">
        <f t="array" ref="AD176">($C$3/100)^2*$M$8*PI()/[1]!viscW(AA176+273.15,1)*[1]!densW(AA176+273.15,1)</f>
        <v>70002.617470299738</v>
      </c>
      <c r="AE176" cm="1">
        <f t="array" ref="AE176">ROUND([1]!densW(AA176+273.15,1)/18,2)</f>
        <v>55.45</v>
      </c>
      <c r="AF176">
        <f t="shared" si="24"/>
        <v>2.8738969206926601</v>
      </c>
    </row>
    <row r="177" spans="3:32" x14ac:dyDescent="0.25">
      <c r="C177" s="11">
        <v>855</v>
      </c>
      <c r="D177" s="1">
        <v>8.32</v>
      </c>
      <c r="E177">
        <v>20.2</v>
      </c>
      <c r="F177" s="2">
        <f t="shared" si="20"/>
        <v>0.26</v>
      </c>
      <c r="G177" s="2">
        <f t="shared" si="25"/>
        <v>6.2499999999998673E-5</v>
      </c>
      <c r="H177" s="2" cm="1">
        <f t="array" ref="H177">($C$3/100)^2*$B$8*PI()/[1]!viscW(E177+273.15,1)*[1]!densW(E177+273.15,1)</f>
        <v>50630.902377463783</v>
      </c>
      <c r="I177" cm="1">
        <f t="array" ref="I177">ROUND([1]!densW(E177+273.15,1)/18,2)</f>
        <v>55.45</v>
      </c>
      <c r="J177">
        <f t="shared" si="21"/>
        <v>3.0819099697950425</v>
      </c>
      <c r="N177">
        <v>854</v>
      </c>
      <c r="O177">
        <v>8.11</v>
      </c>
      <c r="P177">
        <v>20.3</v>
      </c>
      <c r="Q177" s="2">
        <f t="shared" si="19"/>
        <v>0.25343749999999998</v>
      </c>
      <c r="R177" s="2">
        <f t="shared" si="26"/>
        <v>9.3749999999997996E-5</v>
      </c>
      <c r="S177" s="2" cm="1">
        <f t="array" ref="S177">($C$3/100)^2*$M$8*PI()/([1]!viscW(P177+273.15,1)/[1]!densW(P177+273.15,1))</f>
        <v>69833.773982416387</v>
      </c>
      <c r="T177" cm="1">
        <f t="array" ref="T177">ROUND([1]!densW(P177+273.15,1)/18,2)</f>
        <v>55.45</v>
      </c>
      <c r="U177">
        <f t="shared" si="22"/>
        <v>2.5729539742441507</v>
      </c>
      <c r="Y177">
        <v>855</v>
      </c>
      <c r="Z177">
        <v>8.5399999999999991</v>
      </c>
      <c r="AA177">
        <v>20.399999999999999</v>
      </c>
      <c r="AB177" s="2">
        <f t="shared" si="23"/>
        <v>0.26687499999999997</v>
      </c>
      <c r="AC177" s="2">
        <f t="shared" si="27"/>
        <v>6.2499999999998673E-5</v>
      </c>
      <c r="AD177" s="2" cm="1">
        <f t="array" ref="AD177">($C$3/100)^2*$M$8*PI()/[1]!viscW(AA177+273.15,1)*[1]!densW(AA177+273.15,1)</f>
        <v>70002.617470299738</v>
      </c>
      <c r="AE177" cm="1">
        <f t="array" ref="AE177">ROUND([1]!densW(AA177+273.15,1)/18,2)</f>
        <v>55.45</v>
      </c>
      <c r="AF177">
        <f t="shared" si="24"/>
        <v>2.9139022553063585</v>
      </c>
    </row>
    <row r="178" spans="3:32" x14ac:dyDescent="0.25">
      <c r="C178" s="11">
        <v>860</v>
      </c>
      <c r="D178" s="1">
        <v>8.33</v>
      </c>
      <c r="E178">
        <v>20.2</v>
      </c>
      <c r="F178" s="2">
        <f t="shared" si="20"/>
        <v>0.2603125</v>
      </c>
      <c r="G178" s="2">
        <f t="shared" si="25"/>
        <v>9.3749999999997996E-5</v>
      </c>
      <c r="H178" s="2" cm="1">
        <f t="array" ref="H178">($C$3/100)^2*$B$8*PI()/[1]!viscW(E178+273.15,1)*[1]!densW(E178+273.15,1)</f>
        <v>50630.902377463783</v>
      </c>
      <c r="I178" cm="1">
        <f t="array" ref="I178">ROUND([1]!densW(E178+273.15,1)/18,2)</f>
        <v>55.45</v>
      </c>
      <c r="J178">
        <f t="shared" si="21"/>
        <v>3.107227777779332</v>
      </c>
      <c r="N178">
        <v>859</v>
      </c>
      <c r="O178">
        <v>8.1199999999999992</v>
      </c>
      <c r="P178">
        <v>20.3</v>
      </c>
      <c r="Q178" s="2">
        <f t="shared" si="19"/>
        <v>0.25374999999999998</v>
      </c>
      <c r="R178" s="2">
        <f t="shared" si="26"/>
        <v>6.2500000000004216E-5</v>
      </c>
      <c r="S178" s="2" cm="1">
        <f t="array" ref="S178">($C$3/100)^2*$M$8*PI()/([1]!viscW(P178+273.15,1)/[1]!densW(P178+273.15,1))</f>
        <v>69833.773982416387</v>
      </c>
      <c r="T178" cm="1">
        <f t="array" ref="T178">ROUND([1]!densW(P178+273.15,1)/18,2)</f>
        <v>55.45</v>
      </c>
      <c r="U178">
        <f t="shared" si="22"/>
        <v>2.5879918516086908</v>
      </c>
      <c r="Y178">
        <v>860</v>
      </c>
      <c r="Z178">
        <v>8.5399999999999991</v>
      </c>
      <c r="AA178">
        <v>20.399999999999999</v>
      </c>
      <c r="AB178" s="2">
        <f t="shared" si="23"/>
        <v>0.26687499999999997</v>
      </c>
      <c r="AC178" s="2">
        <f t="shared" si="27"/>
        <v>6.2500000000004216E-5</v>
      </c>
      <c r="AD178" s="2" cm="1">
        <f t="array" ref="AD178">($C$3/100)^2*$M$8*PI()/[1]!viscW(AA178+273.15,1)*[1]!densW(AA178+273.15,1)</f>
        <v>70002.617470299738</v>
      </c>
      <c r="AE178" cm="1">
        <f t="array" ref="AE178">ROUND([1]!densW(AA178+273.15,1)/18,2)</f>
        <v>55.45</v>
      </c>
      <c r="AF178">
        <f t="shared" si="24"/>
        <v>2.9139022553063585</v>
      </c>
    </row>
    <row r="179" spans="3:32" x14ac:dyDescent="0.25">
      <c r="C179" s="11">
        <v>865</v>
      </c>
      <c r="D179" s="1">
        <v>8.35</v>
      </c>
      <c r="E179">
        <v>20.2</v>
      </c>
      <c r="F179" s="2">
        <f t="shared" si="20"/>
        <v>0.26093749999999999</v>
      </c>
      <c r="G179" s="2">
        <f t="shared" si="25"/>
        <v>3.1249999999999337E-5</v>
      </c>
      <c r="H179" s="2" cm="1">
        <f t="array" ref="H179">($C$3/100)^2*$B$8*PI()/[1]!viscW(E179+273.15,1)*[1]!densW(E179+273.15,1)</f>
        <v>50630.902377463783</v>
      </c>
      <c r="I179" cm="1">
        <f t="array" ref="I179">ROUND([1]!densW(E179+273.15,1)/18,2)</f>
        <v>55.45</v>
      </c>
      <c r="J179">
        <f t="shared" si="21"/>
        <v>3.1598715112647526</v>
      </c>
      <c r="N179">
        <v>864</v>
      </c>
      <c r="O179">
        <v>8.1300000000000008</v>
      </c>
      <c r="P179">
        <v>20.3</v>
      </c>
      <c r="Q179" s="2">
        <f t="shared" si="19"/>
        <v>0.25406250000000002</v>
      </c>
      <c r="R179" s="2">
        <f t="shared" si="26"/>
        <v>6.2500000000004216E-5</v>
      </c>
      <c r="S179" s="2" cm="1">
        <f t="array" ref="S179">($C$3/100)^2*$M$8*PI()/([1]!viscW(P179+273.15,1)/[1]!densW(P179+273.15,1))</f>
        <v>69833.773982416387</v>
      </c>
      <c r="T179" cm="1">
        <f t="array" ref="T179">ROUND([1]!densW(P179+273.15,1)/18,2)</f>
        <v>55.45</v>
      </c>
      <c r="U179">
        <f t="shared" si="22"/>
        <v>2.6032593237394814</v>
      </c>
      <c r="Y179">
        <v>865</v>
      </c>
      <c r="Z179">
        <v>8.56</v>
      </c>
      <c r="AA179">
        <v>20.399999999999999</v>
      </c>
      <c r="AB179" s="2">
        <f t="shared" si="23"/>
        <v>0.26750000000000002</v>
      </c>
      <c r="AC179" s="2">
        <f t="shared" si="27"/>
        <v>9.3750000000003553E-5</v>
      </c>
      <c r="AD179" s="2" cm="1">
        <f t="array" ref="AD179">($C$3/100)^2*$M$8*PI()/[1]!viscW(AA179+273.15,1)*[1]!densW(AA179+273.15,1)</f>
        <v>70002.617470299738</v>
      </c>
      <c r="AE179" cm="1">
        <f t="array" ref="AE179">ROUND([1]!densW(AA179+273.15,1)/18,2)</f>
        <v>55.45</v>
      </c>
      <c r="AF179">
        <f t="shared" si="24"/>
        <v>2.9555749517069292</v>
      </c>
    </row>
    <row r="180" spans="3:32" x14ac:dyDescent="0.25">
      <c r="C180" s="11">
        <v>870</v>
      </c>
      <c r="D180" s="1">
        <v>8.34</v>
      </c>
      <c r="E180">
        <v>20.2</v>
      </c>
      <c r="F180" s="2">
        <f t="shared" si="20"/>
        <v>0.260625</v>
      </c>
      <c r="G180" s="2">
        <f t="shared" si="25"/>
        <v>0</v>
      </c>
      <c r="H180" s="2" cm="1">
        <f t="array" ref="H180">($C$3/100)^2*$B$8*PI()/[1]!viscW(E180+273.15,1)*[1]!densW(E180+273.15,1)</f>
        <v>50630.902377463783</v>
      </c>
      <c r="I180" cm="1">
        <f t="array" ref="I180">ROUND([1]!densW(E180+273.15,1)/18,2)</f>
        <v>55.45</v>
      </c>
      <c r="J180">
        <f t="shared" si="21"/>
        <v>3.1332032641825918</v>
      </c>
      <c r="N180">
        <v>869</v>
      </c>
      <c r="O180">
        <v>8.14</v>
      </c>
      <c r="P180">
        <v>20.3</v>
      </c>
      <c r="Q180" s="2">
        <f t="shared" ref="Q180:Q243" si="28">O180/32</f>
        <v>0.25437500000000002</v>
      </c>
      <c r="R180" s="2">
        <f t="shared" si="26"/>
        <v>3.1249999999999337E-5</v>
      </c>
      <c r="S180" s="2" cm="1">
        <f t="array" ref="S180">($C$3/100)^2*$M$8*PI()/([1]!viscW(P180+273.15,1)/[1]!densW(P180+273.15,1))</f>
        <v>69833.773982416387</v>
      </c>
      <c r="T180" cm="1">
        <f t="array" ref="T180">ROUND([1]!densW(P180+273.15,1)/18,2)</f>
        <v>55.45</v>
      </c>
      <c r="U180">
        <f t="shared" si="22"/>
        <v>2.6187635102754467</v>
      </c>
      <c r="Y180">
        <v>870</v>
      </c>
      <c r="Z180">
        <v>8.57</v>
      </c>
      <c r="AA180">
        <v>20.399999999999999</v>
      </c>
      <c r="AB180" s="2">
        <f t="shared" si="23"/>
        <v>0.26781250000000001</v>
      </c>
      <c r="AC180" s="2">
        <f t="shared" si="27"/>
        <v>6.2499999999998673E-5</v>
      </c>
      <c r="AD180" s="2" cm="1">
        <f t="array" ref="AD180">($C$3/100)^2*$M$8*PI()/[1]!viscW(AA180+273.15,1)*[1]!densW(AA180+273.15,1)</f>
        <v>70002.617470299738</v>
      </c>
      <c r="AE180" cm="1">
        <f t="array" ref="AE180">ROUND([1]!densW(AA180+273.15,1)/18,2)</f>
        <v>55.45</v>
      </c>
      <c r="AF180">
        <f t="shared" si="24"/>
        <v>2.9770811569278925</v>
      </c>
    </row>
    <row r="181" spans="3:32" x14ac:dyDescent="0.25">
      <c r="C181" s="11">
        <v>875</v>
      </c>
      <c r="D181" s="1">
        <v>8.35</v>
      </c>
      <c r="E181">
        <v>20.2</v>
      </c>
      <c r="F181" s="2">
        <f t="shared" si="20"/>
        <v>0.26093749999999999</v>
      </c>
      <c r="G181" s="2">
        <f t="shared" si="25"/>
        <v>6.2499999999998673E-5</v>
      </c>
      <c r="H181" s="2" cm="1">
        <f t="array" ref="H181">($C$3/100)^2*$B$8*PI()/[1]!viscW(E181+273.15,1)*[1]!densW(E181+273.15,1)</f>
        <v>50630.902377463783</v>
      </c>
      <c r="I181" cm="1">
        <f t="array" ref="I181">ROUND([1]!densW(E181+273.15,1)/18,2)</f>
        <v>55.45</v>
      </c>
      <c r="J181">
        <f t="shared" si="21"/>
        <v>3.1598715112647526</v>
      </c>
      <c r="N181">
        <v>874</v>
      </c>
      <c r="O181">
        <v>8.14</v>
      </c>
      <c r="P181">
        <v>20.3</v>
      </c>
      <c r="Q181" s="2">
        <f t="shared" si="28"/>
        <v>0.25437500000000002</v>
      </c>
      <c r="R181" s="2">
        <f t="shared" si="26"/>
        <v>6.2499999999998673E-5</v>
      </c>
      <c r="S181" s="2" cm="1">
        <f t="array" ref="S181">($C$3/100)^2*$M$8*PI()/([1]!viscW(P181+273.15,1)/[1]!densW(P181+273.15,1))</f>
        <v>69833.773982416387</v>
      </c>
      <c r="T181" cm="1">
        <f t="array" ref="T181">ROUND([1]!densW(P181+273.15,1)/18,2)</f>
        <v>55.45</v>
      </c>
      <c r="U181">
        <f t="shared" si="22"/>
        <v>2.6187635102754467</v>
      </c>
      <c r="Y181">
        <v>875</v>
      </c>
      <c r="Z181">
        <v>8.58</v>
      </c>
      <c r="AA181">
        <v>20.399999999999999</v>
      </c>
      <c r="AB181" s="2">
        <f t="shared" si="23"/>
        <v>0.268125</v>
      </c>
      <c r="AC181" s="2">
        <f t="shared" si="27"/>
        <v>6.2499999999998673E-5</v>
      </c>
      <c r="AD181" s="2" cm="1">
        <f t="array" ref="AD181">($C$3/100)^2*$M$8*PI()/[1]!viscW(AA181+273.15,1)*[1]!densW(AA181+273.15,1)</f>
        <v>70002.617470299738</v>
      </c>
      <c r="AE181" cm="1">
        <f t="array" ref="AE181">ROUND([1]!densW(AA181+273.15,1)/18,2)</f>
        <v>55.45</v>
      </c>
      <c r="AF181">
        <f t="shared" si="24"/>
        <v>2.9990600636466671</v>
      </c>
    </row>
    <row r="182" spans="3:32" x14ac:dyDescent="0.25">
      <c r="C182" s="11">
        <v>880</v>
      </c>
      <c r="D182" s="1">
        <v>8.36</v>
      </c>
      <c r="E182">
        <v>20.2</v>
      </c>
      <c r="F182" s="2">
        <f t="shared" si="20"/>
        <v>0.26124999999999998</v>
      </c>
      <c r="G182" s="2">
        <f t="shared" si="25"/>
        <v>9.3750000000003553E-5</v>
      </c>
      <c r="H182" s="2" cm="1">
        <f t="array" ref="H182">($C$3/100)^2*$B$8*PI()/[1]!viscW(E182+273.15,1)*[1]!densW(E182+273.15,1)</f>
        <v>50630.902377463783</v>
      </c>
      <c r="I182" cm="1">
        <f t="array" ref="I182">ROUND([1]!densW(E182+273.15,1)/18,2)</f>
        <v>55.45</v>
      </c>
      <c r="J182">
        <f t="shared" si="21"/>
        <v>3.1872704854528662</v>
      </c>
      <c r="N182">
        <v>879</v>
      </c>
      <c r="O182">
        <v>8.16</v>
      </c>
      <c r="P182">
        <v>20.3</v>
      </c>
      <c r="Q182" s="2">
        <f t="shared" si="28"/>
        <v>0.255</v>
      </c>
      <c r="R182" s="2">
        <f t="shared" si="26"/>
        <v>1.5624999999999667E-4</v>
      </c>
      <c r="S182" s="2" cm="1">
        <f t="array" ref="S182">($C$3/100)^2*$M$8*PI()/([1]!viscW(P182+273.15,1)/[1]!densW(P182+273.15,1))</f>
        <v>69833.773982416387</v>
      </c>
      <c r="T182" cm="1">
        <f t="array" ref="T182">ROUND([1]!densW(P182+273.15,1)/18,2)</f>
        <v>55.45</v>
      </c>
      <c r="U182">
        <f t="shared" si="22"/>
        <v>2.6505122085900261</v>
      </c>
      <c r="Y182">
        <v>880</v>
      </c>
      <c r="Z182">
        <v>8.59</v>
      </c>
      <c r="AA182">
        <v>20.399999999999999</v>
      </c>
      <c r="AB182" s="2">
        <f t="shared" si="23"/>
        <v>0.2684375</v>
      </c>
      <c r="AC182" s="2">
        <f t="shared" si="27"/>
        <v>6.2499999999998673E-5</v>
      </c>
      <c r="AD182" s="2" cm="1">
        <f t="array" ref="AD182">($C$3/100)^2*$M$8*PI()/[1]!viscW(AA182+273.15,1)*[1]!densW(AA182+273.15,1)</f>
        <v>70002.617470299738</v>
      </c>
      <c r="AE182" cm="1">
        <f t="array" ref="AE182">ROUND([1]!densW(AA182+273.15,1)/18,2)</f>
        <v>55.45</v>
      </c>
      <c r="AF182">
        <f t="shared" si="24"/>
        <v>3.0215329194987253</v>
      </c>
    </row>
    <row r="183" spans="3:32" x14ac:dyDescent="0.25">
      <c r="C183" s="11">
        <v>885</v>
      </c>
      <c r="D183" s="1">
        <v>8.3800000000000008</v>
      </c>
      <c r="E183">
        <v>20.2</v>
      </c>
      <c r="F183" s="2">
        <f t="shared" si="20"/>
        <v>0.26187500000000002</v>
      </c>
      <c r="G183" s="2">
        <f t="shared" si="25"/>
        <v>6.2500000000004216E-5</v>
      </c>
      <c r="H183" s="2" cm="1">
        <f t="array" ref="H183">($C$3/100)^2*$B$8*PI()/[1]!viscW(E183+273.15,1)*[1]!densW(E183+273.15,1)</f>
        <v>50630.902377463783</v>
      </c>
      <c r="I183" cm="1">
        <f t="array" ref="I183">ROUND([1]!densW(E183+273.15,1)/18,2)</f>
        <v>55.45</v>
      </c>
      <c r="J183">
        <f t="shared" si="21"/>
        <v>3.2444288992928185</v>
      </c>
      <c r="N183">
        <v>884</v>
      </c>
      <c r="O183">
        <v>8.19</v>
      </c>
      <c r="P183">
        <v>20.3</v>
      </c>
      <c r="Q183" s="2">
        <f t="shared" si="28"/>
        <v>0.25593749999999998</v>
      </c>
      <c r="R183" s="2">
        <f t="shared" si="26"/>
        <v>9.3749999999997996E-5</v>
      </c>
      <c r="S183" s="2" cm="1">
        <f t="array" ref="S183">($C$3/100)^2*$M$8*PI()/([1]!viscW(P183+273.15,1)/[1]!densW(P183+273.15,1))</f>
        <v>69833.773982416387</v>
      </c>
      <c r="T183" cm="1">
        <f t="array" ref="T183">ROUND([1]!densW(P183+273.15,1)/18,2)</f>
        <v>55.45</v>
      </c>
      <c r="U183">
        <f t="shared" si="22"/>
        <v>2.7001091497293972</v>
      </c>
      <c r="Y183">
        <v>885</v>
      </c>
      <c r="Z183">
        <v>8.6</v>
      </c>
      <c r="AA183">
        <v>20.399999999999999</v>
      </c>
      <c r="AB183" s="2">
        <f t="shared" si="23"/>
        <v>0.26874999999999999</v>
      </c>
      <c r="AC183" s="2">
        <f t="shared" si="27"/>
        <v>6.2499999999998673E-5</v>
      </c>
      <c r="AD183" s="2" cm="1">
        <f t="array" ref="AD183">($C$3/100)^2*$M$8*PI()/[1]!viscW(AA183+273.15,1)*[1]!densW(AA183+273.15,1)</f>
        <v>70002.617470299738</v>
      </c>
      <c r="AE183" cm="1">
        <f t="array" ref="AE183">ROUND([1]!densW(AA183+273.15,1)/18,2)</f>
        <v>55.45</v>
      </c>
      <c r="AF183">
        <f t="shared" si="24"/>
        <v>3.0445224377234235</v>
      </c>
    </row>
    <row r="184" spans="3:32" x14ac:dyDescent="0.25">
      <c r="C184" s="11">
        <v>890</v>
      </c>
      <c r="D184" s="1">
        <v>8.3800000000000008</v>
      </c>
      <c r="E184">
        <v>20.2</v>
      </c>
      <c r="F184" s="2">
        <f t="shared" si="20"/>
        <v>0.26187500000000002</v>
      </c>
      <c r="G184" s="2">
        <f t="shared" si="25"/>
        <v>3.1249999999999337E-5</v>
      </c>
      <c r="H184" s="2" cm="1">
        <f t="array" ref="H184">($C$3/100)^2*$B$8*PI()/[1]!viscW(E184+273.15,1)*[1]!densW(E184+273.15,1)</f>
        <v>50630.902377463783</v>
      </c>
      <c r="I184" cm="1">
        <f t="array" ref="I184">ROUND([1]!densW(E184+273.15,1)/18,2)</f>
        <v>55.45</v>
      </c>
      <c r="J184">
        <f t="shared" si="21"/>
        <v>3.2444288992928185</v>
      </c>
      <c r="N184">
        <v>889</v>
      </c>
      <c r="O184">
        <v>8.19</v>
      </c>
      <c r="P184">
        <v>20.3</v>
      </c>
      <c r="Q184" s="2">
        <f t="shared" si="28"/>
        <v>0.25593749999999998</v>
      </c>
      <c r="R184" s="2">
        <f t="shared" si="26"/>
        <v>3.1249999999999337E-5</v>
      </c>
      <c r="S184" s="2" cm="1">
        <f t="array" ref="S184">($C$3/100)^2*$M$8*PI()/([1]!viscW(P184+273.15,1)/[1]!densW(P184+273.15,1))</f>
        <v>69833.773982416387</v>
      </c>
      <c r="T184" cm="1">
        <f t="array" ref="T184">ROUND([1]!densW(P184+273.15,1)/18,2)</f>
        <v>55.45</v>
      </c>
      <c r="U184">
        <f t="shared" si="22"/>
        <v>2.7001091497293972</v>
      </c>
      <c r="Y184">
        <v>890</v>
      </c>
      <c r="Z184">
        <v>8.61</v>
      </c>
      <c r="AA184">
        <v>20.399999999999999</v>
      </c>
      <c r="AB184" s="2">
        <f t="shared" si="23"/>
        <v>0.26906249999999998</v>
      </c>
      <c r="AC184" s="2">
        <f t="shared" si="27"/>
        <v>3.1249999999999337E-5</v>
      </c>
      <c r="AD184" s="2" cm="1">
        <f t="array" ref="AD184">($C$3/100)^2*$M$8*PI()/[1]!viscW(AA184+273.15,1)*[1]!densW(AA184+273.15,1)</f>
        <v>70002.617470299738</v>
      </c>
      <c r="AE184" cm="1">
        <f t="array" ref="AE184">ROUND([1]!densW(AA184+273.15,1)/18,2)</f>
        <v>55.45</v>
      </c>
      <c r="AF184">
        <f t="shared" si="24"/>
        <v>3.0680529351336174</v>
      </c>
    </row>
    <row r="185" spans="3:32" x14ac:dyDescent="0.25">
      <c r="C185" s="11">
        <v>895</v>
      </c>
      <c r="D185" s="1">
        <v>8.39</v>
      </c>
      <c r="E185">
        <v>20.2</v>
      </c>
      <c r="F185" s="2">
        <f t="shared" si="20"/>
        <v>0.26218750000000002</v>
      </c>
      <c r="G185" s="2">
        <f t="shared" si="25"/>
        <v>3.1249999999999337E-5</v>
      </c>
      <c r="H185" s="2" cm="1">
        <f t="array" ref="H185">($C$3/100)^2*$B$8*PI()/[1]!viscW(E185+273.15,1)*[1]!densW(E185+273.15,1)</f>
        <v>50630.902377463783</v>
      </c>
      <c r="I185" cm="1">
        <f t="array" ref="I185">ROUND([1]!densW(E185+273.15,1)/18,2)</f>
        <v>55.45</v>
      </c>
      <c r="J185">
        <f t="shared" si="21"/>
        <v>3.2742818624424994</v>
      </c>
      <c r="N185">
        <v>894</v>
      </c>
      <c r="O185">
        <v>8.1999999999999993</v>
      </c>
      <c r="P185">
        <v>20.3</v>
      </c>
      <c r="Q185" s="2">
        <f t="shared" si="28"/>
        <v>0.25624999999999998</v>
      </c>
      <c r="R185" s="2">
        <f t="shared" si="26"/>
        <v>9.3750000000003553E-5</v>
      </c>
      <c r="S185" s="2" cm="1">
        <f t="array" ref="S185">($C$3/100)^2*$M$8*PI()/([1]!viscW(P185+273.15,1)/[1]!densW(P185+273.15,1))</f>
        <v>69833.773982416387</v>
      </c>
      <c r="T185" cm="1">
        <f t="array" ref="T185">ROUND([1]!densW(P185+273.15,1)/18,2)</f>
        <v>55.45</v>
      </c>
      <c r="U185">
        <f t="shared" si="22"/>
        <v>2.7172035830886974</v>
      </c>
      <c r="Y185">
        <v>895</v>
      </c>
      <c r="Z185">
        <v>8.61</v>
      </c>
      <c r="AA185">
        <v>20.399999999999999</v>
      </c>
      <c r="AB185" s="2">
        <f t="shared" si="23"/>
        <v>0.26906249999999998</v>
      </c>
      <c r="AC185" s="2">
        <f t="shared" si="27"/>
        <v>6.2500000000004216E-5</v>
      </c>
      <c r="AD185" s="2" cm="1">
        <f t="array" ref="AD185">($C$3/100)^2*$M$8*PI()/[1]!viscW(AA185+273.15,1)*[1]!densW(AA185+273.15,1)</f>
        <v>70002.617470299738</v>
      </c>
      <c r="AE185" cm="1">
        <f t="array" ref="AE185">ROUND([1]!densW(AA185+273.15,1)/18,2)</f>
        <v>55.45</v>
      </c>
      <c r="AF185">
        <f t="shared" si="24"/>
        <v>3.0680529351336174</v>
      </c>
    </row>
    <row r="186" spans="3:32" x14ac:dyDescent="0.25">
      <c r="C186" s="11">
        <v>900</v>
      </c>
      <c r="D186" s="1">
        <v>8.39</v>
      </c>
      <c r="E186">
        <v>20.2</v>
      </c>
      <c r="F186" s="2">
        <f t="shared" si="20"/>
        <v>0.26218750000000002</v>
      </c>
      <c r="G186" s="2">
        <f t="shared" si="25"/>
        <v>3.1249999999999337E-5</v>
      </c>
      <c r="H186" s="2" cm="1">
        <f t="array" ref="H186">($C$3/100)^2*$B$8*PI()/[1]!viscW(E186+273.15,1)*[1]!densW(E186+273.15,1)</f>
        <v>50630.902377463783</v>
      </c>
      <c r="I186" cm="1">
        <f t="array" ref="I186">ROUND([1]!densW(E186+273.15,1)/18,2)</f>
        <v>55.45</v>
      </c>
      <c r="J186">
        <f t="shared" si="21"/>
        <v>3.2742818624424994</v>
      </c>
      <c r="N186">
        <v>899</v>
      </c>
      <c r="O186">
        <v>8.2200000000000006</v>
      </c>
      <c r="P186">
        <v>20.3</v>
      </c>
      <c r="Q186" s="2">
        <f t="shared" si="28"/>
        <v>0.25687500000000002</v>
      </c>
      <c r="R186" s="2">
        <f t="shared" si="26"/>
        <v>6.2500000000004216E-5</v>
      </c>
      <c r="S186" s="2" cm="1">
        <f t="array" ref="S186">($C$3/100)^2*$M$8*PI()/([1]!viscW(P186+273.15,1)/[1]!densW(P186+273.15,1))</f>
        <v>69833.773982416387</v>
      </c>
      <c r="T186" cm="1">
        <f t="array" ref="T186">ROUND([1]!densW(P186+273.15,1)/18,2)</f>
        <v>55.45</v>
      </c>
      <c r="U186">
        <f t="shared" si="22"/>
        <v>2.7522949028999695</v>
      </c>
      <c r="Y186">
        <v>900</v>
      </c>
      <c r="Z186">
        <v>8.6300000000000008</v>
      </c>
      <c r="AA186">
        <v>20.399999999999999</v>
      </c>
      <c r="AB186" s="2">
        <f t="shared" si="23"/>
        <v>0.26968750000000002</v>
      </c>
      <c r="AC186" s="2">
        <f t="shared" si="27"/>
        <v>6.2500000000004216E-5</v>
      </c>
      <c r="AD186" s="2" cm="1">
        <f t="array" ref="AD186">($C$3/100)^2*$M$8*PI()/[1]!viscW(AA186+273.15,1)*[1]!densW(AA186+273.15,1)</f>
        <v>70002.617470299738</v>
      </c>
      <c r="AE186" cm="1">
        <f t="array" ref="AE186">ROUND([1]!densW(AA186+273.15,1)/18,2)</f>
        <v>55.45</v>
      </c>
      <c r="AF186">
        <f t="shared" si="24"/>
        <v>3.1168430993030527</v>
      </c>
    </row>
    <row r="187" spans="3:32" x14ac:dyDescent="0.25">
      <c r="C187" s="11">
        <v>905</v>
      </c>
      <c r="D187" s="1">
        <v>8.4</v>
      </c>
      <c r="E187">
        <v>20.2</v>
      </c>
      <c r="F187" s="2">
        <f t="shared" si="20"/>
        <v>0.26250000000000001</v>
      </c>
      <c r="G187" s="2">
        <f t="shared" si="25"/>
        <v>9.3749999999997996E-5</v>
      </c>
      <c r="H187" s="2" cm="1">
        <f t="array" ref="H187">($C$3/100)^2*$B$8*PI()/[1]!viscW(E187+273.15,1)*[1]!densW(E187+273.15,1)</f>
        <v>50630.902377463783</v>
      </c>
      <c r="I187" cm="1">
        <f t="array" ref="I187">ROUND([1]!densW(E187+273.15,1)/18,2)</f>
        <v>55.45</v>
      </c>
      <c r="J187">
        <f t="shared" si="21"/>
        <v>3.3050535211092522</v>
      </c>
      <c r="N187">
        <v>904</v>
      </c>
      <c r="O187">
        <v>8.2200000000000006</v>
      </c>
      <c r="P187">
        <v>20.3</v>
      </c>
      <c r="Q187" s="2">
        <f t="shared" si="28"/>
        <v>0.25687500000000002</v>
      </c>
      <c r="R187" s="2">
        <f t="shared" si="26"/>
        <v>3.1249999999999337E-5</v>
      </c>
      <c r="S187" s="2" cm="1">
        <f t="array" ref="S187">($C$3/100)^2*$M$8*PI()/([1]!viscW(P187+273.15,1)/[1]!densW(P187+273.15,1))</f>
        <v>69833.773982416387</v>
      </c>
      <c r="T187" cm="1">
        <f t="array" ref="T187">ROUND([1]!densW(P187+273.15,1)/18,2)</f>
        <v>55.45</v>
      </c>
      <c r="U187">
        <f t="shared" si="22"/>
        <v>2.7522949028999695</v>
      </c>
      <c r="Y187">
        <v>905</v>
      </c>
      <c r="Z187">
        <v>8.6300000000000008</v>
      </c>
      <c r="AA187">
        <v>20.399999999999999</v>
      </c>
      <c r="AB187" s="2">
        <f t="shared" si="23"/>
        <v>0.26968750000000002</v>
      </c>
      <c r="AC187" s="2">
        <f t="shared" si="27"/>
        <v>3.1249999999999337E-5</v>
      </c>
      <c r="AD187" s="2" cm="1">
        <f t="array" ref="AD187">($C$3/100)^2*$M$8*PI()/[1]!viscW(AA187+273.15,1)*[1]!densW(AA187+273.15,1)</f>
        <v>70002.617470299738</v>
      </c>
      <c r="AE187" cm="1">
        <f t="array" ref="AE187">ROUND([1]!densW(AA187+273.15,1)/18,2)</f>
        <v>55.45</v>
      </c>
      <c r="AF187">
        <f t="shared" si="24"/>
        <v>3.1168430993030527</v>
      </c>
    </row>
    <row r="188" spans="3:32" x14ac:dyDescent="0.25">
      <c r="C188" s="11">
        <v>910</v>
      </c>
      <c r="D188" s="1">
        <v>8.42</v>
      </c>
      <c r="E188">
        <v>20.2</v>
      </c>
      <c r="F188" s="2">
        <f t="shared" si="20"/>
        <v>0.263125</v>
      </c>
      <c r="G188" s="2">
        <f t="shared" si="25"/>
        <v>9.3749999999997996E-5</v>
      </c>
      <c r="H188" s="2" cm="1">
        <f t="array" ref="H188">($C$3/100)^2*$B$8*PI()/[1]!viscW(E188+273.15,1)*[1]!densW(E188+273.15,1)</f>
        <v>50630.902377463783</v>
      </c>
      <c r="I188" cm="1">
        <f t="array" ref="I188">ROUND([1]!densW(E188+273.15,1)/18,2)</f>
        <v>55.45</v>
      </c>
      <c r="J188">
        <f t="shared" si="21"/>
        <v>3.369592042246822</v>
      </c>
      <c r="N188">
        <v>909</v>
      </c>
      <c r="O188">
        <v>8.23</v>
      </c>
      <c r="P188">
        <v>20.3</v>
      </c>
      <c r="Q188" s="2">
        <f t="shared" si="28"/>
        <v>0.25718750000000001</v>
      </c>
      <c r="R188" s="2">
        <f t="shared" si="26"/>
        <v>9.3749999999997996E-5</v>
      </c>
      <c r="S188" s="2" cm="1">
        <f t="array" ref="S188">($C$3/100)^2*$M$8*PI()/([1]!viscW(P188+273.15,1)/[1]!densW(P188+273.15,1))</f>
        <v>69833.773982416387</v>
      </c>
      <c r="T188" cm="1">
        <f t="array" ref="T188">ROUND([1]!densW(P188+273.15,1)/18,2)</f>
        <v>55.45</v>
      </c>
      <c r="U188">
        <f t="shared" si="22"/>
        <v>2.7703134084026475</v>
      </c>
      <c r="Y188">
        <v>910</v>
      </c>
      <c r="Z188">
        <v>8.64</v>
      </c>
      <c r="AA188">
        <v>20.399999999999999</v>
      </c>
      <c r="AB188" s="2">
        <f t="shared" si="23"/>
        <v>0.27</v>
      </c>
      <c r="AC188" s="2">
        <f t="shared" si="27"/>
        <v>9.3749999999997996E-5</v>
      </c>
      <c r="AD188" s="2" cm="1">
        <f t="array" ref="AD188">($C$3/100)^2*$M$8*PI()/[1]!viscW(AA188+273.15,1)*[1]!densW(AA188+273.15,1)</f>
        <v>70002.617470299738</v>
      </c>
      <c r="AE188" cm="1">
        <f t="array" ref="AE188">ROUND([1]!densW(AA188+273.15,1)/18,2)</f>
        <v>55.45</v>
      </c>
      <c r="AF188">
        <f t="shared" si="24"/>
        <v>3.1421609072873422</v>
      </c>
    </row>
    <row r="189" spans="3:32" x14ac:dyDescent="0.25">
      <c r="C189" s="11">
        <v>915</v>
      </c>
      <c r="D189" s="1">
        <v>8.43</v>
      </c>
      <c r="E189">
        <v>20.2</v>
      </c>
      <c r="F189" s="2">
        <f t="shared" si="20"/>
        <v>0.26343749999999999</v>
      </c>
      <c r="G189" s="2">
        <f t="shared" si="25"/>
        <v>0</v>
      </c>
      <c r="H189" s="2" cm="1">
        <f t="array" ref="H189">($C$3/100)^2*$B$8*PI()/[1]!viscW(E189+273.15,1)*[1]!densW(E189+273.15,1)</f>
        <v>50630.902377463783</v>
      </c>
      <c r="I189" cm="1">
        <f t="array" ref="I189">ROUND([1]!densW(E189+273.15,1)/18,2)</f>
        <v>55.45</v>
      </c>
      <c r="J189">
        <f t="shared" si="21"/>
        <v>3.4034935939225024</v>
      </c>
      <c r="N189">
        <v>914</v>
      </c>
      <c r="O189">
        <v>8.25</v>
      </c>
      <c r="P189">
        <v>20.3</v>
      </c>
      <c r="Q189" s="2">
        <f t="shared" si="28"/>
        <v>0.2578125</v>
      </c>
      <c r="R189" s="2">
        <f t="shared" si="26"/>
        <v>9.3749999999997996E-5</v>
      </c>
      <c r="S189" s="2" cm="1">
        <f t="array" ref="S189">($C$3/100)^2*$M$8*PI()/([1]!viscW(P189+273.15,1)/[1]!densW(P189+273.15,1))</f>
        <v>69833.773982416387</v>
      </c>
      <c r="T189" cm="1">
        <f t="array" ref="T189">ROUND([1]!densW(P189+273.15,1)/18,2)</f>
        <v>55.45</v>
      </c>
      <c r="U189">
        <f t="shared" si="22"/>
        <v>2.8073546800829958</v>
      </c>
      <c r="Y189">
        <v>915</v>
      </c>
      <c r="Z189">
        <v>8.66</v>
      </c>
      <c r="AA189">
        <v>20.399999999999999</v>
      </c>
      <c r="AB189" s="2">
        <f t="shared" si="23"/>
        <v>0.270625</v>
      </c>
      <c r="AC189" s="2">
        <f t="shared" si="27"/>
        <v>6.2499999999998673E-5</v>
      </c>
      <c r="AD189" s="2" cm="1">
        <f t="array" ref="AD189">($C$3/100)^2*$M$8*PI()/[1]!viscW(AA189+273.15,1)*[1]!densW(AA189+273.15,1)</f>
        <v>70002.617470299738</v>
      </c>
      <c r="AE189" cm="1">
        <f t="array" ref="AE189">ROUND([1]!densW(AA189+273.15,1)/18,2)</f>
        <v>55.45</v>
      </c>
      <c r="AF189">
        <f t="shared" si="24"/>
        <v>3.1948046407727633</v>
      </c>
    </row>
    <row r="190" spans="3:32" x14ac:dyDescent="0.25">
      <c r="C190" s="11">
        <v>920</v>
      </c>
      <c r="D190" s="1">
        <v>8.42</v>
      </c>
      <c r="E190">
        <v>20.2</v>
      </c>
      <c r="F190" s="2">
        <f t="shared" si="20"/>
        <v>0.263125</v>
      </c>
      <c r="G190" s="2">
        <f t="shared" si="25"/>
        <v>0</v>
      </c>
      <c r="H190" s="2" cm="1">
        <f t="array" ref="H190">($C$3/100)^2*$B$8*PI()/[1]!viscW(E190+273.15,1)*[1]!densW(E190+273.15,1)</f>
        <v>50630.902377463783</v>
      </c>
      <c r="I190" cm="1">
        <f t="array" ref="I190">ROUND([1]!densW(E190+273.15,1)/18,2)</f>
        <v>55.45</v>
      </c>
      <c r="J190">
        <f t="shared" si="21"/>
        <v>3.369592042246822</v>
      </c>
      <c r="N190">
        <v>919</v>
      </c>
      <c r="O190">
        <v>8.26</v>
      </c>
      <c r="P190">
        <v>20.3</v>
      </c>
      <c r="Q190" s="2">
        <f t="shared" si="28"/>
        <v>0.25812499999999999</v>
      </c>
      <c r="R190" s="2">
        <f t="shared" si="26"/>
        <v>0</v>
      </c>
      <c r="S190" s="2" cm="1">
        <f t="array" ref="S190">($C$3/100)^2*$M$8*PI()/([1]!viscW(P190+273.15,1)/[1]!densW(P190+273.15,1))</f>
        <v>69833.773982416387</v>
      </c>
      <c r="T190" cm="1">
        <f t="array" ref="T190">ROUND([1]!densW(P190+273.15,1)/18,2)</f>
        <v>55.45</v>
      </c>
      <c r="Y190">
        <v>920</v>
      </c>
      <c r="Z190">
        <v>8.66</v>
      </c>
      <c r="AA190">
        <v>20.399999999999999</v>
      </c>
      <c r="AB190" s="2">
        <f t="shared" si="23"/>
        <v>0.270625</v>
      </c>
      <c r="AC190" s="2">
        <f t="shared" si="27"/>
        <v>3.1249999999999337E-5</v>
      </c>
      <c r="AD190" s="2" cm="1">
        <f t="array" ref="AD190">($C$3/100)^2*$M$8*PI()/[1]!viscW(AA190+273.15,1)*[1]!densW(AA190+273.15,1)</f>
        <v>70002.617470299738</v>
      </c>
      <c r="AE190" cm="1">
        <f t="array" ref="AE190">ROUND([1]!densW(AA190+273.15,1)/18,2)</f>
        <v>55.45</v>
      </c>
      <c r="AF190">
        <f t="shared" si="24"/>
        <v>3.1948046407727633</v>
      </c>
    </row>
    <row r="191" spans="3:32" x14ac:dyDescent="0.25">
      <c r="C191" s="11">
        <v>925</v>
      </c>
      <c r="D191" s="1">
        <v>8.43</v>
      </c>
      <c r="E191">
        <v>20.2</v>
      </c>
      <c r="F191" s="2">
        <f t="shared" si="20"/>
        <v>0.26343749999999999</v>
      </c>
      <c r="G191" s="2">
        <f t="shared" si="25"/>
        <v>6.2499999999998673E-5</v>
      </c>
      <c r="H191" s="2" cm="1">
        <f t="array" ref="H191">($C$3/100)^2*$B$8*PI()/[1]!viscW(E191+273.15,1)*[1]!densW(E191+273.15,1)</f>
        <v>50630.902377463783</v>
      </c>
      <c r="I191" cm="1">
        <f t="array" ref="I191">ROUND([1]!densW(E191+273.15,1)/18,2)</f>
        <v>55.45</v>
      </c>
      <c r="J191">
        <f t="shared" si="21"/>
        <v>3.4034935939225024</v>
      </c>
      <c r="N191">
        <v>924</v>
      </c>
      <c r="O191">
        <v>8.25</v>
      </c>
      <c r="P191">
        <v>20.3</v>
      </c>
      <c r="Q191" s="2">
        <f t="shared" si="28"/>
        <v>0.2578125</v>
      </c>
      <c r="R191" s="2">
        <f t="shared" si="26"/>
        <v>3.1249999999999337E-5</v>
      </c>
      <c r="S191" s="2" cm="1">
        <f t="array" ref="S191">($C$3/100)^2*$M$8*PI()/([1]!viscW(P191+273.15,1)/[1]!densW(P191+273.15,1))</f>
        <v>69833.773982416387</v>
      </c>
      <c r="T191" cm="1">
        <f t="array" ref="T191">ROUND([1]!densW(P191+273.15,1)/18,2)</f>
        <v>55.45</v>
      </c>
      <c r="Y191">
        <v>925</v>
      </c>
      <c r="Z191">
        <v>8.67</v>
      </c>
      <c r="AA191">
        <v>20.399999999999999</v>
      </c>
      <c r="AB191" s="2">
        <f t="shared" si="23"/>
        <v>0.2709375</v>
      </c>
      <c r="AC191" s="2">
        <f t="shared" si="27"/>
        <v>6.2499999999998673E-5</v>
      </c>
      <c r="AD191" s="2" cm="1">
        <f t="array" ref="AD191">($C$3/100)^2*$M$8*PI()/[1]!viscW(AA191+273.15,1)*[1]!densW(AA191+273.15,1)</f>
        <v>70002.617470299738</v>
      </c>
      <c r="AE191" cm="1">
        <f t="array" ref="AE191">ROUND([1]!densW(AA191+273.15,1)/18,2)</f>
        <v>55.45</v>
      </c>
    </row>
    <row r="192" spans="3:32" x14ac:dyDescent="0.25">
      <c r="C192" s="11">
        <v>930</v>
      </c>
      <c r="D192" s="1">
        <v>8.44</v>
      </c>
      <c r="E192">
        <v>20.2</v>
      </c>
      <c r="F192" s="2">
        <f t="shared" si="20"/>
        <v>0.26374999999999998</v>
      </c>
      <c r="G192" s="2">
        <f t="shared" si="25"/>
        <v>6.2499999999998673E-5</v>
      </c>
      <c r="H192" s="2" cm="1">
        <f t="array" ref="H192">($C$3/100)^2*$B$8*PI()/[1]!viscW(E192+273.15,1)*[1]!densW(E192+273.15,1)</f>
        <v>50630.902377463783</v>
      </c>
      <c r="I192" cm="1">
        <f t="array" ref="I192">ROUND([1]!densW(E192+273.15,1)/18,2)</f>
        <v>55.45</v>
      </c>
      <c r="J192">
        <f t="shared" si="21"/>
        <v>3.4385849137337718</v>
      </c>
      <c r="N192">
        <v>929</v>
      </c>
      <c r="O192">
        <v>8.27</v>
      </c>
      <c r="P192">
        <v>20.3</v>
      </c>
      <c r="Q192" s="2">
        <f t="shared" si="28"/>
        <v>0.25843749999999999</v>
      </c>
      <c r="R192" s="2">
        <f t="shared" si="26"/>
        <v>9.3749999999997996E-5</v>
      </c>
      <c r="S192" s="2" cm="1">
        <f t="array" ref="S192">($C$3/100)^2*$M$8*PI()/([1]!viscW(P192+273.15,1)/[1]!densW(P192+273.15,1))</f>
        <v>69833.773982416387</v>
      </c>
      <c r="T192" cm="1">
        <f t="array" ref="T192">ROUND([1]!densW(P192+273.15,1)/18,2)</f>
        <v>55.45</v>
      </c>
      <c r="Y192">
        <v>930</v>
      </c>
      <c r="Z192">
        <v>8.68</v>
      </c>
      <c r="AA192">
        <v>20.399999999999999</v>
      </c>
      <c r="AB192" s="2">
        <f t="shared" si="23"/>
        <v>0.27124999999999999</v>
      </c>
      <c r="AC192" s="2">
        <f t="shared" si="27"/>
        <v>3.1249999999999337E-5</v>
      </c>
      <c r="AD192" s="2" cm="1">
        <f t="array" ref="AD192">($C$3/100)^2*$M$8*PI()/[1]!viscW(AA192+273.15,1)*[1]!densW(AA192+273.15,1)</f>
        <v>70002.617470299738</v>
      </c>
      <c r="AE192" cm="1">
        <f t="array" ref="AE192">ROUND([1]!densW(AA192+273.15,1)/18,2)</f>
        <v>55.45</v>
      </c>
    </row>
    <row r="193" spans="3:31" x14ac:dyDescent="0.25">
      <c r="C193" s="11">
        <v>935</v>
      </c>
      <c r="D193" s="1">
        <v>8.4499999999999993</v>
      </c>
      <c r="E193">
        <v>20.2</v>
      </c>
      <c r="F193" s="2">
        <f t="shared" si="20"/>
        <v>0.26406249999999998</v>
      </c>
      <c r="G193" s="2">
        <f t="shared" si="25"/>
        <v>6.2500000000004216E-5</v>
      </c>
      <c r="H193" s="2" cm="1">
        <f t="array" ref="H193">($C$3/100)^2*$B$8*PI()/[1]!viscW(E193+273.15,1)*[1]!densW(E193+273.15,1)</f>
        <v>50630.902377463783</v>
      </c>
      <c r="I193" cm="1">
        <f t="array" ref="I193">ROUND([1]!densW(E193+273.15,1)/18,2)</f>
        <v>55.45</v>
      </c>
      <c r="J193">
        <f t="shared" si="21"/>
        <v>3.4749525579046456</v>
      </c>
      <c r="N193">
        <v>934</v>
      </c>
      <c r="O193">
        <v>8.2799999999999994</v>
      </c>
      <c r="P193">
        <v>20.3</v>
      </c>
      <c r="Q193" s="2">
        <f t="shared" si="28"/>
        <v>0.25874999999999998</v>
      </c>
      <c r="R193" s="2">
        <f t="shared" si="26"/>
        <v>9.3750000000003553E-5</v>
      </c>
      <c r="S193" s="2" cm="1">
        <f t="array" ref="S193">($C$3/100)^2*$M$8*PI()/([1]!viscW(P193+273.15,1)/[1]!densW(P193+273.15,1))</f>
        <v>69833.773982416387</v>
      </c>
      <c r="T193" cm="1">
        <f t="array" ref="T193">ROUND([1]!densW(P193+273.15,1)/18,2)</f>
        <v>55.45</v>
      </c>
      <c r="Y193">
        <v>935</v>
      </c>
      <c r="Z193">
        <v>8.68</v>
      </c>
      <c r="AA193">
        <v>20.399999999999999</v>
      </c>
      <c r="AB193" s="2">
        <f t="shared" si="23"/>
        <v>0.27124999999999999</v>
      </c>
      <c r="AC193" s="2">
        <f t="shared" si="27"/>
        <v>0</v>
      </c>
      <c r="AD193" s="2" cm="1">
        <f t="array" ref="AD193">($C$3/100)^2*$M$8*PI()/[1]!viscW(AA193+273.15,1)*[1]!densW(AA193+273.15,1)</f>
        <v>70002.617470299738</v>
      </c>
      <c r="AE193" cm="1">
        <f t="array" ref="AE193">ROUND([1]!densW(AA193+273.15,1)/18,2)</f>
        <v>55.45</v>
      </c>
    </row>
    <row r="194" spans="3:31" x14ac:dyDescent="0.25">
      <c r="C194" s="11">
        <v>940</v>
      </c>
      <c r="D194" s="1">
        <v>8.4600000000000009</v>
      </c>
      <c r="E194">
        <v>20.2</v>
      </c>
      <c r="F194" s="2">
        <f t="shared" si="20"/>
        <v>0.26437500000000003</v>
      </c>
      <c r="G194" s="2">
        <f t="shared" si="25"/>
        <v>3.1250000000004886E-5</v>
      </c>
      <c r="H194" s="2" cm="1">
        <f t="array" ref="H194">($C$3/100)^2*$B$8*PI()/[1]!viscW(E194+273.15,1)*[1]!densW(E194+273.15,1)</f>
        <v>50630.902377463783</v>
      </c>
      <c r="I194" cm="1">
        <f t="array" ref="I194">ROUND([1]!densW(E194+273.15,1)/18,2)</f>
        <v>55.45</v>
      </c>
      <c r="J194">
        <f t="shared" si="21"/>
        <v>3.5126928858874984</v>
      </c>
      <c r="N194">
        <v>939</v>
      </c>
      <c r="O194">
        <v>8.3000000000000007</v>
      </c>
      <c r="P194">
        <v>20.3</v>
      </c>
      <c r="Q194" s="2">
        <f t="shared" si="28"/>
        <v>0.25937500000000002</v>
      </c>
      <c r="R194" s="2">
        <f t="shared" si="26"/>
        <v>9.3750000000003553E-5</v>
      </c>
      <c r="S194" s="2" cm="1">
        <f t="array" ref="S194">($C$3/100)^2*$M$8*PI()/([1]!viscW(P194+273.15,1)/[1]!densW(P194+273.15,1))</f>
        <v>69833.773982416387</v>
      </c>
      <c r="T194" cm="1">
        <f t="array" ref="T194">ROUND([1]!densW(P194+273.15,1)/18,2)</f>
        <v>55.45</v>
      </c>
      <c r="Y194">
        <v>940</v>
      </c>
      <c r="Z194">
        <v>8.68</v>
      </c>
      <c r="AA194">
        <v>20.399999999999999</v>
      </c>
      <c r="AB194" s="2">
        <f t="shared" si="23"/>
        <v>0.27124999999999999</v>
      </c>
      <c r="AC194" s="2">
        <f t="shared" si="27"/>
        <v>3.1249999999999337E-5</v>
      </c>
      <c r="AD194" s="2" cm="1">
        <f t="array" ref="AD194">($C$3/100)^2*$M$8*PI()/[1]!viscW(AA194+273.15,1)*[1]!densW(AA194+273.15,1)</f>
        <v>70002.617470299738</v>
      </c>
      <c r="AE194" cm="1">
        <f t="array" ref="AE194">ROUND([1]!densW(AA194+273.15,1)/18,2)</f>
        <v>55.45</v>
      </c>
    </row>
    <row r="195" spans="3:31" x14ac:dyDescent="0.25">
      <c r="C195" s="11">
        <v>945</v>
      </c>
      <c r="D195" s="1">
        <v>8.4600000000000009</v>
      </c>
      <c r="E195">
        <v>20.2</v>
      </c>
      <c r="F195" s="2">
        <f t="shared" si="20"/>
        <v>0.26437500000000003</v>
      </c>
      <c r="G195" s="2">
        <f t="shared" si="25"/>
        <v>3.1249999999999337E-5</v>
      </c>
      <c r="H195" s="2" cm="1">
        <f t="array" ref="H195">($C$3/100)^2*$B$8*PI()/[1]!viscW(E195+273.15,1)*[1]!densW(E195+273.15,1)</f>
        <v>50630.902377463783</v>
      </c>
      <c r="I195" cm="1">
        <f t="array" ref="I195">ROUND([1]!densW(E195+273.15,1)/18,2)</f>
        <v>55.45</v>
      </c>
      <c r="J195">
        <f t="shared" si="21"/>
        <v>3.5126928858874984</v>
      </c>
      <c r="N195">
        <v>944</v>
      </c>
      <c r="O195">
        <v>8.31</v>
      </c>
      <c r="P195">
        <v>20.3</v>
      </c>
      <c r="Q195" s="2">
        <f t="shared" si="28"/>
        <v>0.25968750000000002</v>
      </c>
      <c r="R195" s="2">
        <f t="shared" si="26"/>
        <v>3.1249999999999337E-5</v>
      </c>
      <c r="S195" s="2" cm="1">
        <f t="array" ref="S195">($C$3/100)^2*$M$8*PI()/([1]!viscW(P195+273.15,1)/[1]!densW(P195+273.15,1))</f>
        <v>69833.773982416387</v>
      </c>
      <c r="T195" cm="1">
        <f t="array" ref="T195">ROUND([1]!densW(P195+273.15,1)/18,2)</f>
        <v>55.45</v>
      </c>
      <c r="Y195">
        <v>945</v>
      </c>
      <c r="Z195">
        <v>8.69</v>
      </c>
      <c r="AA195">
        <v>20.399999999999999</v>
      </c>
      <c r="AB195" s="2">
        <f t="shared" si="23"/>
        <v>0.27156249999999998</v>
      </c>
      <c r="AC195" s="2">
        <f t="shared" si="27"/>
        <v>9.3750000000003553E-5</v>
      </c>
      <c r="AD195" s="2" cm="1">
        <f t="array" ref="AD195">($C$3/100)^2*$M$8*PI()/[1]!viscW(AA195+273.15,1)*[1]!densW(AA195+273.15,1)</f>
        <v>70002.617470299738</v>
      </c>
      <c r="AE195" cm="1">
        <f t="array" ref="AE195">ROUND([1]!densW(AA195+273.15,1)/18,2)</f>
        <v>55.45</v>
      </c>
    </row>
    <row r="196" spans="3:31" x14ac:dyDescent="0.25">
      <c r="C196" s="11">
        <v>950</v>
      </c>
      <c r="D196" s="1">
        <v>8.4700000000000006</v>
      </c>
      <c r="E196">
        <v>20.2</v>
      </c>
      <c r="F196" s="2">
        <f t="shared" si="20"/>
        <v>0.26468750000000002</v>
      </c>
      <c r="G196" s="2">
        <f t="shared" si="25"/>
        <v>6.2499999999998673E-5</v>
      </c>
      <c r="H196" s="2" cm="1">
        <f t="array" ref="H196">($C$3/100)^2*$B$8*PI()/[1]!viscW(E196+273.15,1)*[1]!densW(E196+273.15,1)</f>
        <v>50630.902377463783</v>
      </c>
      <c r="I196" cm="1">
        <f t="array" ref="I196">ROUND([1]!densW(E196+273.15,1)/18,2)</f>
        <v>55.45</v>
      </c>
      <c r="J196">
        <f t="shared" si="21"/>
        <v>3.5519135990407791</v>
      </c>
      <c r="N196">
        <v>949</v>
      </c>
      <c r="O196">
        <v>8.31</v>
      </c>
      <c r="P196">
        <v>20.3</v>
      </c>
      <c r="Q196" s="2">
        <f t="shared" si="28"/>
        <v>0.25968750000000002</v>
      </c>
      <c r="R196" s="2">
        <f t="shared" si="26"/>
        <v>6.2499999999998673E-5</v>
      </c>
      <c r="S196" s="2" cm="1">
        <f t="array" ref="S196">($C$3/100)^2*$M$8*PI()/([1]!viscW(P196+273.15,1)/[1]!densW(P196+273.15,1))</f>
        <v>69833.773982416387</v>
      </c>
      <c r="T196" cm="1">
        <f t="array" ref="T196">ROUND([1]!densW(P196+273.15,1)/18,2)</f>
        <v>55.45</v>
      </c>
      <c r="Y196">
        <v>950</v>
      </c>
      <c r="Z196">
        <v>8.7100000000000009</v>
      </c>
      <c r="AA196">
        <v>20.399999999999999</v>
      </c>
      <c r="AB196" s="2">
        <f t="shared" si="23"/>
        <v>0.27218750000000003</v>
      </c>
      <c r="AC196" s="2">
        <f t="shared" si="27"/>
        <v>6.2500000000004216E-5</v>
      </c>
      <c r="AD196" s="2" cm="1">
        <f t="array" ref="AD196">($C$3/100)^2*$M$8*PI()/[1]!viscW(AA196+273.15,1)*[1]!densW(AA196+273.15,1)</f>
        <v>70002.617470299738</v>
      </c>
      <c r="AE196" cm="1">
        <f t="array" ref="AE196">ROUND([1]!densW(AA196+273.15,1)/18,2)</f>
        <v>55.45</v>
      </c>
    </row>
    <row r="197" spans="3:31" x14ac:dyDescent="0.25">
      <c r="C197" s="11">
        <v>955</v>
      </c>
      <c r="D197" s="1">
        <v>8.48</v>
      </c>
      <c r="E197">
        <v>20.2</v>
      </c>
      <c r="F197" s="2">
        <f t="shared" si="20"/>
        <v>0.26500000000000001</v>
      </c>
      <c r="G197" s="2">
        <f t="shared" si="25"/>
        <v>6.2499999999998673E-5</v>
      </c>
      <c r="H197" s="2" cm="1">
        <f t="array" ref="H197">($C$3/100)^2*$B$8*PI()/[1]!viscW(E197+273.15,1)*[1]!densW(E197+273.15,1)</f>
        <v>50630.902377463783</v>
      </c>
      <c r="I197" cm="1">
        <f t="array" ref="I197">ROUND([1]!densW(E197+273.15,1)/18,2)</f>
        <v>55.45</v>
      </c>
      <c r="J197">
        <f t="shared" si="21"/>
        <v>3.592735593561033</v>
      </c>
      <c r="N197">
        <v>954</v>
      </c>
      <c r="O197">
        <v>8.33</v>
      </c>
      <c r="P197">
        <v>20.3</v>
      </c>
      <c r="Q197" s="2">
        <f t="shared" si="28"/>
        <v>0.2603125</v>
      </c>
      <c r="R197" s="2">
        <f t="shared" si="26"/>
        <v>6.2499999999998673E-5</v>
      </c>
      <c r="S197" s="2" cm="1">
        <f t="array" ref="S197">($C$3/100)^2*$M$8*PI()/([1]!viscW(P197+273.15,1)/[1]!densW(P197+273.15,1))</f>
        <v>69833.773982416387</v>
      </c>
      <c r="T197" cm="1">
        <f t="array" ref="T197">ROUND([1]!densW(P197+273.15,1)/18,2)</f>
        <v>55.45</v>
      </c>
      <c r="Y197">
        <v>955</v>
      </c>
      <c r="Z197">
        <v>8.7100000000000009</v>
      </c>
      <c r="AA197">
        <v>20.399999999999999</v>
      </c>
      <c r="AB197" s="2">
        <f t="shared" si="23"/>
        <v>0.27218750000000003</v>
      </c>
      <c r="AC197" s="2">
        <f t="shared" si="27"/>
        <v>3.1249999999999337E-5</v>
      </c>
      <c r="AD197" s="2" cm="1">
        <f t="array" ref="AD197">($C$3/100)^2*$M$8*PI()/[1]!viscW(AA197+273.15,1)*[1]!densW(AA197+273.15,1)</f>
        <v>70002.617470299738</v>
      </c>
      <c r="AE197" cm="1">
        <f t="array" ref="AE197">ROUND([1]!densW(AA197+273.15,1)/18,2)</f>
        <v>55.45</v>
      </c>
    </row>
    <row r="198" spans="3:31" x14ac:dyDescent="0.25">
      <c r="C198" s="11">
        <v>960</v>
      </c>
      <c r="D198" s="1">
        <v>8.49</v>
      </c>
      <c r="E198">
        <v>20.2</v>
      </c>
      <c r="F198" s="2">
        <f t="shared" si="20"/>
        <v>0.26531250000000001</v>
      </c>
      <c r="G198" s="2">
        <f t="shared" si="25"/>
        <v>6.2499999999998673E-5</v>
      </c>
      <c r="H198" s="2" cm="1">
        <f t="array" ref="H198">($C$3/100)^2*$B$8*PI()/[1]!viscW(E198+273.15,1)*[1]!densW(E198+273.15,1)</f>
        <v>50630.902377463783</v>
      </c>
      <c r="I198" cm="1">
        <f t="array" ref="I198">ROUND([1]!densW(E198+273.15,1)/18,2)</f>
        <v>55.45</v>
      </c>
      <c r="J198">
        <f t="shared" si="21"/>
        <v>3.6352952079798282</v>
      </c>
      <c r="N198">
        <v>959</v>
      </c>
      <c r="O198">
        <v>8.33</v>
      </c>
      <c r="P198">
        <v>20.3</v>
      </c>
      <c r="Q198" s="2">
        <f t="shared" si="28"/>
        <v>0.2603125</v>
      </c>
      <c r="R198" s="2">
        <f t="shared" si="26"/>
        <v>3.1249999999999337E-5</v>
      </c>
      <c r="S198" s="2" cm="1">
        <f t="array" ref="S198">($C$3/100)^2*$M$8*PI()/([1]!viscW(P198+273.15,1)/[1]!densW(P198+273.15,1))</f>
        <v>69833.773982416387</v>
      </c>
      <c r="T198" cm="1">
        <f t="array" ref="T198">ROUND([1]!densW(P198+273.15,1)/18,2)</f>
        <v>55.45</v>
      </c>
      <c r="Y198">
        <v>960</v>
      </c>
      <c r="Z198">
        <v>8.7200000000000006</v>
      </c>
      <c r="AA198">
        <v>20.399999999999999</v>
      </c>
      <c r="AB198" s="2">
        <f t="shared" si="23"/>
        <v>0.27250000000000002</v>
      </c>
      <c r="AC198" s="2">
        <f t="shared" si="27"/>
        <v>6.2499999999998673E-5</v>
      </c>
      <c r="AD198" s="2" cm="1">
        <f t="array" ref="AD198">($C$3/100)^2*$M$8*PI()/[1]!viscW(AA198+273.15,1)*[1]!densW(AA198+273.15,1)</f>
        <v>70002.617470299738</v>
      </c>
      <c r="AE198" cm="1">
        <f t="array" ref="AE198">ROUND([1]!densW(AA198+273.15,1)/18,2)</f>
        <v>55.45</v>
      </c>
    </row>
    <row r="199" spans="3:31" x14ac:dyDescent="0.25">
      <c r="C199" s="11">
        <v>965</v>
      </c>
      <c r="D199" s="1">
        <v>8.5</v>
      </c>
      <c r="E199">
        <v>20.2</v>
      </c>
      <c r="F199" s="2">
        <f t="shared" ref="F199:F237" si="29">D199/32</f>
        <v>0.265625</v>
      </c>
      <c r="G199" s="2">
        <f t="shared" si="25"/>
        <v>3.1249999999999337E-5</v>
      </c>
      <c r="H199" s="2" cm="1">
        <f t="array" ref="H199">($C$3/100)^2*$B$8*PI()/[1]!viscW(E199+273.15,1)*[1]!densW(E199+273.15,1)</f>
        <v>50630.902377463783</v>
      </c>
      <c r="I199" cm="1">
        <f t="array" ref="I199">ROUND([1]!densW(E199+273.15,1)/18,2)</f>
        <v>55.45</v>
      </c>
      <c r="J199">
        <f t="shared" ref="J199:J237" si="30">LN($F$237/($F$237-F199))</f>
        <v>3.6797469705506609</v>
      </c>
      <c r="N199">
        <v>964</v>
      </c>
      <c r="O199">
        <v>8.34</v>
      </c>
      <c r="P199">
        <v>20.3</v>
      </c>
      <c r="Q199" s="2">
        <f t="shared" si="28"/>
        <v>0.260625</v>
      </c>
      <c r="R199" s="2">
        <f t="shared" si="26"/>
        <v>3.1249999999999337E-5</v>
      </c>
      <c r="S199" s="2" cm="1">
        <f t="array" ref="S199">($C$3/100)^2*$M$8*PI()/([1]!viscW(P199+273.15,1)/[1]!densW(P199+273.15,1))</f>
        <v>69833.773982416387</v>
      </c>
      <c r="T199" cm="1">
        <f t="array" ref="T199">ROUND([1]!densW(P199+273.15,1)/18,2)</f>
        <v>55.45</v>
      </c>
      <c r="Y199">
        <v>965</v>
      </c>
      <c r="Z199">
        <v>8.73</v>
      </c>
      <c r="AA199">
        <v>20.399999999999999</v>
      </c>
      <c r="AB199" s="2">
        <f t="shared" ref="AB199:AB262" si="31">Z199/32</f>
        <v>0.27281250000000001</v>
      </c>
      <c r="AC199" s="2">
        <f t="shared" si="27"/>
        <v>3.1249999999999337E-5</v>
      </c>
      <c r="AD199" s="2" cm="1">
        <f t="array" ref="AD199">($C$3/100)^2*$M$8*PI()/[1]!viscW(AA199+273.15,1)*[1]!densW(AA199+273.15,1)</f>
        <v>70002.617470299738</v>
      </c>
      <c r="AE199" cm="1">
        <f t="array" ref="AE199">ROUND([1]!densW(AA199+273.15,1)/18,2)</f>
        <v>55.45</v>
      </c>
    </row>
    <row r="200" spans="3:31" x14ac:dyDescent="0.25">
      <c r="C200" s="11">
        <v>970</v>
      </c>
      <c r="D200" s="1">
        <v>8.5</v>
      </c>
      <c r="E200">
        <v>20.2</v>
      </c>
      <c r="F200" s="2">
        <f t="shared" si="29"/>
        <v>0.265625</v>
      </c>
      <c r="G200" s="2">
        <f t="shared" ref="G200:G237" si="32">IF(C201=0,"-",(F201-F199)/(C201-C199))</f>
        <v>3.1249999999999337E-5</v>
      </c>
      <c r="H200" s="2" cm="1">
        <f t="array" ref="H200">($C$3/100)^2*$B$8*PI()/[1]!viscW(E200+273.15,1)*[1]!densW(E200+273.15,1)</f>
        <v>50630.902377463783</v>
      </c>
      <c r="I200" cm="1">
        <f t="array" ref="I200">ROUND([1]!densW(E200+273.15,1)/18,2)</f>
        <v>55.45</v>
      </c>
      <c r="J200">
        <f t="shared" si="30"/>
        <v>3.6797469705506609</v>
      </c>
      <c r="N200">
        <v>969</v>
      </c>
      <c r="O200">
        <v>8.34</v>
      </c>
      <c r="P200">
        <v>20.3</v>
      </c>
      <c r="Q200" s="2">
        <f t="shared" si="28"/>
        <v>0.260625</v>
      </c>
      <c r="R200" s="2">
        <f t="shared" ref="R200:R255" si="33">IF(N201=0,"-",(Q201-Q199)/(N201-N199))</f>
        <v>9.3749999999997996E-5</v>
      </c>
      <c r="S200" s="2" cm="1">
        <f t="array" ref="S200">($C$3/100)^2*$M$8*PI()/([1]!viscW(P200+273.15,1)/[1]!densW(P200+273.15,1))</f>
        <v>69833.773982416387</v>
      </c>
      <c r="T200" cm="1">
        <f t="array" ref="T200">ROUND([1]!densW(P200+273.15,1)/18,2)</f>
        <v>55.45</v>
      </c>
      <c r="Y200">
        <v>970</v>
      </c>
      <c r="Z200">
        <v>8.73</v>
      </c>
      <c r="AA200">
        <v>20.399999999999999</v>
      </c>
      <c r="AB200" s="2">
        <f t="shared" si="31"/>
        <v>0.27281250000000001</v>
      </c>
      <c r="AC200" s="2">
        <f t="shared" ref="AC200:AC263" si="34">IF(Y201=0,"-",(AB201-AB199)/(Y201-Y199))</f>
        <v>3.1249999999999337E-5</v>
      </c>
      <c r="AD200" s="2" cm="1">
        <f t="array" ref="AD200">($C$3/100)^2*$M$8*PI()/[1]!viscW(AA200+273.15,1)*[1]!densW(AA200+273.15,1)</f>
        <v>70002.617470299738</v>
      </c>
      <c r="AE200" cm="1">
        <f t="array" ref="AE200">ROUND([1]!densW(AA200+273.15,1)/18,2)</f>
        <v>55.45</v>
      </c>
    </row>
    <row r="201" spans="3:31" x14ac:dyDescent="0.25">
      <c r="C201" s="11">
        <v>975</v>
      </c>
      <c r="D201" s="1">
        <v>8.51</v>
      </c>
      <c r="E201">
        <v>20.2</v>
      </c>
      <c r="F201" s="2">
        <f t="shared" si="29"/>
        <v>0.26593749999999999</v>
      </c>
      <c r="G201" s="2">
        <f t="shared" si="32"/>
        <v>3.1249999999999337E-5</v>
      </c>
      <c r="H201" s="2" cm="1">
        <f t="array" ref="H201">($C$3/100)^2*$B$8*PI()/[1]!viscW(E201+273.15,1)*[1]!densW(E201+273.15,1)</f>
        <v>50630.902377463783</v>
      </c>
      <c r="I201" cm="1">
        <f t="array" ref="I201">ROUND([1]!densW(E201+273.15,1)/18,2)</f>
        <v>55.45</v>
      </c>
      <c r="J201">
        <f t="shared" si="30"/>
        <v>3.7262669861855526</v>
      </c>
      <c r="N201">
        <v>974</v>
      </c>
      <c r="O201">
        <v>8.3699999999999992</v>
      </c>
      <c r="P201">
        <v>20.3</v>
      </c>
      <c r="Q201" s="2">
        <f t="shared" si="28"/>
        <v>0.26156249999999998</v>
      </c>
      <c r="R201" s="2">
        <f t="shared" si="33"/>
        <v>1.5625000000000223E-4</v>
      </c>
      <c r="S201" s="2" cm="1">
        <f t="array" ref="S201">($C$3/100)^2*$M$8*PI()/([1]!viscW(P201+273.15,1)/[1]!densW(P201+273.15,1))</f>
        <v>69833.773982416387</v>
      </c>
      <c r="T201" cm="1">
        <f t="array" ref="T201">ROUND([1]!densW(P201+273.15,1)/18,2)</f>
        <v>55.45</v>
      </c>
      <c r="Y201">
        <v>975</v>
      </c>
      <c r="Z201">
        <v>8.74</v>
      </c>
      <c r="AA201">
        <v>20.399999999999999</v>
      </c>
      <c r="AB201" s="2">
        <f t="shared" si="31"/>
        <v>0.27312500000000001</v>
      </c>
      <c r="AC201" s="2">
        <f t="shared" si="34"/>
        <v>3.1249999999999337E-5</v>
      </c>
      <c r="AD201" s="2" cm="1">
        <f t="array" ref="AD201">($C$3/100)^2*$M$8*PI()/[1]!viscW(AA201+273.15,1)*[1]!densW(AA201+273.15,1)</f>
        <v>70002.617470299738</v>
      </c>
      <c r="AE201" cm="1">
        <f t="array" ref="AE201">ROUND([1]!densW(AA201+273.15,1)/18,2)</f>
        <v>55.45</v>
      </c>
    </row>
    <row r="202" spans="3:31" x14ac:dyDescent="0.25">
      <c r="C202" s="11">
        <v>980</v>
      </c>
      <c r="D202" s="1">
        <v>8.51</v>
      </c>
      <c r="E202">
        <v>20.2</v>
      </c>
      <c r="F202" s="2">
        <f t="shared" si="29"/>
        <v>0.26593749999999999</v>
      </c>
      <c r="G202" s="2">
        <f t="shared" si="32"/>
        <v>3.1249999999999337E-5</v>
      </c>
      <c r="H202" s="2" cm="1">
        <f t="array" ref="H202">($C$3/100)^2*$B$8*PI()/[1]!viscW(E202+273.15,1)*[1]!densW(E202+273.15,1)</f>
        <v>50630.902377463783</v>
      </c>
      <c r="I202" cm="1">
        <f t="array" ref="I202">ROUND([1]!densW(E202+273.15,1)/18,2)</f>
        <v>55.45</v>
      </c>
      <c r="J202">
        <f t="shared" si="30"/>
        <v>3.7262669861855526</v>
      </c>
      <c r="N202">
        <v>979</v>
      </c>
      <c r="O202">
        <v>8.39</v>
      </c>
      <c r="P202">
        <v>20.3</v>
      </c>
      <c r="Q202" s="2">
        <f t="shared" si="28"/>
        <v>0.26218750000000002</v>
      </c>
      <c r="R202" s="2">
        <f t="shared" si="33"/>
        <v>6.2500000000004216E-5</v>
      </c>
      <c r="S202" s="2" cm="1">
        <f t="array" ref="S202">($C$3/100)^2*$M$8*PI()/([1]!viscW(P202+273.15,1)/[1]!densW(P202+273.15,1))</f>
        <v>69833.773982416387</v>
      </c>
      <c r="T202" cm="1">
        <f t="array" ref="T202">ROUND([1]!densW(P202+273.15,1)/18,2)</f>
        <v>55.45</v>
      </c>
      <c r="Y202">
        <v>980</v>
      </c>
      <c r="Z202">
        <v>8.74</v>
      </c>
      <c r="AA202">
        <v>20.399999999999999</v>
      </c>
      <c r="AB202" s="2">
        <f t="shared" si="31"/>
        <v>0.27312500000000001</v>
      </c>
      <c r="AC202" s="2">
        <f t="shared" si="34"/>
        <v>3.1249999999999337E-5</v>
      </c>
      <c r="AD202" s="2" cm="1">
        <f t="array" ref="AD202">($C$3/100)^2*$M$8*PI()/[1]!viscW(AA202+273.15,1)*[1]!densW(AA202+273.15,1)</f>
        <v>70002.617470299738</v>
      </c>
      <c r="AE202" cm="1">
        <f t="array" ref="AE202">ROUND([1]!densW(AA202+273.15,1)/18,2)</f>
        <v>55.45</v>
      </c>
    </row>
    <row r="203" spans="3:31" x14ac:dyDescent="0.25">
      <c r="C203" s="11">
        <v>985</v>
      </c>
      <c r="D203" s="1">
        <v>8.52</v>
      </c>
      <c r="E203">
        <v>20.2</v>
      </c>
      <c r="F203" s="2">
        <f t="shared" si="29"/>
        <v>0.26624999999999999</v>
      </c>
      <c r="G203" s="2">
        <f t="shared" si="32"/>
        <v>6.2499999999998673E-5</v>
      </c>
      <c r="H203" s="2" cm="1">
        <f t="array" ref="H203">($C$3/100)^2*$B$8*PI()/[1]!viscW(E203+273.15,1)*[1]!densW(E203+273.15,1)</f>
        <v>50630.902377463783</v>
      </c>
      <c r="I203" cm="1">
        <f t="array" ref="I203">ROUND([1]!densW(E203+273.15,1)/18,2)</f>
        <v>55.45</v>
      </c>
      <c r="J203">
        <f t="shared" si="30"/>
        <v>3.7750571503549835</v>
      </c>
      <c r="N203">
        <v>984</v>
      </c>
      <c r="O203">
        <v>8.39</v>
      </c>
      <c r="P203">
        <v>20.3</v>
      </c>
      <c r="Q203" s="2">
        <f t="shared" si="28"/>
        <v>0.26218750000000002</v>
      </c>
      <c r="R203" s="2">
        <f t="shared" si="33"/>
        <v>6.2499999999998673E-5</v>
      </c>
      <c r="S203" s="2" cm="1">
        <f t="array" ref="S203">($C$3/100)^2*$M$8*PI()/([1]!viscW(P203+273.15,1)/[1]!densW(P203+273.15,1))</f>
        <v>69833.773982416387</v>
      </c>
      <c r="T203" cm="1">
        <f t="array" ref="T203">ROUND([1]!densW(P203+273.15,1)/18,2)</f>
        <v>55.45</v>
      </c>
      <c r="Y203">
        <v>985</v>
      </c>
      <c r="Z203">
        <v>8.75</v>
      </c>
      <c r="AA203">
        <v>20.399999999999999</v>
      </c>
      <c r="AB203" s="2">
        <f t="shared" si="31"/>
        <v>0.2734375</v>
      </c>
      <c r="AC203" s="2">
        <f t="shared" si="34"/>
        <v>6.2499999999998673E-5</v>
      </c>
      <c r="AD203" s="2" cm="1">
        <f t="array" ref="AD203">($C$3/100)^2*$M$8*PI()/[1]!viscW(AA203+273.15,1)*[1]!densW(AA203+273.15,1)</f>
        <v>70002.617470299738</v>
      </c>
      <c r="AE203" cm="1">
        <f t="array" ref="AE203">ROUND([1]!densW(AA203+273.15,1)/18,2)</f>
        <v>55.45</v>
      </c>
    </row>
    <row r="204" spans="3:31" x14ac:dyDescent="0.25">
      <c r="C204" s="11">
        <v>990</v>
      </c>
      <c r="D204" s="1">
        <v>8.5299999999999994</v>
      </c>
      <c r="E204">
        <v>20.2</v>
      </c>
      <c r="F204" s="2">
        <f t="shared" si="29"/>
        <v>0.26656249999999998</v>
      </c>
      <c r="G204" s="2">
        <f t="shared" si="32"/>
        <v>6.2499999999998673E-5</v>
      </c>
      <c r="H204" s="2" cm="1">
        <f t="array" ref="H204">($C$3/100)^2*$B$8*PI()/[1]!viscW(E204+273.15,1)*[1]!densW(E204+273.15,1)</f>
        <v>50630.902377463783</v>
      </c>
      <c r="I204" cm="1">
        <f t="array" ref="I204">ROUND([1]!densW(E204+273.15,1)/18,2)</f>
        <v>55.45</v>
      </c>
      <c r="J204">
        <f t="shared" si="30"/>
        <v>3.8263504447425323</v>
      </c>
      <c r="N204">
        <v>989</v>
      </c>
      <c r="O204">
        <v>8.41</v>
      </c>
      <c r="P204">
        <v>20.3</v>
      </c>
      <c r="Q204" s="2">
        <f t="shared" si="28"/>
        <v>0.2628125</v>
      </c>
      <c r="R204" s="2">
        <f t="shared" si="33"/>
        <v>6.2499999999998673E-5</v>
      </c>
      <c r="S204" s="2" cm="1">
        <f t="array" ref="S204">($C$3/100)^2*$M$8*PI()/([1]!viscW(P204+273.15,1)/[1]!densW(P204+273.15,1))</f>
        <v>69833.773982416387</v>
      </c>
      <c r="T204" cm="1">
        <f t="array" ref="T204">ROUND([1]!densW(P204+273.15,1)/18,2)</f>
        <v>55.45</v>
      </c>
      <c r="Y204">
        <v>990</v>
      </c>
      <c r="Z204">
        <v>8.76</v>
      </c>
      <c r="AA204">
        <v>20.399999999999999</v>
      </c>
      <c r="AB204" s="2">
        <f t="shared" si="31"/>
        <v>0.27374999999999999</v>
      </c>
      <c r="AC204" s="2">
        <f t="shared" si="34"/>
        <v>6.2499999999998673E-5</v>
      </c>
      <c r="AD204" s="2" cm="1">
        <f t="array" ref="AD204">($C$3/100)^2*$M$8*PI()/[1]!viscW(AA204+273.15,1)*[1]!densW(AA204+273.15,1)</f>
        <v>70002.617470299738</v>
      </c>
      <c r="AE204" cm="1">
        <f t="array" ref="AE204">ROUND([1]!densW(AA204+273.15,1)/18,2)</f>
        <v>55.45</v>
      </c>
    </row>
    <row r="205" spans="3:31" x14ac:dyDescent="0.25">
      <c r="C205" s="11">
        <v>995</v>
      </c>
      <c r="D205" s="1">
        <v>8.5399999999999991</v>
      </c>
      <c r="E205">
        <v>20.2</v>
      </c>
      <c r="F205" s="2">
        <f t="shared" si="29"/>
        <v>0.26687499999999997</v>
      </c>
      <c r="G205" s="2">
        <f t="shared" si="32"/>
        <v>3.1249999999999337E-5</v>
      </c>
      <c r="H205" s="2" cm="1">
        <f t="array" ref="H205">($C$3/100)^2*$B$8*PI()/[1]!viscW(E205+273.15,1)*[1]!densW(E205+273.15,1)</f>
        <v>50630.902377463783</v>
      </c>
      <c r="I205" cm="1">
        <f t="array" ref="I205">ROUND([1]!densW(E205+273.15,1)/18,2)</f>
        <v>55.45</v>
      </c>
      <c r="J205">
        <f t="shared" si="30"/>
        <v>3.8804176660128067</v>
      </c>
      <c r="N205">
        <v>994</v>
      </c>
      <c r="O205">
        <v>8.41</v>
      </c>
      <c r="P205">
        <v>20.3</v>
      </c>
      <c r="Q205" s="2">
        <f t="shared" si="28"/>
        <v>0.2628125</v>
      </c>
      <c r="R205" s="2">
        <f t="shared" si="33"/>
        <v>6.2499999999998673E-5</v>
      </c>
      <c r="S205" s="2" cm="1">
        <f t="array" ref="S205">($C$3/100)^2*$M$8*PI()/([1]!viscW(P205+273.15,1)/[1]!densW(P205+273.15,1))</f>
        <v>69833.773982416387</v>
      </c>
      <c r="T205" cm="1">
        <f t="array" ref="T205">ROUND([1]!densW(P205+273.15,1)/18,2)</f>
        <v>55.45</v>
      </c>
      <c r="Y205">
        <v>995</v>
      </c>
      <c r="Z205">
        <v>8.77</v>
      </c>
      <c r="AA205">
        <v>20.399999999999999</v>
      </c>
      <c r="AB205" s="2">
        <f t="shared" si="31"/>
        <v>0.27406249999999999</v>
      </c>
      <c r="AC205" s="2">
        <f t="shared" si="34"/>
        <v>3.1249999999999337E-5</v>
      </c>
      <c r="AD205" s="2" cm="1">
        <f t="array" ref="AD205">($C$3/100)^2*$M$8*PI()/[1]!viscW(AA205+273.15,1)*[1]!densW(AA205+273.15,1)</f>
        <v>70002.617470299738</v>
      </c>
      <c r="AE205" cm="1">
        <f t="array" ref="AE205">ROUND([1]!densW(AA205+273.15,1)/18,2)</f>
        <v>55.45</v>
      </c>
    </row>
    <row r="206" spans="3:31" x14ac:dyDescent="0.25">
      <c r="C206" s="11">
        <v>1000</v>
      </c>
      <c r="D206" s="1">
        <v>8.5399999999999991</v>
      </c>
      <c r="E206">
        <v>20.2</v>
      </c>
      <c r="F206" s="2">
        <f t="shared" si="29"/>
        <v>0.26687499999999997</v>
      </c>
      <c r="G206" s="2">
        <f t="shared" si="32"/>
        <v>3.1250000000004886E-5</v>
      </c>
      <c r="H206" s="2" cm="1">
        <f t="array" ref="H206">($C$3/100)^2*$B$8*PI()/[1]!viscW(E206+273.15,1)*[1]!densW(E206+273.15,1)</f>
        <v>50630.902377463783</v>
      </c>
      <c r="I206" cm="1">
        <f t="array" ref="I206">ROUND([1]!densW(E206+273.15,1)/18,2)</f>
        <v>55.45</v>
      </c>
      <c r="J206">
        <f t="shared" si="30"/>
        <v>3.8804176660128067</v>
      </c>
      <c r="N206">
        <v>999</v>
      </c>
      <c r="O206">
        <v>8.43</v>
      </c>
      <c r="P206">
        <v>20.3</v>
      </c>
      <c r="Q206" s="2">
        <f t="shared" si="28"/>
        <v>0.26343749999999999</v>
      </c>
      <c r="R206" s="2">
        <f t="shared" si="33"/>
        <v>6.2499999999998673E-5</v>
      </c>
      <c r="S206" s="2" cm="1">
        <f t="array" ref="S206">($C$3/100)^2*$M$8*PI()/([1]!viscW(P206+273.15,1)/[1]!densW(P206+273.15,1))</f>
        <v>69833.773982416387</v>
      </c>
      <c r="T206" cm="1">
        <f t="array" ref="T206">ROUND([1]!densW(P206+273.15,1)/18,2)</f>
        <v>55.45</v>
      </c>
      <c r="Y206">
        <v>1000</v>
      </c>
      <c r="Z206">
        <v>8.77</v>
      </c>
      <c r="AA206">
        <v>20.399999999999999</v>
      </c>
      <c r="AB206" s="2">
        <f t="shared" si="31"/>
        <v>0.27406249999999999</v>
      </c>
      <c r="AC206" s="2">
        <f t="shared" si="34"/>
        <v>0</v>
      </c>
      <c r="AD206" s="2" cm="1">
        <f t="array" ref="AD206">($C$3/100)^2*$M$8*PI()/[1]!viscW(AA206+273.15,1)*[1]!densW(AA206+273.15,1)</f>
        <v>70002.617470299738</v>
      </c>
      <c r="AE206" cm="1">
        <f t="array" ref="AE206">ROUND([1]!densW(AA206+273.15,1)/18,2)</f>
        <v>55.45</v>
      </c>
    </row>
    <row r="207" spans="3:31" x14ac:dyDescent="0.25">
      <c r="C207" s="11">
        <v>1005</v>
      </c>
      <c r="D207" s="1">
        <v>8.5500000000000007</v>
      </c>
      <c r="E207">
        <v>20.2</v>
      </c>
      <c r="F207" s="2">
        <f t="shared" si="29"/>
        <v>0.26718750000000002</v>
      </c>
      <c r="G207" s="2">
        <f t="shared" si="32"/>
        <v>6.2500000000004216E-5</v>
      </c>
      <c r="H207" s="2" cm="1">
        <f t="array" ref="H207">($C$3/100)^2*$B$8*PI()/[1]!viscW(E207+273.15,1)*[1]!densW(E207+273.15,1)</f>
        <v>50630.902377463783</v>
      </c>
      <c r="I207" cm="1">
        <f t="array" ref="I207">ROUND([1]!densW(E207+273.15,1)/18,2)</f>
        <v>55.45</v>
      </c>
      <c r="J207">
        <f t="shared" si="30"/>
        <v>3.9375760798527639</v>
      </c>
      <c r="N207">
        <v>1004</v>
      </c>
      <c r="O207">
        <v>8.43</v>
      </c>
      <c r="P207">
        <v>20.3</v>
      </c>
      <c r="Q207" s="2">
        <f t="shared" si="28"/>
        <v>0.26343749999999999</v>
      </c>
      <c r="R207" s="2">
        <f t="shared" si="33"/>
        <v>3.1249999999999337E-5</v>
      </c>
      <c r="S207" s="2" cm="1">
        <f t="array" ref="S207">($C$3/100)^2*$M$8*PI()/([1]!viscW(P207+273.15,1)/[1]!densW(P207+273.15,1))</f>
        <v>69833.773982416387</v>
      </c>
      <c r="T207" cm="1">
        <f t="array" ref="T207">ROUND([1]!densW(P207+273.15,1)/18,2)</f>
        <v>55.45</v>
      </c>
      <c r="Y207">
        <v>1005</v>
      </c>
      <c r="Z207">
        <v>8.77</v>
      </c>
      <c r="AA207">
        <v>20.399999999999999</v>
      </c>
      <c r="AB207" s="2">
        <f t="shared" si="31"/>
        <v>0.27406249999999999</v>
      </c>
      <c r="AC207" s="2">
        <f t="shared" si="34"/>
        <v>6.2499999999998673E-5</v>
      </c>
      <c r="AD207" s="2" cm="1">
        <f t="array" ref="AD207">($C$3/100)^2*$M$8*PI()/[1]!viscW(AA207+273.15,1)*[1]!densW(AA207+273.15,1)</f>
        <v>70002.617470299738</v>
      </c>
      <c r="AE207" cm="1">
        <f t="array" ref="AE207">ROUND([1]!densW(AA207+273.15,1)/18,2)</f>
        <v>55.45</v>
      </c>
    </row>
    <row r="208" spans="3:31" x14ac:dyDescent="0.25">
      <c r="C208" s="11">
        <v>1010</v>
      </c>
      <c r="D208" s="1">
        <v>8.56</v>
      </c>
      <c r="E208">
        <v>20.2</v>
      </c>
      <c r="F208" s="2">
        <f t="shared" si="29"/>
        <v>0.26750000000000002</v>
      </c>
      <c r="G208" s="2">
        <f t="shared" si="32"/>
        <v>3.1249999999999337E-5</v>
      </c>
      <c r="H208" s="2" cm="1">
        <f t="array" ref="H208">($C$3/100)^2*$B$8*PI()/[1]!viscW(E208+273.15,1)*[1]!densW(E208+273.15,1)</f>
        <v>50630.902377463783</v>
      </c>
      <c r="I208" cm="1">
        <f t="array" ref="I208">ROUND([1]!densW(E208+273.15,1)/18,2)</f>
        <v>55.45</v>
      </c>
      <c r="J208">
        <f t="shared" si="30"/>
        <v>3.9982007016691976</v>
      </c>
      <c r="N208">
        <v>1009</v>
      </c>
      <c r="O208">
        <v>8.44</v>
      </c>
      <c r="P208">
        <v>20.3</v>
      </c>
      <c r="Q208" s="2">
        <f t="shared" si="28"/>
        <v>0.26374999999999998</v>
      </c>
      <c r="R208" s="2">
        <f t="shared" si="33"/>
        <v>3.1249999999999337E-5</v>
      </c>
      <c r="S208" s="2" cm="1">
        <f t="array" ref="S208">($C$3/100)^2*$M$8*PI()/([1]!viscW(P208+273.15,1)/[1]!densW(P208+273.15,1))</f>
        <v>69833.773982416387</v>
      </c>
      <c r="T208" cm="1">
        <f t="array" ref="T208">ROUND([1]!densW(P208+273.15,1)/18,2)</f>
        <v>55.45</v>
      </c>
      <c r="Y208">
        <v>1010</v>
      </c>
      <c r="Z208">
        <v>8.7899999999999991</v>
      </c>
      <c r="AA208">
        <v>20.399999999999999</v>
      </c>
      <c r="AB208" s="2">
        <f t="shared" si="31"/>
        <v>0.27468749999999997</v>
      </c>
      <c r="AC208" s="2">
        <f t="shared" si="34"/>
        <v>1.2500000000000288E-4</v>
      </c>
      <c r="AD208" s="2" cm="1">
        <f t="array" ref="AD208">($C$3/100)^2*$M$8*PI()/[1]!viscW(AA208+273.15,1)*[1]!densW(AA208+273.15,1)</f>
        <v>70002.617470299738</v>
      </c>
      <c r="AE208" cm="1">
        <f t="array" ref="AE208">ROUND([1]!densW(AA208+273.15,1)/18,2)</f>
        <v>55.45</v>
      </c>
    </row>
    <row r="209" spans="3:31" x14ac:dyDescent="0.25">
      <c r="C209" s="11">
        <v>1015</v>
      </c>
      <c r="D209" s="1">
        <v>8.56</v>
      </c>
      <c r="E209">
        <v>20.2</v>
      </c>
      <c r="F209" s="2">
        <f t="shared" si="29"/>
        <v>0.26750000000000002</v>
      </c>
      <c r="G209" s="2">
        <f t="shared" si="32"/>
        <v>0</v>
      </c>
      <c r="H209" s="2" cm="1">
        <f t="array" ref="H209">($C$3/100)^2*$B$8*PI()/[1]!viscW(E209+273.15,1)*[1]!densW(E209+273.15,1)</f>
        <v>50630.902377463783</v>
      </c>
      <c r="I209" cm="1">
        <f t="array" ref="I209">ROUND([1]!densW(E209+273.15,1)/18,2)</f>
        <v>55.45</v>
      </c>
      <c r="J209">
        <f t="shared" si="30"/>
        <v>3.9982007016691976</v>
      </c>
      <c r="N209">
        <v>1014</v>
      </c>
      <c r="O209">
        <v>8.44</v>
      </c>
      <c r="P209">
        <v>20.3</v>
      </c>
      <c r="Q209" s="2">
        <f t="shared" si="28"/>
        <v>0.26374999999999998</v>
      </c>
      <c r="R209" s="2">
        <f t="shared" si="33"/>
        <v>3.1249999999999337E-5</v>
      </c>
      <c r="S209" s="2" cm="1">
        <f t="array" ref="S209">($C$3/100)^2*$M$8*PI()/([1]!viscW(P209+273.15,1)/[1]!densW(P209+273.15,1))</f>
        <v>69833.773982416387</v>
      </c>
      <c r="T209" cm="1">
        <f t="array" ref="T209">ROUND([1]!densW(P209+273.15,1)/18,2)</f>
        <v>55.45</v>
      </c>
      <c r="Y209">
        <v>1015</v>
      </c>
      <c r="Z209">
        <v>8.81</v>
      </c>
      <c r="AA209">
        <v>20.399999999999999</v>
      </c>
      <c r="AB209" s="2">
        <f t="shared" si="31"/>
        <v>0.27531250000000002</v>
      </c>
      <c r="AC209" s="2">
        <f t="shared" si="34"/>
        <v>9.3750000000003553E-5</v>
      </c>
      <c r="AD209" s="2" cm="1">
        <f t="array" ref="AD209">($C$3/100)^2*$M$8*PI()/[1]!viscW(AA209+273.15,1)*[1]!densW(AA209+273.15,1)</f>
        <v>70002.617470299738</v>
      </c>
      <c r="AE209" cm="1">
        <f t="array" ref="AE209">ROUND([1]!densW(AA209+273.15,1)/18,2)</f>
        <v>55.45</v>
      </c>
    </row>
    <row r="210" spans="3:31" x14ac:dyDescent="0.25">
      <c r="C210" s="11">
        <v>1020</v>
      </c>
      <c r="D210" s="1">
        <v>8.56</v>
      </c>
      <c r="E210">
        <v>20.2</v>
      </c>
      <c r="F210" s="2">
        <f t="shared" si="29"/>
        <v>0.26750000000000002</v>
      </c>
      <c r="G210" s="2">
        <f t="shared" si="32"/>
        <v>3.1249999999999337E-5</v>
      </c>
      <c r="H210" s="2" cm="1">
        <f t="array" ref="H210">($C$3/100)^2*$B$8*PI()/[1]!viscW(E210+273.15,1)*[1]!densW(E210+273.15,1)</f>
        <v>50630.902377463783</v>
      </c>
      <c r="I210" cm="1">
        <f t="array" ref="I210">ROUND([1]!densW(E210+273.15,1)/18,2)</f>
        <v>55.45</v>
      </c>
      <c r="J210">
        <f t="shared" si="30"/>
        <v>3.9982007016691976</v>
      </c>
      <c r="N210">
        <v>1019</v>
      </c>
      <c r="O210">
        <v>8.4499999999999993</v>
      </c>
      <c r="P210">
        <v>20.3</v>
      </c>
      <c r="Q210" s="2">
        <f t="shared" si="28"/>
        <v>0.26406249999999998</v>
      </c>
      <c r="R210" s="2">
        <f t="shared" si="33"/>
        <v>9.3750000000003553E-5</v>
      </c>
      <c r="S210" s="2" cm="1">
        <f t="array" ref="S210">($C$3/100)^2*$M$8*PI()/([1]!viscW(P210+273.15,1)/[1]!densW(P210+273.15,1))</f>
        <v>69833.773982416387</v>
      </c>
      <c r="T210" cm="1">
        <f t="array" ref="T210">ROUND([1]!densW(P210+273.15,1)/18,2)</f>
        <v>55.45</v>
      </c>
      <c r="Y210">
        <v>1020</v>
      </c>
      <c r="Z210">
        <v>8.82</v>
      </c>
      <c r="AA210">
        <v>20.3</v>
      </c>
      <c r="AB210" s="2">
        <f t="shared" si="31"/>
        <v>0.27562500000000001</v>
      </c>
      <c r="AC210" s="2">
        <f t="shared" si="34"/>
        <v>3.1249999999999337E-5</v>
      </c>
      <c r="AD210" s="2" cm="1">
        <f t="array" ref="AD210">($C$3/100)^2*$M$8*PI()/[1]!viscW(AA210+273.15,1)*[1]!densW(AA210+273.15,1)</f>
        <v>69833.773982416373</v>
      </c>
      <c r="AE210" cm="1">
        <f t="array" ref="AE210">ROUND([1]!densW(AA210+273.15,1)/18,2)</f>
        <v>55.45</v>
      </c>
    </row>
    <row r="211" spans="3:31" x14ac:dyDescent="0.25">
      <c r="C211" s="11">
        <v>1025</v>
      </c>
      <c r="D211" s="1">
        <v>8.57</v>
      </c>
      <c r="E211">
        <v>20.2</v>
      </c>
      <c r="F211" s="2">
        <f t="shared" si="29"/>
        <v>0.26781250000000001</v>
      </c>
      <c r="G211" s="2">
        <f t="shared" si="32"/>
        <v>6.2499999999998673E-5</v>
      </c>
      <c r="H211" s="2" cm="1">
        <f t="array" ref="H211">($C$3/100)^2*$B$8*PI()/[1]!viscW(E211+273.15,1)*[1]!densW(E211+273.15,1)</f>
        <v>50630.902377463783</v>
      </c>
      <c r="I211" cm="1">
        <f t="array" ref="I211">ROUND([1]!densW(E211+273.15,1)/18,2)</f>
        <v>55.45</v>
      </c>
      <c r="J211">
        <f t="shared" si="30"/>
        <v>4.0627392228067674</v>
      </c>
      <c r="N211">
        <v>1024</v>
      </c>
      <c r="O211">
        <v>8.4700000000000006</v>
      </c>
      <c r="P211">
        <v>20.3</v>
      </c>
      <c r="Q211" s="2">
        <f t="shared" si="28"/>
        <v>0.26468750000000002</v>
      </c>
      <c r="R211" s="2">
        <f t="shared" si="33"/>
        <v>6.2500000000004216E-5</v>
      </c>
      <c r="S211" s="2" cm="1">
        <f t="array" ref="S211">($C$3/100)^2*$M$8*PI()/([1]!viscW(P211+273.15,1)/[1]!densW(P211+273.15,1))</f>
        <v>69833.773982416387</v>
      </c>
      <c r="T211" cm="1">
        <f t="array" ref="T211">ROUND([1]!densW(P211+273.15,1)/18,2)</f>
        <v>55.45</v>
      </c>
      <c r="Y211">
        <v>1025</v>
      </c>
      <c r="Z211">
        <v>8.82</v>
      </c>
      <c r="AA211">
        <v>20.399999999999999</v>
      </c>
      <c r="AB211" s="2">
        <f t="shared" si="31"/>
        <v>0.27562500000000001</v>
      </c>
      <c r="AC211" s="2">
        <f t="shared" si="34"/>
        <v>0</v>
      </c>
      <c r="AD211" s="2" cm="1">
        <f t="array" ref="AD211">($C$3/100)^2*$M$8*PI()/[1]!viscW(AA211+273.15,1)*[1]!densW(AA211+273.15,1)</f>
        <v>70002.617470299738</v>
      </c>
      <c r="AE211" cm="1">
        <f t="array" ref="AE211">ROUND([1]!densW(AA211+273.15,1)/18,2)</f>
        <v>55.45</v>
      </c>
    </row>
    <row r="212" spans="3:31" x14ac:dyDescent="0.25">
      <c r="C212" s="11">
        <v>1030</v>
      </c>
      <c r="D212" s="1">
        <v>8.58</v>
      </c>
      <c r="E212">
        <v>20.2</v>
      </c>
      <c r="F212" s="2">
        <f t="shared" si="29"/>
        <v>0.268125</v>
      </c>
      <c r="G212" s="2">
        <f t="shared" si="32"/>
        <v>3.1249999999999337E-5</v>
      </c>
      <c r="H212" s="2" cm="1">
        <f t="array" ref="H212">($C$3/100)^2*$B$8*PI()/[1]!viscW(E212+273.15,1)*[1]!densW(E212+273.15,1)</f>
        <v>50630.902377463783</v>
      </c>
      <c r="I212" cm="1">
        <f t="array" ref="I212">ROUND([1]!densW(E212+273.15,1)/18,2)</f>
        <v>55.45</v>
      </c>
      <c r="J212">
        <f t="shared" si="30"/>
        <v>4.1317320942937172</v>
      </c>
      <c r="N212">
        <v>1029</v>
      </c>
      <c r="O212">
        <v>8.4700000000000006</v>
      </c>
      <c r="P212">
        <v>20.3</v>
      </c>
      <c r="Q212" s="2">
        <f t="shared" si="28"/>
        <v>0.26468750000000002</v>
      </c>
      <c r="R212" s="2">
        <f t="shared" si="33"/>
        <v>3.1249999999999337E-5</v>
      </c>
      <c r="S212" s="2" cm="1">
        <f t="array" ref="S212">($C$3/100)^2*$M$8*PI()/([1]!viscW(P212+273.15,1)/[1]!densW(P212+273.15,1))</f>
        <v>69833.773982416387</v>
      </c>
      <c r="T212" cm="1">
        <f t="array" ref="T212">ROUND([1]!densW(P212+273.15,1)/18,2)</f>
        <v>55.45</v>
      </c>
      <c r="Y212">
        <v>1030</v>
      </c>
      <c r="Z212">
        <v>8.82</v>
      </c>
      <c r="AA212">
        <v>20.399999999999999</v>
      </c>
      <c r="AB212" s="2">
        <f t="shared" si="31"/>
        <v>0.27562500000000001</v>
      </c>
      <c r="AC212" s="2">
        <f t="shared" si="34"/>
        <v>0</v>
      </c>
      <c r="AD212" s="2" cm="1">
        <f t="array" ref="AD212">($C$3/100)^2*$M$8*PI()/[1]!viscW(AA212+273.15,1)*[1]!densW(AA212+273.15,1)</f>
        <v>70002.617470299738</v>
      </c>
      <c r="AE212" cm="1">
        <f t="array" ref="AE212">ROUND([1]!densW(AA212+273.15,1)/18,2)</f>
        <v>55.45</v>
      </c>
    </row>
    <row r="213" spans="3:31" x14ac:dyDescent="0.25">
      <c r="C213" s="11">
        <v>1035</v>
      </c>
      <c r="D213" s="1">
        <v>8.58</v>
      </c>
      <c r="E213">
        <v>20.2</v>
      </c>
      <c r="F213" s="2">
        <f t="shared" si="29"/>
        <v>0.268125</v>
      </c>
      <c r="G213" s="2">
        <f t="shared" si="32"/>
        <v>3.1249999999999337E-5</v>
      </c>
      <c r="H213" s="2" cm="1">
        <f t="array" ref="H213">($C$3/100)^2*$B$8*PI()/[1]!viscW(E213+273.15,1)*[1]!densW(E213+273.15,1)</f>
        <v>50630.902377463783</v>
      </c>
      <c r="I213" cm="1">
        <f t="array" ref="I213">ROUND([1]!densW(E213+273.15,1)/18,2)</f>
        <v>55.45</v>
      </c>
      <c r="J213">
        <f t="shared" si="30"/>
        <v>4.1317320942937172</v>
      </c>
      <c r="N213">
        <v>1034</v>
      </c>
      <c r="O213">
        <v>8.48</v>
      </c>
      <c r="P213">
        <v>20.3</v>
      </c>
      <c r="Q213" s="2">
        <f t="shared" si="28"/>
        <v>0.26500000000000001</v>
      </c>
      <c r="R213" s="2">
        <f t="shared" si="33"/>
        <v>6.2499999999998673E-5</v>
      </c>
      <c r="S213" s="2" cm="1">
        <f t="array" ref="S213">($C$3/100)^2*$M$8*PI()/([1]!viscW(P213+273.15,1)/[1]!densW(P213+273.15,1))</f>
        <v>69833.773982416387</v>
      </c>
      <c r="T213" cm="1">
        <f t="array" ref="T213">ROUND([1]!densW(P213+273.15,1)/18,2)</f>
        <v>55.45</v>
      </c>
      <c r="Y213">
        <v>1035</v>
      </c>
      <c r="Z213">
        <v>8.82</v>
      </c>
      <c r="AA213">
        <v>20.399999999999999</v>
      </c>
      <c r="AB213" s="2">
        <f t="shared" si="31"/>
        <v>0.27562500000000001</v>
      </c>
      <c r="AC213" s="2">
        <f t="shared" si="34"/>
        <v>3.1249999999999337E-5</v>
      </c>
      <c r="AD213" s="2" cm="1">
        <f t="array" ref="AD213">($C$3/100)^2*$M$8*PI()/[1]!viscW(AA213+273.15,1)*[1]!densW(AA213+273.15,1)</f>
        <v>70002.617470299738</v>
      </c>
      <c r="AE213" cm="1">
        <f t="array" ref="AE213">ROUND([1]!densW(AA213+273.15,1)/18,2)</f>
        <v>55.45</v>
      </c>
    </row>
    <row r="214" spans="3:31" x14ac:dyDescent="0.25">
      <c r="C214" s="11">
        <v>1040</v>
      </c>
      <c r="D214" s="1">
        <v>8.59</v>
      </c>
      <c r="E214">
        <v>20.2</v>
      </c>
      <c r="F214" s="2">
        <f t="shared" si="29"/>
        <v>0.2684375</v>
      </c>
      <c r="G214" s="2">
        <f t="shared" si="32"/>
        <v>6.2499999999998673E-5</v>
      </c>
      <c r="H214" s="2" cm="1">
        <f t="array" ref="H214">($C$3/100)^2*$B$8*PI()/[1]!viscW(E214+273.15,1)*[1]!densW(E214+273.15,1)</f>
        <v>50630.902377463783</v>
      </c>
      <c r="I214" cm="1">
        <f t="array" ref="I214">ROUND([1]!densW(E214+273.15,1)/18,2)</f>
        <v>55.45</v>
      </c>
      <c r="J214">
        <f t="shared" si="30"/>
        <v>4.2058400664474371</v>
      </c>
      <c r="N214">
        <v>1039</v>
      </c>
      <c r="O214">
        <v>8.49</v>
      </c>
      <c r="P214">
        <v>20.3</v>
      </c>
      <c r="Q214" s="2">
        <f t="shared" si="28"/>
        <v>0.26531250000000001</v>
      </c>
      <c r="R214" s="2">
        <f t="shared" si="33"/>
        <v>3.1249999999999337E-5</v>
      </c>
      <c r="S214" s="2" cm="1">
        <f t="array" ref="S214">($C$3/100)^2*$M$8*PI()/([1]!viscW(P214+273.15,1)/[1]!densW(P214+273.15,1))</f>
        <v>69833.773982416387</v>
      </c>
      <c r="T214" cm="1">
        <f t="array" ref="T214">ROUND([1]!densW(P214+273.15,1)/18,2)</f>
        <v>55.45</v>
      </c>
      <c r="Y214">
        <v>1040</v>
      </c>
      <c r="Z214">
        <v>8.83</v>
      </c>
      <c r="AA214">
        <v>20.399999999999999</v>
      </c>
      <c r="AB214" s="2">
        <f t="shared" si="31"/>
        <v>0.2759375</v>
      </c>
      <c r="AC214" s="2">
        <f t="shared" si="34"/>
        <v>3.1249999999999337E-5</v>
      </c>
      <c r="AD214" s="2" cm="1">
        <f t="array" ref="AD214">($C$3/100)^2*$M$8*PI()/[1]!viscW(AA214+273.15,1)*[1]!densW(AA214+273.15,1)</f>
        <v>70002.617470299738</v>
      </c>
      <c r="AE214" cm="1">
        <f t="array" ref="AE214">ROUND([1]!densW(AA214+273.15,1)/18,2)</f>
        <v>55.45</v>
      </c>
    </row>
    <row r="215" spans="3:31" x14ac:dyDescent="0.25">
      <c r="C215" s="11">
        <v>1045</v>
      </c>
      <c r="D215" s="1">
        <v>8.6</v>
      </c>
      <c r="E215">
        <v>20.2</v>
      </c>
      <c r="F215" s="2">
        <f t="shared" si="29"/>
        <v>0.26874999999999999</v>
      </c>
      <c r="G215" s="2">
        <f t="shared" si="32"/>
        <v>3.1249999999999337E-5</v>
      </c>
      <c r="H215" s="2" cm="1">
        <f t="array" ref="H215">($C$3/100)^2*$B$8*PI()/[1]!viscW(E215+273.15,1)*[1]!densW(E215+273.15,1)</f>
        <v>50630.902377463783</v>
      </c>
      <c r="I215" cm="1">
        <f t="array" ref="I215">ROUND([1]!densW(E215+273.15,1)/18,2)</f>
        <v>55.45</v>
      </c>
      <c r="J215">
        <f t="shared" si="30"/>
        <v>4.2858827741209709</v>
      </c>
      <c r="N215">
        <v>1044</v>
      </c>
      <c r="O215">
        <v>8.49</v>
      </c>
      <c r="P215">
        <v>20.3</v>
      </c>
      <c r="Q215" s="2">
        <f t="shared" si="28"/>
        <v>0.26531250000000001</v>
      </c>
      <c r="R215" s="2">
        <f t="shared" si="33"/>
        <v>6.2499999999998673E-5</v>
      </c>
      <c r="S215" s="2" cm="1">
        <f t="array" ref="S215">($C$3/100)^2*$M$8*PI()/([1]!viscW(P215+273.15,1)/[1]!densW(P215+273.15,1))</f>
        <v>69833.773982416387</v>
      </c>
      <c r="T215" cm="1">
        <f t="array" ref="T215">ROUND([1]!densW(P215+273.15,1)/18,2)</f>
        <v>55.45</v>
      </c>
      <c r="Y215">
        <v>1045</v>
      </c>
      <c r="Z215">
        <v>8.83</v>
      </c>
      <c r="AA215">
        <v>20.399999999999999</v>
      </c>
      <c r="AB215" s="2">
        <f t="shared" si="31"/>
        <v>0.2759375</v>
      </c>
      <c r="AC215" s="2">
        <f t="shared" si="34"/>
        <v>0</v>
      </c>
      <c r="AD215" s="2" cm="1">
        <f t="array" ref="AD215">($C$3/100)^2*$M$8*PI()/[1]!viscW(AA215+273.15,1)*[1]!densW(AA215+273.15,1)</f>
        <v>70002.617470299738</v>
      </c>
      <c r="AE215" cm="1">
        <f t="array" ref="AE215">ROUND([1]!densW(AA215+273.15,1)/18,2)</f>
        <v>55.45</v>
      </c>
    </row>
    <row r="216" spans="3:31" x14ac:dyDescent="0.25">
      <c r="C216" s="11">
        <v>1050</v>
      </c>
      <c r="D216" s="1">
        <v>8.6</v>
      </c>
      <c r="E216">
        <v>20.2</v>
      </c>
      <c r="F216" s="2">
        <f t="shared" si="29"/>
        <v>0.26874999999999999</v>
      </c>
      <c r="G216" s="2">
        <f t="shared" si="32"/>
        <v>0</v>
      </c>
      <c r="H216" s="2" cm="1">
        <f t="array" ref="H216">($C$3/100)^2*$B$8*PI()/[1]!viscW(E216+273.15,1)*[1]!densW(E216+273.15,1)</f>
        <v>50630.902377463783</v>
      </c>
      <c r="I216" cm="1">
        <f t="array" ref="I216">ROUND([1]!densW(E216+273.15,1)/18,2)</f>
        <v>55.45</v>
      </c>
      <c r="J216">
        <f t="shared" si="30"/>
        <v>4.2858827741209709</v>
      </c>
      <c r="N216">
        <v>1049</v>
      </c>
      <c r="O216">
        <v>8.51</v>
      </c>
      <c r="P216">
        <v>20.3</v>
      </c>
      <c r="Q216" s="2">
        <f t="shared" si="28"/>
        <v>0.26593749999999999</v>
      </c>
      <c r="R216" s="2">
        <f t="shared" si="33"/>
        <v>9.3749999999997996E-5</v>
      </c>
      <c r="S216" s="2" cm="1">
        <f t="array" ref="S216">($C$3/100)^2*$M$8*PI()/([1]!viscW(P216+273.15,1)/[1]!densW(P216+273.15,1))</f>
        <v>69833.773982416387</v>
      </c>
      <c r="T216" cm="1">
        <f t="array" ref="T216">ROUND([1]!densW(P216+273.15,1)/18,2)</f>
        <v>55.45</v>
      </c>
      <c r="Y216">
        <v>1050</v>
      </c>
      <c r="Z216">
        <v>8.83</v>
      </c>
      <c r="AA216">
        <v>20.399999999999999</v>
      </c>
      <c r="AB216" s="2">
        <f t="shared" si="31"/>
        <v>0.2759375</v>
      </c>
      <c r="AC216" s="2">
        <f t="shared" si="34"/>
        <v>0</v>
      </c>
      <c r="AD216" s="2" cm="1">
        <f t="array" ref="AD216">($C$3/100)^2*$M$8*PI()/[1]!viscW(AA216+273.15,1)*[1]!densW(AA216+273.15,1)</f>
        <v>70002.617470299738</v>
      </c>
      <c r="AE216" cm="1">
        <f t="array" ref="AE216">ROUND([1]!densW(AA216+273.15,1)/18,2)</f>
        <v>55.45</v>
      </c>
    </row>
    <row r="217" spans="3:31" x14ac:dyDescent="0.25">
      <c r="C217" s="11">
        <v>1055</v>
      </c>
      <c r="D217" s="1">
        <v>8.6</v>
      </c>
      <c r="E217">
        <v>20.2</v>
      </c>
      <c r="F217" s="2">
        <f t="shared" si="29"/>
        <v>0.26874999999999999</v>
      </c>
      <c r="G217" s="2">
        <f t="shared" si="32"/>
        <v>3.1249999999999337E-5</v>
      </c>
      <c r="H217" s="2" cm="1">
        <f t="array" ref="H217">($C$3/100)^2*$B$8*PI()/[1]!viscW(E217+273.15,1)*[1]!densW(E217+273.15,1)</f>
        <v>50630.902377463783</v>
      </c>
      <c r="I217" cm="1">
        <f t="array" ref="I217">ROUND([1]!densW(E217+273.15,1)/18,2)</f>
        <v>55.45</v>
      </c>
      <c r="J217">
        <f t="shared" si="30"/>
        <v>4.2858827741209709</v>
      </c>
      <c r="N217">
        <v>1054</v>
      </c>
      <c r="O217">
        <v>8.52</v>
      </c>
      <c r="P217">
        <v>20.3</v>
      </c>
      <c r="Q217" s="2">
        <f t="shared" si="28"/>
        <v>0.26624999999999999</v>
      </c>
      <c r="R217" s="2">
        <f t="shared" si="33"/>
        <v>6.2499999999998673E-5</v>
      </c>
      <c r="S217" s="2" cm="1">
        <f t="array" ref="S217">($C$3/100)^2*$M$8*PI()/([1]!viscW(P217+273.15,1)/[1]!densW(P217+273.15,1))</f>
        <v>69833.773982416387</v>
      </c>
      <c r="T217" cm="1">
        <f t="array" ref="T217">ROUND([1]!densW(P217+273.15,1)/18,2)</f>
        <v>55.45</v>
      </c>
      <c r="Y217">
        <v>1055</v>
      </c>
      <c r="Z217">
        <v>8.83</v>
      </c>
      <c r="AA217">
        <v>20.399999999999999</v>
      </c>
      <c r="AB217" s="2">
        <f t="shared" si="31"/>
        <v>0.2759375</v>
      </c>
      <c r="AC217" s="2">
        <f t="shared" si="34"/>
        <v>0</v>
      </c>
      <c r="AD217" s="2" cm="1">
        <f t="array" ref="AD217">($C$3/100)^2*$M$8*PI()/[1]!viscW(AA217+273.15,1)*[1]!densW(AA217+273.15,1)</f>
        <v>70002.617470299738</v>
      </c>
      <c r="AE217" cm="1">
        <f t="array" ref="AE217">ROUND([1]!densW(AA217+273.15,1)/18,2)</f>
        <v>55.45</v>
      </c>
    </row>
    <row r="218" spans="3:31" x14ac:dyDescent="0.25">
      <c r="C218" s="11">
        <v>1060</v>
      </c>
      <c r="D218" s="1">
        <v>8.61</v>
      </c>
      <c r="E218">
        <v>20.2</v>
      </c>
      <c r="F218" s="2">
        <f t="shared" si="29"/>
        <v>0.26906249999999998</v>
      </c>
      <c r="G218" s="2">
        <f t="shared" si="32"/>
        <v>6.2499999999998673E-5</v>
      </c>
      <c r="H218" s="2" cm="1">
        <f t="array" ref="H218">($C$3/100)^2*$B$8*PI()/[1]!viscW(E218+273.15,1)*[1]!densW(E218+273.15,1)</f>
        <v>50630.902377463783</v>
      </c>
      <c r="I218" cm="1">
        <f t="array" ref="I218">ROUND([1]!densW(E218+273.15,1)/18,2)</f>
        <v>55.45</v>
      </c>
      <c r="J218">
        <f t="shared" si="30"/>
        <v>4.3728941511105983</v>
      </c>
      <c r="N218">
        <v>1059</v>
      </c>
      <c r="O218">
        <v>8.5299999999999994</v>
      </c>
      <c r="P218">
        <v>20.3</v>
      </c>
      <c r="Q218" s="2">
        <f t="shared" si="28"/>
        <v>0.26656249999999998</v>
      </c>
      <c r="R218" s="2">
        <f t="shared" si="33"/>
        <v>3.1249999999999337E-5</v>
      </c>
      <c r="S218" s="2" cm="1">
        <f t="array" ref="S218">($C$3/100)^2*$M$8*PI()/([1]!viscW(P218+273.15,1)/[1]!densW(P218+273.15,1))</f>
        <v>69833.773982416387</v>
      </c>
      <c r="T218" cm="1">
        <f t="array" ref="T218">ROUND([1]!densW(P218+273.15,1)/18,2)</f>
        <v>55.45</v>
      </c>
      <c r="Y218">
        <v>1060</v>
      </c>
      <c r="Z218">
        <v>8.83</v>
      </c>
      <c r="AA218">
        <v>20.399999999999999</v>
      </c>
      <c r="AB218" s="2">
        <f t="shared" si="31"/>
        <v>0.2759375</v>
      </c>
      <c r="AC218" s="2">
        <f t="shared" si="34"/>
        <v>3.1249999999999337E-5</v>
      </c>
      <c r="AD218" s="2" cm="1">
        <f t="array" ref="AD218">($C$3/100)^2*$M$8*PI()/[1]!viscW(AA218+273.15,1)*[1]!densW(AA218+273.15,1)</f>
        <v>70002.617470299738</v>
      </c>
      <c r="AE218" cm="1">
        <f t="array" ref="AE218">ROUND([1]!densW(AA218+273.15,1)/18,2)</f>
        <v>55.45</v>
      </c>
    </row>
    <row r="219" spans="3:31" x14ac:dyDescent="0.25">
      <c r="C219" s="11">
        <v>1065</v>
      </c>
      <c r="D219" s="1">
        <v>8.6199999999999992</v>
      </c>
      <c r="E219">
        <v>20.2</v>
      </c>
      <c r="F219" s="2">
        <f t="shared" si="29"/>
        <v>0.26937499999999998</v>
      </c>
      <c r="G219" s="2">
        <f t="shared" si="32"/>
        <v>3.1249999999999337E-5</v>
      </c>
      <c r="H219" s="2" cm="1">
        <f t="array" ref="H219">($C$3/100)^2*$B$8*PI()/[1]!viscW(E219+273.15,1)*[1]!densW(E219+273.15,1)</f>
        <v>50630.902377463783</v>
      </c>
      <c r="I219" cm="1">
        <f t="array" ref="I219">ROUND([1]!densW(E219+273.15,1)/18,2)</f>
        <v>55.45</v>
      </c>
      <c r="J219">
        <f t="shared" si="30"/>
        <v>4.4682043309149195</v>
      </c>
      <c r="N219">
        <v>1064</v>
      </c>
      <c r="O219">
        <v>8.5299999999999994</v>
      </c>
      <c r="P219">
        <v>20.3</v>
      </c>
      <c r="Q219" s="2">
        <f t="shared" si="28"/>
        <v>0.26656249999999998</v>
      </c>
      <c r="R219" s="2">
        <f t="shared" si="33"/>
        <v>3.1249999999999337E-5</v>
      </c>
      <c r="S219" s="2" cm="1">
        <f t="array" ref="S219">($C$3/100)^2*$M$8*PI()/([1]!viscW(P219+273.15,1)/[1]!densW(P219+273.15,1))</f>
        <v>69833.773982416387</v>
      </c>
      <c r="T219" cm="1">
        <f t="array" ref="T219">ROUND([1]!densW(P219+273.15,1)/18,2)</f>
        <v>55.45</v>
      </c>
      <c r="Y219">
        <v>1065</v>
      </c>
      <c r="Z219">
        <v>8.84</v>
      </c>
      <c r="AA219">
        <v>20.399999999999999</v>
      </c>
      <c r="AB219" s="2">
        <f t="shared" si="31"/>
        <v>0.27625</v>
      </c>
      <c r="AC219" s="2">
        <f t="shared" si="34"/>
        <v>6.2499999999998673E-5</v>
      </c>
      <c r="AD219" s="2" cm="1">
        <f t="array" ref="AD219">($C$3/100)^2*$M$8*PI()/[1]!viscW(AA219+273.15,1)*[1]!densW(AA219+273.15,1)</f>
        <v>70002.617470299738</v>
      </c>
      <c r="AE219" cm="1">
        <f t="array" ref="AE219">ROUND([1]!densW(AA219+273.15,1)/18,2)</f>
        <v>55.45</v>
      </c>
    </row>
    <row r="220" spans="3:31" x14ac:dyDescent="0.25">
      <c r="C220" s="11">
        <v>1070</v>
      </c>
      <c r="D220" s="1">
        <v>8.6199999999999992</v>
      </c>
      <c r="E220">
        <v>20.2</v>
      </c>
      <c r="F220" s="2">
        <f t="shared" si="29"/>
        <v>0.26937499999999998</v>
      </c>
      <c r="G220" s="2">
        <f t="shared" si="32"/>
        <v>3.1250000000004886E-5</v>
      </c>
      <c r="H220" s="2" cm="1">
        <f t="array" ref="H220">($C$3/100)^2*$B$8*PI()/[1]!viscW(E220+273.15,1)*[1]!densW(E220+273.15,1)</f>
        <v>50630.902377463783</v>
      </c>
      <c r="I220" cm="1">
        <f t="array" ref="I220">ROUND([1]!densW(E220+273.15,1)/18,2)</f>
        <v>55.45</v>
      </c>
      <c r="J220">
        <f t="shared" si="30"/>
        <v>4.4682043309149195</v>
      </c>
      <c r="N220">
        <v>1069</v>
      </c>
      <c r="O220">
        <v>8.5399999999999991</v>
      </c>
      <c r="P220">
        <v>20.3</v>
      </c>
      <c r="Q220" s="2">
        <f t="shared" si="28"/>
        <v>0.26687499999999997</v>
      </c>
      <c r="R220" s="2">
        <f t="shared" si="33"/>
        <v>3.1249999999999337E-5</v>
      </c>
      <c r="S220" s="2" cm="1">
        <f t="array" ref="S220">($C$3/100)^2*$M$8*PI()/([1]!viscW(P220+273.15,1)/[1]!densW(P220+273.15,1))</f>
        <v>69833.773982416387</v>
      </c>
      <c r="T220" cm="1">
        <f t="array" ref="T220">ROUND([1]!densW(P220+273.15,1)/18,2)</f>
        <v>55.45</v>
      </c>
      <c r="Y220">
        <v>1070</v>
      </c>
      <c r="Z220">
        <v>8.85</v>
      </c>
      <c r="AA220">
        <v>20.399999999999999</v>
      </c>
      <c r="AB220" s="2">
        <f t="shared" si="31"/>
        <v>0.27656249999999999</v>
      </c>
      <c r="AC220" s="2">
        <f t="shared" si="34"/>
        <v>6.2499999999998673E-5</v>
      </c>
      <c r="AD220" s="2" cm="1">
        <f t="array" ref="AD220">($C$3/100)^2*$M$8*PI()/[1]!viscW(AA220+273.15,1)*[1]!densW(AA220+273.15,1)</f>
        <v>70002.617470299738</v>
      </c>
      <c r="AE220" cm="1">
        <f t="array" ref="AE220">ROUND([1]!densW(AA220+273.15,1)/18,2)</f>
        <v>55.45</v>
      </c>
    </row>
    <row r="221" spans="3:31" x14ac:dyDescent="0.25">
      <c r="C221" s="11">
        <v>1075</v>
      </c>
      <c r="D221" s="1">
        <v>8.6300000000000008</v>
      </c>
      <c r="E221">
        <v>20.2</v>
      </c>
      <c r="F221" s="2">
        <f t="shared" si="29"/>
        <v>0.26968750000000002</v>
      </c>
      <c r="G221" s="2">
        <f t="shared" si="32"/>
        <v>3.1250000000004886E-5</v>
      </c>
      <c r="H221" s="2" cm="1">
        <f t="array" ref="H221">($C$3/100)^2*$B$8*PI()/[1]!viscW(E221+273.15,1)*[1]!densW(E221+273.15,1)</f>
        <v>50630.902377463783</v>
      </c>
      <c r="I221" cm="1">
        <f t="array" ref="I221">ROUND([1]!densW(E221+273.15,1)/18,2)</f>
        <v>55.45</v>
      </c>
      <c r="J221">
        <f t="shared" si="30"/>
        <v>4.5735648465727614</v>
      </c>
      <c r="N221">
        <v>1074</v>
      </c>
      <c r="O221">
        <v>8.5399999999999991</v>
      </c>
      <c r="P221">
        <v>20.3</v>
      </c>
      <c r="Q221" s="2">
        <f t="shared" si="28"/>
        <v>0.26687499999999997</v>
      </c>
      <c r="R221" s="2">
        <f t="shared" si="33"/>
        <v>9.3750000000003553E-5</v>
      </c>
      <c r="S221" s="2" cm="1">
        <f t="array" ref="S221">($C$3/100)^2*$M$8*PI()/([1]!viscW(P221+273.15,1)/[1]!densW(P221+273.15,1))</f>
        <v>69833.773982416387</v>
      </c>
      <c r="T221" cm="1">
        <f t="array" ref="T221">ROUND([1]!densW(P221+273.15,1)/18,2)</f>
        <v>55.45</v>
      </c>
      <c r="Y221">
        <v>1075</v>
      </c>
      <c r="Z221">
        <v>8.86</v>
      </c>
      <c r="AA221">
        <v>20.399999999999999</v>
      </c>
      <c r="AB221" s="2">
        <f t="shared" si="31"/>
        <v>0.27687499999999998</v>
      </c>
      <c r="AC221" s="2">
        <f t="shared" si="34"/>
        <v>6.2499999999998673E-5</v>
      </c>
      <c r="AD221" s="2" cm="1">
        <f t="array" ref="AD221">($C$3/100)^2*$M$8*PI()/[1]!viscW(AA221+273.15,1)*[1]!densW(AA221+273.15,1)</f>
        <v>70002.617470299738</v>
      </c>
      <c r="AE221" cm="1">
        <f t="array" ref="AE221">ROUND([1]!densW(AA221+273.15,1)/18,2)</f>
        <v>55.45</v>
      </c>
    </row>
    <row r="222" spans="3:31" x14ac:dyDescent="0.25">
      <c r="C222" s="11">
        <v>1080</v>
      </c>
      <c r="D222" s="1">
        <v>8.6300000000000008</v>
      </c>
      <c r="E222">
        <v>20.2</v>
      </c>
      <c r="F222" s="2">
        <f t="shared" si="29"/>
        <v>0.26968750000000002</v>
      </c>
      <c r="G222" s="2">
        <f t="shared" si="32"/>
        <v>3.1249999999999337E-5</v>
      </c>
      <c r="H222" s="2" cm="1">
        <f t="array" ref="H222">($C$3/100)^2*$B$8*PI()/[1]!viscW(E222+273.15,1)*[1]!densW(E222+273.15,1)</f>
        <v>50630.902377463783</v>
      </c>
      <c r="I222" cm="1">
        <f t="array" ref="I222">ROUND([1]!densW(E222+273.15,1)/18,2)</f>
        <v>55.45</v>
      </c>
      <c r="J222">
        <f t="shared" si="30"/>
        <v>4.5735648465727614</v>
      </c>
      <c r="N222">
        <v>1079</v>
      </c>
      <c r="O222">
        <v>8.57</v>
      </c>
      <c r="P222">
        <v>20.3</v>
      </c>
      <c r="Q222" s="2">
        <f t="shared" si="28"/>
        <v>0.26781250000000001</v>
      </c>
      <c r="R222" s="2">
        <f t="shared" si="33"/>
        <v>1.2500000000000288E-4</v>
      </c>
      <c r="S222" s="2" cm="1">
        <f t="array" ref="S222">($C$3/100)^2*$M$8*PI()/([1]!viscW(P222+273.15,1)/[1]!densW(P222+273.15,1))</f>
        <v>69833.773982416387</v>
      </c>
      <c r="T222" cm="1">
        <f t="array" ref="T222">ROUND([1]!densW(P222+273.15,1)/18,2)</f>
        <v>55.45</v>
      </c>
      <c r="Y222">
        <v>1080</v>
      </c>
      <c r="Z222">
        <v>8.8699999999999992</v>
      </c>
      <c r="AA222">
        <v>20.399999999999999</v>
      </c>
      <c r="AB222" s="2">
        <f t="shared" si="31"/>
        <v>0.27718749999999998</v>
      </c>
      <c r="AC222" s="2">
        <f t="shared" si="34"/>
        <v>3.1249999999999337E-5</v>
      </c>
      <c r="AD222" s="2" cm="1">
        <f t="array" ref="AD222">($C$3/100)^2*$M$8*PI()/[1]!viscW(AA222+273.15,1)*[1]!densW(AA222+273.15,1)</f>
        <v>70002.617470299738</v>
      </c>
      <c r="AE222" cm="1">
        <f t="array" ref="AE222">ROUND([1]!densW(AA222+273.15,1)/18,2)</f>
        <v>55.45</v>
      </c>
    </row>
    <row r="223" spans="3:31" x14ac:dyDescent="0.25">
      <c r="C223" s="11">
        <v>1085</v>
      </c>
      <c r="D223" s="1">
        <v>8.64</v>
      </c>
      <c r="E223">
        <v>20.2</v>
      </c>
      <c r="F223" s="2">
        <f t="shared" si="29"/>
        <v>0.27</v>
      </c>
      <c r="G223" s="2">
        <f t="shared" si="32"/>
        <v>3.1249999999999337E-5</v>
      </c>
      <c r="H223" s="2" cm="1">
        <f t="array" ref="H223">($C$3/100)^2*$B$8*PI()/[1]!viscW(E223+273.15,1)*[1]!densW(E223+273.15,1)</f>
        <v>50630.902377463783</v>
      </c>
      <c r="I223" cm="1">
        <f t="array" ref="I223">ROUND([1]!densW(E223+273.15,1)/18,2)</f>
        <v>55.45</v>
      </c>
      <c r="J223">
        <f t="shared" si="30"/>
        <v>4.6913478822291426</v>
      </c>
      <c r="N223">
        <v>1084</v>
      </c>
      <c r="O223">
        <v>8.58</v>
      </c>
      <c r="P223">
        <v>20.3</v>
      </c>
      <c r="Q223" s="2">
        <f t="shared" si="28"/>
        <v>0.268125</v>
      </c>
      <c r="R223" s="2">
        <f t="shared" si="33"/>
        <v>0</v>
      </c>
      <c r="S223" s="2" cm="1">
        <f t="array" ref="S223">($C$3/100)^2*$M$8*PI()/([1]!viscW(P223+273.15,1)/[1]!densW(P223+273.15,1))</f>
        <v>69833.773982416387</v>
      </c>
      <c r="T223" cm="1">
        <f t="array" ref="T223">ROUND([1]!densW(P223+273.15,1)/18,2)</f>
        <v>55.45</v>
      </c>
      <c r="Y223">
        <v>1085</v>
      </c>
      <c r="Z223">
        <v>8.8699999999999992</v>
      </c>
      <c r="AA223">
        <v>20.399999999999999</v>
      </c>
      <c r="AB223" s="2">
        <f t="shared" si="31"/>
        <v>0.27718749999999998</v>
      </c>
      <c r="AC223" s="2">
        <f t="shared" si="34"/>
        <v>3.1250000000004886E-5</v>
      </c>
      <c r="AD223" s="2" cm="1">
        <f t="array" ref="AD223">($C$3/100)^2*$M$8*PI()/[1]!viscW(AA223+273.15,1)*[1]!densW(AA223+273.15,1)</f>
        <v>70002.617470299738</v>
      </c>
      <c r="AE223" cm="1">
        <f t="array" ref="AE223">ROUND([1]!densW(AA223+273.15,1)/18,2)</f>
        <v>55.45</v>
      </c>
    </row>
    <row r="224" spans="3:31" x14ac:dyDescent="0.25">
      <c r="C224" s="11">
        <v>1090</v>
      </c>
      <c r="D224" s="1">
        <v>8.64</v>
      </c>
      <c r="E224">
        <v>20.2</v>
      </c>
      <c r="F224" s="2">
        <f t="shared" si="29"/>
        <v>0.27</v>
      </c>
      <c r="G224" s="2">
        <f t="shared" si="32"/>
        <v>0</v>
      </c>
      <c r="H224" s="2" cm="1">
        <f t="array" ref="H224">($C$3/100)^2*$B$8*PI()/[1]!viscW(E224+273.15,1)*[1]!densW(E224+273.15,1)</f>
        <v>50630.902377463783</v>
      </c>
      <c r="I224" cm="1">
        <f t="array" ref="I224">ROUND([1]!densW(E224+273.15,1)/18,2)</f>
        <v>55.45</v>
      </c>
      <c r="J224">
        <f t="shared" si="30"/>
        <v>4.6913478822291426</v>
      </c>
      <c r="N224">
        <v>1089</v>
      </c>
      <c r="O224">
        <v>8.57</v>
      </c>
      <c r="P224">
        <v>20.3</v>
      </c>
      <c r="Q224" s="2">
        <f t="shared" si="28"/>
        <v>0.26781250000000001</v>
      </c>
      <c r="R224" s="2">
        <f t="shared" si="33"/>
        <v>0</v>
      </c>
      <c r="S224" s="2" cm="1">
        <f t="array" ref="S224">($C$3/100)^2*$M$8*PI()/([1]!viscW(P224+273.15,1)/[1]!densW(P224+273.15,1))</f>
        <v>69833.773982416387</v>
      </c>
      <c r="T224" cm="1">
        <f t="array" ref="T224">ROUND([1]!densW(P224+273.15,1)/18,2)</f>
        <v>55.45</v>
      </c>
      <c r="Y224">
        <v>1090</v>
      </c>
      <c r="Z224">
        <v>8.8800000000000008</v>
      </c>
      <c r="AA224">
        <v>20.399999999999999</v>
      </c>
      <c r="AB224" s="2">
        <f t="shared" si="31"/>
        <v>0.27750000000000002</v>
      </c>
      <c r="AC224" s="2">
        <f t="shared" si="34"/>
        <v>3.1250000000004886E-5</v>
      </c>
      <c r="AD224" s="2" cm="1">
        <f t="array" ref="AD224">($C$3/100)^2*$M$8*PI()/[1]!viscW(AA224+273.15,1)*[1]!densW(AA224+273.15,1)</f>
        <v>70002.617470299738</v>
      </c>
      <c r="AE224" cm="1">
        <f t="array" ref="AE224">ROUND([1]!densW(AA224+273.15,1)/18,2)</f>
        <v>55.45</v>
      </c>
    </row>
    <row r="225" spans="3:31" x14ac:dyDescent="0.25">
      <c r="C225" s="11">
        <v>1095</v>
      </c>
      <c r="D225" s="1">
        <v>8.64</v>
      </c>
      <c r="E225">
        <v>20.2</v>
      </c>
      <c r="F225" s="2">
        <f t="shared" si="29"/>
        <v>0.27</v>
      </c>
      <c r="G225" s="2">
        <f t="shared" si="32"/>
        <v>9.3749999999997996E-5</v>
      </c>
      <c r="H225" s="2" cm="1">
        <f t="array" ref="H225">($C$3/100)^2*$B$8*PI()/[1]!viscW(E225+273.15,1)*[1]!densW(E225+273.15,1)</f>
        <v>50630.902377463783</v>
      </c>
      <c r="I225" cm="1">
        <f t="array" ref="I225">ROUND([1]!densW(E225+273.15,1)/18,2)</f>
        <v>55.45</v>
      </c>
      <c r="J225">
        <f t="shared" si="30"/>
        <v>4.6913478822291426</v>
      </c>
      <c r="N225">
        <v>1094</v>
      </c>
      <c r="O225">
        <v>8.58</v>
      </c>
      <c r="P225">
        <v>20.3</v>
      </c>
      <c r="Q225" s="2">
        <f t="shared" si="28"/>
        <v>0.268125</v>
      </c>
      <c r="R225" s="2">
        <f t="shared" si="33"/>
        <v>6.2499999999998673E-5</v>
      </c>
      <c r="S225" s="2" cm="1">
        <f t="array" ref="S225">($C$3/100)^2*$M$8*PI()/([1]!viscW(P225+273.15,1)/[1]!densW(P225+273.15,1))</f>
        <v>69833.773982416387</v>
      </c>
      <c r="T225" cm="1">
        <f t="array" ref="T225">ROUND([1]!densW(P225+273.15,1)/18,2)</f>
        <v>55.45</v>
      </c>
      <c r="Y225">
        <v>1095</v>
      </c>
      <c r="Z225">
        <v>8.8800000000000008</v>
      </c>
      <c r="AA225">
        <v>20.399999999999999</v>
      </c>
      <c r="AB225" s="2">
        <f t="shared" si="31"/>
        <v>0.27750000000000002</v>
      </c>
      <c r="AC225" s="2">
        <f t="shared" si="34"/>
        <v>0</v>
      </c>
      <c r="AD225" s="2" cm="1">
        <f t="array" ref="AD225">($C$3/100)^2*$M$8*PI()/[1]!viscW(AA225+273.15,1)*[1]!densW(AA225+273.15,1)</f>
        <v>70002.617470299738</v>
      </c>
      <c r="AE225" cm="1">
        <f t="array" ref="AE225">ROUND([1]!densW(AA225+273.15,1)/18,2)</f>
        <v>55.45</v>
      </c>
    </row>
    <row r="226" spans="3:31" x14ac:dyDescent="0.25">
      <c r="C226" s="11">
        <v>1100</v>
      </c>
      <c r="D226" s="1">
        <v>8.67</v>
      </c>
      <c r="E226">
        <v>20.2</v>
      </c>
      <c r="F226" s="2">
        <f t="shared" si="29"/>
        <v>0.2709375</v>
      </c>
      <c r="G226" s="2">
        <f t="shared" si="32"/>
        <v>6.2499999999998673E-5</v>
      </c>
      <c r="H226" s="2" cm="1">
        <f t="array" ref="H226">($C$3/100)^2*$B$8*PI()/[1]!viscW(E226+273.15,1)*[1]!densW(E226+273.15,1)</f>
        <v>50630.902377463783</v>
      </c>
      <c r="I226" cm="1">
        <f t="array" ref="I226">ROUND([1]!densW(E226+273.15,1)/18,2)</f>
        <v>55.45</v>
      </c>
      <c r="J226">
        <f t="shared" si="30"/>
        <v>5.1613515114748649</v>
      </c>
      <c r="N226">
        <v>1099</v>
      </c>
      <c r="O226">
        <v>8.59</v>
      </c>
      <c r="P226">
        <v>20.3</v>
      </c>
      <c r="Q226" s="2">
        <f t="shared" si="28"/>
        <v>0.2684375</v>
      </c>
      <c r="R226" s="2">
        <f t="shared" si="33"/>
        <v>6.2499999999998673E-5</v>
      </c>
      <c r="S226" s="2" cm="1">
        <f t="array" ref="S226">($C$3/100)^2*$M$8*PI()/([1]!viscW(P226+273.15,1)/[1]!densW(P226+273.15,1))</f>
        <v>69833.773982416387</v>
      </c>
      <c r="T226" cm="1">
        <f t="array" ref="T226">ROUND([1]!densW(P226+273.15,1)/18,2)</f>
        <v>55.45</v>
      </c>
      <c r="Y226">
        <v>1100</v>
      </c>
      <c r="Z226">
        <v>8.8800000000000008</v>
      </c>
      <c r="AA226">
        <v>20.399999999999999</v>
      </c>
      <c r="AB226" s="2">
        <f t="shared" si="31"/>
        <v>0.27750000000000002</v>
      </c>
      <c r="AC226" s="2">
        <f t="shared" si="34"/>
        <v>3.1249999999999337E-5</v>
      </c>
      <c r="AD226" s="2" cm="1">
        <f t="array" ref="AD226">($C$3/100)^2*$M$8*PI()/[1]!viscW(AA226+273.15,1)*[1]!densW(AA226+273.15,1)</f>
        <v>70002.617470299738</v>
      </c>
      <c r="AE226" cm="1">
        <f t="array" ref="AE226">ROUND([1]!densW(AA226+273.15,1)/18,2)</f>
        <v>55.45</v>
      </c>
    </row>
    <row r="227" spans="3:31" x14ac:dyDescent="0.25">
      <c r="C227" s="11">
        <v>1105</v>
      </c>
      <c r="D227" s="1">
        <v>8.66</v>
      </c>
      <c r="E227">
        <v>20.2</v>
      </c>
      <c r="F227" s="2">
        <f t="shared" si="29"/>
        <v>0.270625</v>
      </c>
      <c r="G227" s="2">
        <f t="shared" si="32"/>
        <v>0</v>
      </c>
      <c r="H227" s="2" cm="1">
        <f t="array" ref="H227">($C$3/100)^2*$B$8*PI()/[1]!viscW(E227+273.15,1)*[1]!densW(E227+273.15,1)</f>
        <v>50630.902377463783</v>
      </c>
      <c r="I227" cm="1">
        <f t="array" ref="I227">ROUND([1]!densW(E227+273.15,1)/18,2)</f>
        <v>55.45</v>
      </c>
      <c r="J227">
        <f t="shared" si="30"/>
        <v>4.9790299546809162</v>
      </c>
      <c r="N227">
        <v>1104</v>
      </c>
      <c r="O227">
        <v>8.6</v>
      </c>
      <c r="P227">
        <v>20.3</v>
      </c>
      <c r="Q227" s="2">
        <f t="shared" si="28"/>
        <v>0.26874999999999999</v>
      </c>
      <c r="R227" s="2">
        <f t="shared" si="33"/>
        <v>6.2499999999998673E-5</v>
      </c>
      <c r="S227" s="2" cm="1">
        <f t="array" ref="S227">($C$3/100)^2*$M$8*PI()/([1]!viscW(P227+273.15,1)/[1]!densW(P227+273.15,1))</f>
        <v>69833.773982416387</v>
      </c>
      <c r="T227" cm="1">
        <f t="array" ref="T227">ROUND([1]!densW(P227+273.15,1)/18,2)</f>
        <v>55.45</v>
      </c>
      <c r="Y227">
        <v>1105</v>
      </c>
      <c r="Z227">
        <v>8.89</v>
      </c>
      <c r="AA227">
        <v>20.399999999999999</v>
      </c>
      <c r="AB227" s="2">
        <f t="shared" si="31"/>
        <v>0.27781250000000002</v>
      </c>
      <c r="AC227" s="2">
        <f t="shared" si="34"/>
        <v>6.2499999999998673E-5</v>
      </c>
      <c r="AD227" s="2" cm="1">
        <f t="array" ref="AD227">($C$3/100)^2*$M$8*PI()/[1]!viscW(AA227+273.15,1)*[1]!densW(AA227+273.15,1)</f>
        <v>70002.617470299738</v>
      </c>
      <c r="AE227" cm="1">
        <f t="array" ref="AE227">ROUND([1]!densW(AA227+273.15,1)/18,2)</f>
        <v>55.45</v>
      </c>
    </row>
    <row r="228" spans="3:31" x14ac:dyDescent="0.25">
      <c r="C228" s="11">
        <v>1110</v>
      </c>
      <c r="D228" s="1">
        <v>8.67</v>
      </c>
      <c r="E228">
        <v>20.2</v>
      </c>
      <c r="F228" s="2">
        <f t="shared" si="29"/>
        <v>0.2709375</v>
      </c>
      <c r="G228" s="2">
        <f t="shared" si="32"/>
        <v>3.1249999999999337E-5</v>
      </c>
      <c r="H228" s="2" cm="1">
        <f t="array" ref="H228">($C$3/100)^2*$B$8*PI()/[1]!viscW(E228+273.15,1)*[1]!densW(E228+273.15,1)</f>
        <v>50630.902377463783</v>
      </c>
      <c r="I228" cm="1">
        <f t="array" ref="I228">ROUND([1]!densW(E228+273.15,1)/18,2)</f>
        <v>55.45</v>
      </c>
      <c r="J228">
        <f t="shared" si="30"/>
        <v>5.1613515114748649</v>
      </c>
      <c r="N228">
        <v>1109</v>
      </c>
      <c r="O228">
        <v>8.61</v>
      </c>
      <c r="P228">
        <v>20.3</v>
      </c>
      <c r="Q228" s="2">
        <f t="shared" si="28"/>
        <v>0.26906249999999998</v>
      </c>
      <c r="R228" s="2">
        <f t="shared" si="33"/>
        <v>3.1249999999999337E-5</v>
      </c>
      <c r="S228" s="2" cm="1">
        <f t="array" ref="S228">($C$3/100)^2*$M$8*PI()/([1]!viscW(P228+273.15,1)/[1]!densW(P228+273.15,1))</f>
        <v>69833.773982416387</v>
      </c>
      <c r="T228" cm="1">
        <f t="array" ref="T228">ROUND([1]!densW(P228+273.15,1)/18,2)</f>
        <v>55.45</v>
      </c>
      <c r="Y228">
        <v>1110</v>
      </c>
      <c r="Z228">
        <v>8.9</v>
      </c>
      <c r="AA228">
        <v>20.399999999999999</v>
      </c>
      <c r="AB228" s="2">
        <f t="shared" si="31"/>
        <v>0.27812500000000001</v>
      </c>
      <c r="AC228" s="2">
        <f t="shared" si="34"/>
        <v>3.1249999999999337E-5</v>
      </c>
      <c r="AD228" s="2" cm="1">
        <f t="array" ref="AD228">($C$3/100)^2*$M$8*PI()/[1]!viscW(AA228+273.15,1)*[1]!densW(AA228+273.15,1)</f>
        <v>70002.617470299738</v>
      </c>
      <c r="AE228" cm="1">
        <f t="array" ref="AE228">ROUND([1]!densW(AA228+273.15,1)/18,2)</f>
        <v>55.45</v>
      </c>
    </row>
    <row r="229" spans="3:31" x14ac:dyDescent="0.25">
      <c r="C229" s="11">
        <v>1115</v>
      </c>
      <c r="D229" s="1">
        <v>8.67</v>
      </c>
      <c r="E229">
        <v>20.2</v>
      </c>
      <c r="F229" s="2">
        <f t="shared" si="29"/>
        <v>0.2709375</v>
      </c>
      <c r="G229" s="2">
        <f t="shared" si="32"/>
        <v>0</v>
      </c>
      <c r="H229" s="2" cm="1">
        <f t="array" ref="H229">($C$3/100)^2*$B$8*PI()/[1]!viscW(E229+273.15,1)*[1]!densW(E229+273.15,1)</f>
        <v>50630.902377463783</v>
      </c>
      <c r="I229" cm="1">
        <f t="array" ref="I229">ROUND([1]!densW(E229+273.15,1)/18,2)</f>
        <v>55.45</v>
      </c>
      <c r="J229">
        <f t="shared" si="30"/>
        <v>5.1613515114748649</v>
      </c>
      <c r="N229">
        <v>1114</v>
      </c>
      <c r="O229">
        <v>8.61</v>
      </c>
      <c r="P229">
        <v>20.3</v>
      </c>
      <c r="Q229" s="2">
        <f t="shared" si="28"/>
        <v>0.26906249999999998</v>
      </c>
      <c r="R229" s="2">
        <f t="shared" si="33"/>
        <v>3.1249999999999337E-5</v>
      </c>
      <c r="S229" s="2" cm="1">
        <f t="array" ref="S229">($C$3/100)^2*$M$8*PI()/([1]!viscW(P229+273.15,1)/[1]!densW(P229+273.15,1))</f>
        <v>69833.773982416387</v>
      </c>
      <c r="T229" cm="1">
        <f t="array" ref="T229">ROUND([1]!densW(P229+273.15,1)/18,2)</f>
        <v>55.45</v>
      </c>
      <c r="Y229">
        <v>1115</v>
      </c>
      <c r="Z229">
        <v>8.9</v>
      </c>
      <c r="AA229">
        <v>20.399999999999999</v>
      </c>
      <c r="AB229" s="2">
        <f t="shared" si="31"/>
        <v>0.27812500000000001</v>
      </c>
      <c r="AC229" s="2">
        <f t="shared" si="34"/>
        <v>0</v>
      </c>
      <c r="AD229" s="2" cm="1">
        <f t="array" ref="AD229">($C$3/100)^2*$M$8*PI()/[1]!viscW(AA229+273.15,1)*[1]!densW(AA229+273.15,1)</f>
        <v>70002.617470299738</v>
      </c>
      <c r="AE229" cm="1">
        <f t="array" ref="AE229">ROUND([1]!densW(AA229+273.15,1)/18,2)</f>
        <v>55.45</v>
      </c>
    </row>
    <row r="230" spans="3:31" x14ac:dyDescent="0.25">
      <c r="C230" s="11">
        <v>1120</v>
      </c>
      <c r="D230" s="1">
        <v>8.67</v>
      </c>
      <c r="E230">
        <v>20.2</v>
      </c>
      <c r="F230" s="2">
        <f t="shared" si="29"/>
        <v>0.2709375</v>
      </c>
      <c r="G230" s="2">
        <f t="shared" si="32"/>
        <v>3.1249999999999337E-5</v>
      </c>
      <c r="H230" s="2" cm="1">
        <f t="array" ref="H230">($C$3/100)^2*$B$8*PI()/[1]!viscW(E230+273.15,1)*[1]!densW(E230+273.15,1)</f>
        <v>50630.902377463783</v>
      </c>
      <c r="I230" cm="1">
        <f t="array" ref="I230">ROUND([1]!densW(E230+273.15,1)/18,2)</f>
        <v>55.45</v>
      </c>
      <c r="J230">
        <f t="shared" si="30"/>
        <v>5.1613515114748649</v>
      </c>
      <c r="N230">
        <v>1119</v>
      </c>
      <c r="O230">
        <v>8.6199999999999992</v>
      </c>
      <c r="P230">
        <v>20.3</v>
      </c>
      <c r="Q230" s="2">
        <f t="shared" si="28"/>
        <v>0.26937499999999998</v>
      </c>
      <c r="R230" s="2">
        <f t="shared" si="33"/>
        <v>3.1249999999999337E-5</v>
      </c>
      <c r="S230" s="2" cm="1">
        <f t="array" ref="S230">($C$3/100)^2*$M$8*PI()/([1]!viscW(P230+273.15,1)/[1]!densW(P230+273.15,1))</f>
        <v>69833.773982416387</v>
      </c>
      <c r="T230" cm="1">
        <f t="array" ref="T230">ROUND([1]!densW(P230+273.15,1)/18,2)</f>
        <v>55.45</v>
      </c>
      <c r="Y230">
        <v>1120</v>
      </c>
      <c r="Z230">
        <v>8.9</v>
      </c>
      <c r="AA230">
        <v>20.399999999999999</v>
      </c>
      <c r="AB230" s="2">
        <f t="shared" si="31"/>
        <v>0.27812500000000001</v>
      </c>
      <c r="AC230" s="2">
        <f t="shared" si="34"/>
        <v>3.1249999999999337E-5</v>
      </c>
      <c r="AD230" s="2" cm="1">
        <f t="array" ref="AD230">($C$3/100)^2*$M$8*PI()/[1]!viscW(AA230+273.15,1)*[1]!densW(AA230+273.15,1)</f>
        <v>70002.617470299738</v>
      </c>
      <c r="AE230" cm="1">
        <f t="array" ref="AE230">ROUND([1]!densW(AA230+273.15,1)/18,2)</f>
        <v>55.45</v>
      </c>
    </row>
    <row r="231" spans="3:31" x14ac:dyDescent="0.25">
      <c r="C231" s="11">
        <v>1125</v>
      </c>
      <c r="D231" s="1">
        <v>8.68</v>
      </c>
      <c r="E231">
        <v>20.2</v>
      </c>
      <c r="F231" s="2">
        <f t="shared" si="29"/>
        <v>0.27124999999999999</v>
      </c>
      <c r="G231" s="2">
        <f t="shared" si="32"/>
        <v>6.2499999999998673E-5</v>
      </c>
      <c r="H231" s="2" cm="1">
        <f t="array" ref="H231">($C$3/100)^2*$B$8*PI()/[1]!viscW(E231+273.15,1)*[1]!densW(E231+273.15,1)</f>
        <v>50630.902377463783</v>
      </c>
      <c r="I231" cm="1">
        <f t="array" ref="I231">ROUND([1]!densW(E231+273.15,1)/18,2)</f>
        <v>55.45</v>
      </c>
      <c r="J231">
        <f t="shared" si="30"/>
        <v>5.3844950627890658</v>
      </c>
      <c r="N231">
        <v>1124</v>
      </c>
      <c r="O231">
        <v>8.6199999999999992</v>
      </c>
      <c r="P231">
        <v>20.3</v>
      </c>
      <c r="Q231" s="2">
        <f t="shared" si="28"/>
        <v>0.26937499999999998</v>
      </c>
      <c r="R231" s="2">
        <f t="shared" si="33"/>
        <v>0</v>
      </c>
      <c r="S231" s="2" cm="1">
        <f t="array" ref="S231">($C$3/100)^2*$M$8*PI()/([1]!viscW(P231+273.15,1)/[1]!densW(P231+273.15,1))</f>
        <v>69833.773982416387</v>
      </c>
      <c r="T231" cm="1">
        <f t="array" ref="T231">ROUND([1]!densW(P231+273.15,1)/18,2)</f>
        <v>55.45</v>
      </c>
      <c r="Y231">
        <v>1125</v>
      </c>
      <c r="Z231">
        <v>8.91</v>
      </c>
      <c r="AA231">
        <v>20.399999999999999</v>
      </c>
      <c r="AB231" s="2">
        <f t="shared" si="31"/>
        <v>0.2784375</v>
      </c>
      <c r="AC231" s="2">
        <f t="shared" si="34"/>
        <v>3.1249999999999337E-5</v>
      </c>
      <c r="AD231" s="2" cm="1">
        <f t="array" ref="AD231">($C$3/100)^2*$M$8*PI()/[1]!viscW(AA231+273.15,1)*[1]!densW(AA231+273.15,1)</f>
        <v>70002.617470299738</v>
      </c>
      <c r="AE231" cm="1">
        <f t="array" ref="AE231">ROUND([1]!densW(AA231+273.15,1)/18,2)</f>
        <v>55.45</v>
      </c>
    </row>
    <row r="232" spans="3:31" x14ac:dyDescent="0.25">
      <c r="C232" s="11">
        <v>1130</v>
      </c>
      <c r="D232" s="1">
        <v>8.69</v>
      </c>
      <c r="E232">
        <v>20.2</v>
      </c>
      <c r="F232" s="2">
        <f t="shared" si="29"/>
        <v>0.27156249999999998</v>
      </c>
      <c r="G232" s="2">
        <f t="shared" si="32"/>
        <v>3.1249999999999337E-5</v>
      </c>
      <c r="H232" s="2" cm="1">
        <f t="array" ref="H232">($C$3/100)^2*$B$8*PI()/[1]!viscW(E232+273.15,1)*[1]!densW(E232+273.15,1)</f>
        <v>50630.902377463783</v>
      </c>
      <c r="I232" cm="1">
        <f t="array" ref="I232">ROUND([1]!densW(E232+273.15,1)/18,2)</f>
        <v>55.45</v>
      </c>
      <c r="J232">
        <f t="shared" si="30"/>
        <v>5.6721771352408323</v>
      </c>
      <c r="N232">
        <v>1129</v>
      </c>
      <c r="O232">
        <v>8.6199999999999992</v>
      </c>
      <c r="P232">
        <v>20.3</v>
      </c>
      <c r="Q232" s="2">
        <f t="shared" si="28"/>
        <v>0.26937499999999998</v>
      </c>
      <c r="R232" s="2">
        <f t="shared" si="33"/>
        <v>6.2500000000004216E-5</v>
      </c>
      <c r="S232" s="2" cm="1">
        <f t="array" ref="S232">($C$3/100)^2*$M$8*PI()/([1]!viscW(P232+273.15,1)/[1]!densW(P232+273.15,1))</f>
        <v>69833.773982416387</v>
      </c>
      <c r="T232" cm="1">
        <f t="array" ref="T232">ROUND([1]!densW(P232+273.15,1)/18,2)</f>
        <v>55.45</v>
      </c>
      <c r="Y232">
        <v>1130</v>
      </c>
      <c r="Z232">
        <v>8.91</v>
      </c>
      <c r="AA232">
        <v>20.399999999999999</v>
      </c>
      <c r="AB232" s="2">
        <f t="shared" si="31"/>
        <v>0.2784375</v>
      </c>
      <c r="AC232" s="2">
        <f t="shared" si="34"/>
        <v>0</v>
      </c>
      <c r="AD232" s="2" cm="1">
        <f t="array" ref="AD232">($C$3/100)^2*$M$8*PI()/[1]!viscW(AA232+273.15,1)*[1]!densW(AA232+273.15,1)</f>
        <v>70002.617470299738</v>
      </c>
      <c r="AE232" cm="1">
        <f t="array" ref="AE232">ROUND([1]!densW(AA232+273.15,1)/18,2)</f>
        <v>55.45</v>
      </c>
    </row>
    <row r="233" spans="3:31" x14ac:dyDescent="0.25">
      <c r="C233" s="11">
        <v>1135</v>
      </c>
      <c r="D233" s="1">
        <v>8.69</v>
      </c>
      <c r="E233">
        <v>20.2</v>
      </c>
      <c r="F233" s="2">
        <f t="shared" si="29"/>
        <v>0.27156249999999998</v>
      </c>
      <c r="G233" s="2">
        <f t="shared" si="32"/>
        <v>3.1249999999999337E-5</v>
      </c>
      <c r="H233" s="2" cm="1">
        <f t="array" ref="H233">($C$3/100)^2*$B$8*PI()/[1]!viscW(E233+273.15,1)*[1]!densW(E233+273.15,1)</f>
        <v>50630.902377463783</v>
      </c>
      <c r="I233" cm="1">
        <f t="array" ref="I233">ROUND([1]!densW(E233+273.15,1)/18,2)</f>
        <v>55.45</v>
      </c>
      <c r="J233">
        <f t="shared" si="30"/>
        <v>5.6721771352408323</v>
      </c>
      <c r="N233">
        <v>1134</v>
      </c>
      <c r="O233">
        <v>8.64</v>
      </c>
      <c r="P233">
        <v>20.3</v>
      </c>
      <c r="Q233" s="2">
        <f t="shared" si="28"/>
        <v>0.27</v>
      </c>
      <c r="R233" s="2">
        <f t="shared" si="33"/>
        <v>9.3750000000003553E-5</v>
      </c>
      <c r="S233" s="2" cm="1">
        <f t="array" ref="S233">($C$3/100)^2*$M$8*PI()/([1]!viscW(P233+273.15,1)/[1]!densW(P233+273.15,1))</f>
        <v>69833.773982416387</v>
      </c>
      <c r="T233" cm="1">
        <f t="array" ref="T233">ROUND([1]!densW(P233+273.15,1)/18,2)</f>
        <v>55.45</v>
      </c>
      <c r="Y233">
        <v>1135</v>
      </c>
      <c r="Z233">
        <v>8.91</v>
      </c>
      <c r="AA233">
        <v>20.399999999999999</v>
      </c>
      <c r="AB233" s="2">
        <f t="shared" si="31"/>
        <v>0.2784375</v>
      </c>
      <c r="AC233" s="2">
        <f t="shared" si="34"/>
        <v>0</v>
      </c>
      <c r="AD233" s="2" cm="1">
        <f t="array" ref="AD233">($C$3/100)^2*$M$8*PI()/[1]!viscW(AA233+273.15,1)*[1]!densW(AA233+273.15,1)</f>
        <v>70002.617470299738</v>
      </c>
      <c r="AE233" cm="1">
        <f t="array" ref="AE233">ROUND([1]!densW(AA233+273.15,1)/18,2)</f>
        <v>55.45</v>
      </c>
    </row>
    <row r="234" spans="3:31" x14ac:dyDescent="0.25">
      <c r="C234" s="11">
        <v>1140</v>
      </c>
      <c r="D234" s="1">
        <v>8.6999999999999993</v>
      </c>
      <c r="E234">
        <v>20.2</v>
      </c>
      <c r="F234" s="2">
        <f t="shared" si="29"/>
        <v>0.27187499999999998</v>
      </c>
      <c r="G234" s="2">
        <f t="shared" si="32"/>
        <v>3.1249999999999337E-5</v>
      </c>
      <c r="H234" s="2" cm="1">
        <f t="array" ref="H234">($C$3/100)^2*$B$8*PI()/[1]!viscW(E234+273.15,1)*[1]!densW(E234+273.15,1)</f>
        <v>50630.902377463783</v>
      </c>
      <c r="I234" cm="1">
        <f t="array" ref="I234">ROUND([1]!densW(E234+273.15,1)/18,2)</f>
        <v>55.45</v>
      </c>
      <c r="J234">
        <f t="shared" si="30"/>
        <v>6.0776422433489667</v>
      </c>
      <c r="N234">
        <v>1139</v>
      </c>
      <c r="O234">
        <v>8.65</v>
      </c>
      <c r="P234">
        <v>20.3</v>
      </c>
      <c r="Q234" s="2">
        <f t="shared" si="28"/>
        <v>0.27031250000000001</v>
      </c>
      <c r="R234" s="2">
        <f t="shared" si="33"/>
        <v>3.1249999999999337E-5</v>
      </c>
      <c r="S234" s="2" cm="1">
        <f t="array" ref="S234">($C$3/100)^2*$M$8*PI()/([1]!viscW(P234+273.15,1)/[1]!densW(P234+273.15,1))</f>
        <v>69833.773982416387</v>
      </c>
      <c r="T234" cm="1">
        <f t="array" ref="T234">ROUND([1]!densW(P234+273.15,1)/18,2)</f>
        <v>55.45</v>
      </c>
      <c r="Y234">
        <v>1140</v>
      </c>
      <c r="Z234">
        <v>8.91</v>
      </c>
      <c r="AA234">
        <v>20.399999999999999</v>
      </c>
      <c r="AB234" s="2">
        <f t="shared" si="31"/>
        <v>0.2784375</v>
      </c>
      <c r="AC234" s="2">
        <f t="shared" si="34"/>
        <v>3.1249999999999337E-5</v>
      </c>
      <c r="AD234" s="2" cm="1">
        <f t="array" ref="AD234">($C$3/100)^2*$M$8*PI()/[1]!viscW(AA234+273.15,1)*[1]!densW(AA234+273.15,1)</f>
        <v>70002.617470299738</v>
      </c>
      <c r="AE234" cm="1">
        <f t="array" ref="AE234">ROUND([1]!densW(AA234+273.15,1)/18,2)</f>
        <v>55.45</v>
      </c>
    </row>
    <row r="235" spans="3:31" x14ac:dyDescent="0.25">
      <c r="C235" s="11">
        <v>1145</v>
      </c>
      <c r="D235" s="1">
        <v>8.6999999999999993</v>
      </c>
      <c r="E235">
        <v>20.2</v>
      </c>
      <c r="F235" s="2">
        <f t="shared" si="29"/>
        <v>0.27187499999999998</v>
      </c>
      <c r="G235" s="2">
        <f t="shared" si="32"/>
        <v>3.1250000000004886E-5</v>
      </c>
      <c r="H235" s="2" cm="1">
        <f t="array" ref="H235">($C$3/100)^2*$B$8*PI()/[1]!viscW(E235+273.15,1)*[1]!densW(E235+273.15,1)</f>
        <v>50630.902377463783</v>
      </c>
      <c r="I235" cm="1">
        <f t="array" ref="I235">ROUND([1]!densW(E235+273.15,1)/18,2)</f>
        <v>55.45</v>
      </c>
      <c r="J235">
        <f t="shared" si="30"/>
        <v>6.0776422433489667</v>
      </c>
      <c r="N235">
        <v>1144</v>
      </c>
      <c r="O235">
        <v>8.65</v>
      </c>
      <c r="P235">
        <v>20.3</v>
      </c>
      <c r="Q235" s="2">
        <f t="shared" si="28"/>
        <v>0.27031250000000001</v>
      </c>
      <c r="R235" s="2">
        <f t="shared" si="33"/>
        <v>0</v>
      </c>
      <c r="S235" s="2" cm="1">
        <f t="array" ref="S235">($C$3/100)^2*$M$8*PI()/([1]!viscW(P235+273.15,1)/[1]!densW(P235+273.15,1))</f>
        <v>69833.773982416387</v>
      </c>
      <c r="T235" cm="1">
        <f t="array" ref="T235">ROUND([1]!densW(P235+273.15,1)/18,2)</f>
        <v>55.45</v>
      </c>
      <c r="Y235">
        <v>1145</v>
      </c>
      <c r="Z235">
        <v>8.92</v>
      </c>
      <c r="AA235">
        <v>20.399999999999999</v>
      </c>
      <c r="AB235" s="2">
        <f t="shared" si="31"/>
        <v>0.27875</v>
      </c>
      <c r="AC235" s="2">
        <f t="shared" si="34"/>
        <v>3.1249999999999337E-5</v>
      </c>
      <c r="AD235" s="2" cm="1">
        <f t="array" ref="AD235">($C$3/100)^2*$M$8*PI()/[1]!viscW(AA235+273.15,1)*[1]!densW(AA235+273.15,1)</f>
        <v>70002.617470299738</v>
      </c>
      <c r="AE235" cm="1">
        <f t="array" ref="AE235">ROUND([1]!densW(AA235+273.15,1)/18,2)</f>
        <v>55.45</v>
      </c>
    </row>
    <row r="236" spans="3:31" x14ac:dyDescent="0.25">
      <c r="C236" s="11">
        <v>1150</v>
      </c>
      <c r="D236" s="1">
        <v>8.7100000000000009</v>
      </c>
      <c r="E236">
        <v>20.2</v>
      </c>
      <c r="F236" s="2">
        <f t="shared" si="29"/>
        <v>0.27218750000000003</v>
      </c>
      <c r="G236" s="2">
        <f t="shared" si="32"/>
        <v>6.2500000000004216E-5</v>
      </c>
      <c r="H236" s="2" cm="1">
        <f t="array" ref="H236">($C$3/100)^2*$B$8*PI()/[1]!viscW(E236+273.15,1)*[1]!densW(E236+273.15,1)</f>
        <v>50630.902377463783</v>
      </c>
      <c r="I236" cm="1">
        <f t="array" ref="I236">ROUND([1]!densW(E236+273.15,1)/18,2)</f>
        <v>55.45</v>
      </c>
      <c r="J236">
        <f t="shared" si="30"/>
        <v>6.770789423909001</v>
      </c>
      <c r="N236">
        <v>1149</v>
      </c>
      <c r="O236">
        <v>8.65</v>
      </c>
      <c r="P236">
        <v>20.3</v>
      </c>
      <c r="Q236" s="2">
        <f t="shared" si="28"/>
        <v>0.27031250000000001</v>
      </c>
      <c r="R236" s="2">
        <f t="shared" si="33"/>
        <v>6.2499999999998673E-5</v>
      </c>
      <c r="S236" s="2" cm="1">
        <f t="array" ref="S236">($C$3/100)^2*$M$8*PI()/([1]!viscW(P236+273.15,1)/[1]!densW(P236+273.15,1))</f>
        <v>69833.773982416387</v>
      </c>
      <c r="T236" cm="1">
        <f t="array" ref="T236">ROUND([1]!densW(P236+273.15,1)/18,2)</f>
        <v>55.45</v>
      </c>
      <c r="Y236">
        <v>1150</v>
      </c>
      <c r="Z236">
        <v>8.92</v>
      </c>
      <c r="AA236">
        <v>20.399999999999999</v>
      </c>
      <c r="AB236" s="2">
        <f t="shared" si="31"/>
        <v>0.27875</v>
      </c>
      <c r="AC236" s="2">
        <f t="shared" si="34"/>
        <v>0</v>
      </c>
      <c r="AD236" s="2" cm="1">
        <f t="array" ref="AD236">($C$3/100)^2*$M$8*PI()/[1]!viscW(AA236+273.15,1)*[1]!densW(AA236+273.15,1)</f>
        <v>70002.617470299738</v>
      </c>
      <c r="AE236" cm="1">
        <f t="array" ref="AE236">ROUND([1]!densW(AA236+273.15,1)/18,2)</f>
        <v>55.45</v>
      </c>
    </row>
    <row r="237" spans="3:31" x14ac:dyDescent="0.25">
      <c r="C237" s="11">
        <v>1155</v>
      </c>
      <c r="D237" s="1">
        <v>8.7200000000000006</v>
      </c>
      <c r="E237">
        <v>20.2</v>
      </c>
      <c r="F237" s="1">
        <f t="shared" si="29"/>
        <v>0.27250000000000002</v>
      </c>
      <c r="G237" s="2" t="str">
        <f t="shared" si="32"/>
        <v>-</v>
      </c>
      <c r="H237" s="2" cm="1">
        <f t="array" ref="H237">($C$3/100)^2*$B$8*PI()/[1]!viscW(E237+273.15,1)*[1]!densW(E237+273.15,1)</f>
        <v>50630.902377463783</v>
      </c>
      <c r="I237" cm="1">
        <f t="array" ref="I237">ROUND([1]!densW(E237+273.15,1)/18,2)</f>
        <v>55.45</v>
      </c>
      <c r="J237" t="e">
        <f t="shared" si="30"/>
        <v>#DIV/0!</v>
      </c>
      <c r="N237">
        <v>1154</v>
      </c>
      <c r="O237">
        <v>8.67</v>
      </c>
      <c r="P237">
        <v>20.3</v>
      </c>
      <c r="Q237" s="2">
        <f t="shared" si="28"/>
        <v>0.2709375</v>
      </c>
      <c r="R237" s="2">
        <f t="shared" si="33"/>
        <v>9.3749999999997996E-5</v>
      </c>
      <c r="S237" s="2" cm="1">
        <f t="array" ref="S237">($C$3/100)^2*$M$8*PI()/([1]!viscW(P237+273.15,1)/[1]!densW(P237+273.15,1))</f>
        <v>69833.773982416387</v>
      </c>
      <c r="T237" cm="1">
        <f t="array" ref="T237">ROUND([1]!densW(P237+273.15,1)/18,2)</f>
        <v>55.45</v>
      </c>
      <c r="Y237">
        <v>1155</v>
      </c>
      <c r="Z237">
        <v>8.92</v>
      </c>
      <c r="AA237">
        <v>20.399999999999999</v>
      </c>
      <c r="AB237" s="2">
        <f t="shared" si="31"/>
        <v>0.27875</v>
      </c>
      <c r="AC237" s="2">
        <f t="shared" si="34"/>
        <v>3.1249999999999337E-5</v>
      </c>
      <c r="AD237" s="2" cm="1">
        <f t="array" ref="AD237">($C$3/100)^2*$M$8*PI()/[1]!viscW(AA237+273.15,1)*[1]!densW(AA237+273.15,1)</f>
        <v>70002.617470299738</v>
      </c>
      <c r="AE237" cm="1">
        <f t="array" ref="AE237">ROUND([1]!densW(AA237+273.15,1)/18,2)</f>
        <v>55.45</v>
      </c>
    </row>
    <row r="238" spans="3:31" x14ac:dyDescent="0.25">
      <c r="C238" s="11"/>
      <c r="D238" s="1"/>
      <c r="F238" s="2"/>
      <c r="G238" s="2"/>
      <c r="H238" s="2"/>
      <c r="N238">
        <v>1159</v>
      </c>
      <c r="O238">
        <v>8.68</v>
      </c>
      <c r="P238">
        <v>20.3</v>
      </c>
      <c r="Q238" s="2">
        <f t="shared" si="28"/>
        <v>0.27124999999999999</v>
      </c>
      <c r="R238" s="2">
        <f t="shared" si="33"/>
        <v>3.1249999999999337E-5</v>
      </c>
      <c r="S238" s="2" cm="1">
        <f t="array" ref="S238">($C$3/100)^2*$M$8*PI()/([1]!viscW(P238+273.15,1)/[1]!densW(P238+273.15,1))</f>
        <v>69833.773982416387</v>
      </c>
      <c r="T238" cm="1">
        <f t="array" ref="T238">ROUND([1]!densW(P238+273.15,1)/18,2)</f>
        <v>55.45</v>
      </c>
      <c r="Y238">
        <v>1160</v>
      </c>
      <c r="Z238">
        <v>8.93</v>
      </c>
      <c r="AA238">
        <v>20.399999999999999</v>
      </c>
      <c r="AB238" s="2">
        <f t="shared" si="31"/>
        <v>0.27906249999999999</v>
      </c>
      <c r="AC238" s="2">
        <f t="shared" si="34"/>
        <v>6.2499999999998673E-5</v>
      </c>
      <c r="AD238" s="2" cm="1">
        <f t="array" ref="AD238">($C$3/100)^2*$M$8*PI()/[1]!viscW(AA238+273.15,1)*[1]!densW(AA238+273.15,1)</f>
        <v>70002.617470299738</v>
      </c>
      <c r="AE238" cm="1">
        <f t="array" ref="AE238">ROUND([1]!densW(AA238+273.15,1)/18,2)</f>
        <v>55.45</v>
      </c>
    </row>
    <row r="239" spans="3:31" x14ac:dyDescent="0.25">
      <c r="C239" s="11"/>
      <c r="D239" s="1"/>
      <c r="F239" s="2"/>
      <c r="G239" s="2"/>
      <c r="H239" s="2"/>
      <c r="N239">
        <v>1164</v>
      </c>
      <c r="O239">
        <v>8.68</v>
      </c>
      <c r="P239">
        <v>20.3</v>
      </c>
      <c r="Q239" s="2">
        <f t="shared" si="28"/>
        <v>0.27124999999999999</v>
      </c>
      <c r="R239" s="2">
        <f t="shared" si="33"/>
        <v>3.1249999999999337E-5</v>
      </c>
      <c r="S239" s="2" cm="1">
        <f t="array" ref="S239">($C$3/100)^2*$M$8*PI()/([1]!viscW(P239+273.15,1)/[1]!densW(P239+273.15,1))</f>
        <v>69833.773982416387</v>
      </c>
      <c r="T239" cm="1">
        <f t="array" ref="T239">ROUND([1]!densW(P239+273.15,1)/18,2)</f>
        <v>55.45</v>
      </c>
      <c r="Y239">
        <v>1165</v>
      </c>
      <c r="Z239">
        <v>8.94</v>
      </c>
      <c r="AA239">
        <v>20.399999999999999</v>
      </c>
      <c r="AB239" s="2">
        <f t="shared" si="31"/>
        <v>0.27937499999999998</v>
      </c>
      <c r="AC239" s="2">
        <f t="shared" si="34"/>
        <v>6.2499999999998673E-5</v>
      </c>
      <c r="AD239" s="2" cm="1">
        <f t="array" ref="AD239">($C$3/100)^2*$M$8*PI()/[1]!viscW(AA239+273.15,1)*[1]!densW(AA239+273.15,1)</f>
        <v>70002.617470299738</v>
      </c>
      <c r="AE239" cm="1">
        <f t="array" ref="AE239">ROUND([1]!densW(AA239+273.15,1)/18,2)</f>
        <v>55.45</v>
      </c>
    </row>
    <row r="240" spans="3:31" x14ac:dyDescent="0.25">
      <c r="C240" s="11"/>
      <c r="D240" s="1"/>
      <c r="F240" s="2"/>
      <c r="G240" s="2"/>
      <c r="H240" s="2"/>
      <c r="N240">
        <v>1169</v>
      </c>
      <c r="O240">
        <v>8.69</v>
      </c>
      <c r="P240">
        <v>20.3</v>
      </c>
      <c r="Q240" s="2">
        <f t="shared" si="28"/>
        <v>0.27156249999999998</v>
      </c>
      <c r="R240" s="2">
        <f t="shared" si="33"/>
        <v>3.1249999999999337E-5</v>
      </c>
      <c r="S240" s="2" cm="1">
        <f t="array" ref="S240">($C$3/100)^2*$M$8*PI()/([1]!viscW(P240+273.15,1)/[1]!densW(P240+273.15,1))</f>
        <v>69833.773982416387</v>
      </c>
      <c r="T240" cm="1">
        <f t="array" ref="T240">ROUND([1]!densW(P240+273.15,1)/18,2)</f>
        <v>55.45</v>
      </c>
      <c r="Y240">
        <v>1170</v>
      </c>
      <c r="Z240">
        <v>8.9499999999999993</v>
      </c>
      <c r="AA240">
        <v>20.399999999999999</v>
      </c>
      <c r="AB240" s="2">
        <f t="shared" si="31"/>
        <v>0.27968749999999998</v>
      </c>
      <c r="AC240" s="2">
        <f t="shared" si="34"/>
        <v>0</v>
      </c>
      <c r="AD240" s="2" cm="1">
        <f t="array" ref="AD240">($C$3/100)^2*$M$8*PI()/[1]!viscW(AA240+273.15,1)*[1]!densW(AA240+273.15,1)</f>
        <v>70002.617470299738</v>
      </c>
      <c r="AE240" cm="1">
        <f t="array" ref="AE240">ROUND([1]!densW(AA240+273.15,1)/18,2)</f>
        <v>55.45</v>
      </c>
    </row>
    <row r="241" spans="3:31" x14ac:dyDescent="0.25">
      <c r="C241" s="11"/>
      <c r="D241" s="1"/>
      <c r="F241" s="2"/>
      <c r="G241" s="2"/>
      <c r="H241" s="2"/>
      <c r="N241">
        <v>1174</v>
      </c>
      <c r="O241">
        <v>8.69</v>
      </c>
      <c r="P241">
        <v>20.3</v>
      </c>
      <c r="Q241" s="2">
        <f t="shared" si="28"/>
        <v>0.27156249999999998</v>
      </c>
      <c r="R241" s="2">
        <f t="shared" si="33"/>
        <v>0</v>
      </c>
      <c r="S241" s="2" cm="1">
        <f t="array" ref="S241">($C$3/100)^2*$M$8*PI()/([1]!viscW(P241+273.15,1)/[1]!densW(P241+273.15,1))</f>
        <v>69833.773982416387</v>
      </c>
      <c r="T241" cm="1">
        <f t="array" ref="T241">ROUND([1]!densW(P241+273.15,1)/18,2)</f>
        <v>55.45</v>
      </c>
      <c r="Y241">
        <v>1175</v>
      </c>
      <c r="Z241">
        <v>8.94</v>
      </c>
      <c r="AA241">
        <v>20.399999999999999</v>
      </c>
      <c r="AB241" s="2">
        <f t="shared" si="31"/>
        <v>0.27937499999999998</v>
      </c>
      <c r="AC241" s="2">
        <f t="shared" si="34"/>
        <v>0</v>
      </c>
      <c r="AD241" s="2" cm="1">
        <f t="array" ref="AD241">($C$3/100)^2*$M$8*PI()/[1]!viscW(AA241+273.15,1)*[1]!densW(AA241+273.15,1)</f>
        <v>70002.617470299738</v>
      </c>
      <c r="AE241" cm="1">
        <f t="array" ref="AE241">ROUND([1]!densW(AA241+273.15,1)/18,2)</f>
        <v>55.45</v>
      </c>
    </row>
    <row r="242" spans="3:31" x14ac:dyDescent="0.25">
      <c r="C242" s="11"/>
      <c r="D242" s="1"/>
      <c r="F242" s="2"/>
      <c r="G242" s="2"/>
      <c r="H242" s="2"/>
      <c r="N242">
        <v>1179</v>
      </c>
      <c r="O242">
        <v>8.69</v>
      </c>
      <c r="P242">
        <v>20.3</v>
      </c>
      <c r="Q242" s="2">
        <f t="shared" si="28"/>
        <v>0.27156249999999998</v>
      </c>
      <c r="R242" s="2">
        <f t="shared" si="33"/>
        <v>6.2500000000004216E-5</v>
      </c>
      <c r="S242" s="2" cm="1">
        <f t="array" ref="S242">($C$3/100)^2*$M$8*PI()/([1]!viscW(P242+273.15,1)/[1]!densW(P242+273.15,1))</f>
        <v>69833.773982416387</v>
      </c>
      <c r="T242" cm="1">
        <f t="array" ref="T242">ROUND([1]!densW(P242+273.15,1)/18,2)</f>
        <v>55.45</v>
      </c>
      <c r="Y242">
        <v>1180</v>
      </c>
      <c r="Z242">
        <v>8.9499999999999993</v>
      </c>
      <c r="AA242">
        <v>20.399999999999999</v>
      </c>
      <c r="AB242" s="2">
        <f t="shared" si="31"/>
        <v>0.27968749999999998</v>
      </c>
      <c r="AC242" s="2">
        <f t="shared" si="34"/>
        <v>6.2500000000004216E-5</v>
      </c>
      <c r="AD242" s="2" cm="1">
        <f t="array" ref="AD242">($C$3/100)^2*$M$8*PI()/[1]!viscW(AA242+273.15,1)*[1]!densW(AA242+273.15,1)</f>
        <v>70002.617470299738</v>
      </c>
      <c r="AE242" cm="1">
        <f t="array" ref="AE242">ROUND([1]!densW(AA242+273.15,1)/18,2)</f>
        <v>55.45</v>
      </c>
    </row>
    <row r="243" spans="3:31" x14ac:dyDescent="0.25">
      <c r="C243" s="11"/>
      <c r="D243" s="1"/>
      <c r="F243" s="2"/>
      <c r="G243" s="2"/>
      <c r="H243" s="2"/>
      <c r="N243">
        <v>1184</v>
      </c>
      <c r="O243">
        <v>8.7100000000000009</v>
      </c>
      <c r="P243">
        <v>20.3</v>
      </c>
      <c r="Q243" s="2">
        <f t="shared" si="28"/>
        <v>0.27218750000000003</v>
      </c>
      <c r="R243" s="2">
        <f t="shared" si="33"/>
        <v>9.3750000000003553E-5</v>
      </c>
      <c r="S243" s="2" cm="1">
        <f t="array" ref="S243">($C$3/100)^2*$M$8*PI()/([1]!viscW(P243+273.15,1)/[1]!densW(P243+273.15,1))</f>
        <v>69833.773982416387</v>
      </c>
      <c r="T243" cm="1">
        <f t="array" ref="T243">ROUND([1]!densW(P243+273.15,1)/18,2)</f>
        <v>55.45</v>
      </c>
      <c r="Y243">
        <v>1185</v>
      </c>
      <c r="Z243">
        <v>8.9600000000000009</v>
      </c>
      <c r="AA243">
        <v>20.399999999999999</v>
      </c>
      <c r="AB243" s="2">
        <f t="shared" si="31"/>
        <v>0.28000000000000003</v>
      </c>
      <c r="AC243" s="2">
        <f t="shared" si="34"/>
        <v>3.1250000000004886E-5</v>
      </c>
      <c r="AD243" s="2" cm="1">
        <f t="array" ref="AD243">($C$3/100)^2*$M$8*PI()/[1]!viscW(AA243+273.15,1)*[1]!densW(AA243+273.15,1)</f>
        <v>70002.617470299738</v>
      </c>
      <c r="AE243" cm="1">
        <f t="array" ref="AE243">ROUND([1]!densW(AA243+273.15,1)/18,2)</f>
        <v>55.45</v>
      </c>
    </row>
    <row r="244" spans="3:31" x14ac:dyDescent="0.25">
      <c r="C244" s="11"/>
      <c r="D244" s="1"/>
      <c r="F244" s="2"/>
      <c r="G244" s="2"/>
      <c r="H244" s="2"/>
      <c r="N244">
        <v>1189</v>
      </c>
      <c r="O244">
        <v>8.7200000000000006</v>
      </c>
      <c r="P244">
        <v>20.3</v>
      </c>
      <c r="Q244" s="2">
        <f t="shared" ref="Q244:Q255" si="35">O244/32</f>
        <v>0.27250000000000002</v>
      </c>
      <c r="R244" s="2">
        <f t="shared" si="33"/>
        <v>3.1249999999999337E-5</v>
      </c>
      <c r="S244" s="2" cm="1">
        <f t="array" ref="S244">($C$3/100)^2*$M$8*PI()/([1]!viscW(P244+273.15,1)/[1]!densW(P244+273.15,1))</f>
        <v>69833.773982416387</v>
      </c>
      <c r="T244" cm="1">
        <f t="array" ref="T244">ROUND([1]!densW(P244+273.15,1)/18,2)</f>
        <v>55.45</v>
      </c>
      <c r="Y244">
        <v>1190</v>
      </c>
      <c r="Z244">
        <v>8.9600000000000009</v>
      </c>
      <c r="AA244">
        <v>20.399999999999999</v>
      </c>
      <c r="AB244" s="2">
        <f t="shared" si="31"/>
        <v>0.28000000000000003</v>
      </c>
      <c r="AC244" s="2">
        <f t="shared" si="34"/>
        <v>0</v>
      </c>
      <c r="AD244" s="2" cm="1">
        <f t="array" ref="AD244">($C$3/100)^2*$M$8*PI()/[1]!viscW(AA244+273.15,1)*[1]!densW(AA244+273.15,1)</f>
        <v>70002.617470299738</v>
      </c>
      <c r="AE244" cm="1">
        <f t="array" ref="AE244">ROUND([1]!densW(AA244+273.15,1)/18,2)</f>
        <v>55.45</v>
      </c>
    </row>
    <row r="245" spans="3:31" x14ac:dyDescent="0.25">
      <c r="C245" s="11"/>
      <c r="F245" s="2"/>
      <c r="G245" s="2"/>
      <c r="H245" s="2"/>
      <c r="N245">
        <v>1194</v>
      </c>
      <c r="O245">
        <v>8.7200000000000006</v>
      </c>
      <c r="P245">
        <v>20.3</v>
      </c>
      <c r="Q245" s="2">
        <f t="shared" si="35"/>
        <v>0.27250000000000002</v>
      </c>
      <c r="R245" s="2">
        <f t="shared" si="33"/>
        <v>3.1249999999999337E-5</v>
      </c>
      <c r="S245" s="2" cm="1">
        <f t="array" ref="S245">($C$3/100)^2*$M$8*PI()/([1]!viscW(P245+273.15,1)/[1]!densW(P245+273.15,1))</f>
        <v>69833.773982416387</v>
      </c>
      <c r="T245" cm="1">
        <f t="array" ref="T245">ROUND([1]!densW(P245+273.15,1)/18,2)</f>
        <v>55.45</v>
      </c>
      <c r="Y245">
        <v>1195</v>
      </c>
      <c r="Z245">
        <v>8.9600000000000009</v>
      </c>
      <c r="AA245">
        <v>20.399999999999999</v>
      </c>
      <c r="AB245" s="2">
        <f t="shared" si="31"/>
        <v>0.28000000000000003</v>
      </c>
      <c r="AC245" s="2">
        <f t="shared" si="34"/>
        <v>0</v>
      </c>
      <c r="AD245" s="2" cm="1">
        <f t="array" ref="AD245">($C$3/100)^2*$M$8*PI()/[1]!viscW(AA245+273.15,1)*[1]!densW(AA245+273.15,1)</f>
        <v>70002.617470299738</v>
      </c>
      <c r="AE245" cm="1">
        <f t="array" ref="AE245">ROUND([1]!densW(AA245+273.15,1)/18,2)</f>
        <v>55.45</v>
      </c>
    </row>
    <row r="246" spans="3:31" x14ac:dyDescent="0.25">
      <c r="C246" s="11"/>
      <c r="F246" s="2"/>
      <c r="G246" s="2"/>
      <c r="H246" s="2"/>
      <c r="N246">
        <v>1199</v>
      </c>
      <c r="O246">
        <v>8.73</v>
      </c>
      <c r="P246">
        <v>20.3</v>
      </c>
      <c r="Q246" s="2">
        <f t="shared" si="35"/>
        <v>0.27281250000000001</v>
      </c>
      <c r="R246" s="2">
        <f t="shared" si="33"/>
        <v>3.1249999999999337E-5</v>
      </c>
      <c r="S246" s="2" cm="1">
        <f t="array" ref="S246">($C$3/100)^2*$M$8*PI()/([1]!viscW(P246+273.15,1)/[1]!densW(P246+273.15,1))</f>
        <v>69833.773982416387</v>
      </c>
      <c r="T246" cm="1">
        <f t="array" ref="T246">ROUND([1]!densW(P246+273.15,1)/18,2)</f>
        <v>55.45</v>
      </c>
      <c r="Y246">
        <v>1200</v>
      </c>
      <c r="Z246">
        <v>8.9600000000000009</v>
      </c>
      <c r="AA246">
        <v>20.399999999999999</v>
      </c>
      <c r="AB246" s="2">
        <f t="shared" si="31"/>
        <v>0.28000000000000003</v>
      </c>
      <c r="AC246" s="2">
        <f t="shared" si="34"/>
        <v>0</v>
      </c>
      <c r="AD246" s="2" cm="1">
        <f t="array" ref="AD246">($C$3/100)^2*$M$8*PI()/[1]!viscW(AA246+273.15,1)*[1]!densW(AA246+273.15,1)</f>
        <v>70002.617470299738</v>
      </c>
      <c r="AE246" cm="1">
        <f t="array" ref="AE246">ROUND([1]!densW(AA246+273.15,1)/18,2)</f>
        <v>55.45</v>
      </c>
    </row>
    <row r="247" spans="3:31" x14ac:dyDescent="0.25">
      <c r="C247" s="11"/>
      <c r="F247" s="2"/>
      <c r="G247" s="2"/>
      <c r="H247" s="2"/>
      <c r="N247">
        <v>1204</v>
      </c>
      <c r="O247">
        <v>8.73</v>
      </c>
      <c r="P247">
        <v>20.3</v>
      </c>
      <c r="Q247" s="2">
        <f t="shared" si="35"/>
        <v>0.27281250000000001</v>
      </c>
      <c r="R247" s="2">
        <f t="shared" si="33"/>
        <v>3.1249999999999337E-5</v>
      </c>
      <c r="S247" s="2" cm="1">
        <f t="array" ref="S247">($C$3/100)^2*$M$8*PI()/([1]!viscW(P247+273.15,1)/[1]!densW(P247+273.15,1))</f>
        <v>69833.773982416387</v>
      </c>
      <c r="T247" cm="1">
        <f t="array" ref="T247">ROUND([1]!densW(P247+273.15,1)/18,2)</f>
        <v>55.45</v>
      </c>
      <c r="Y247">
        <v>1205</v>
      </c>
      <c r="Z247">
        <v>8.9600000000000009</v>
      </c>
      <c r="AA247">
        <v>20.399999999999999</v>
      </c>
      <c r="AB247" s="2">
        <f t="shared" si="31"/>
        <v>0.28000000000000003</v>
      </c>
      <c r="AC247" s="2">
        <f t="shared" si="34"/>
        <v>0</v>
      </c>
      <c r="AD247" s="2" cm="1">
        <f t="array" ref="AD247">($C$3/100)^2*$M$8*PI()/[1]!viscW(AA247+273.15,1)*[1]!densW(AA247+273.15,1)</f>
        <v>70002.617470299738</v>
      </c>
      <c r="AE247" cm="1">
        <f t="array" ref="AE247">ROUND([1]!densW(AA247+273.15,1)/18,2)</f>
        <v>55.45</v>
      </c>
    </row>
    <row r="248" spans="3:31" x14ac:dyDescent="0.25">
      <c r="C248" s="11"/>
      <c r="F248" s="2"/>
      <c r="G248" s="2"/>
      <c r="H248" s="2"/>
      <c r="N248">
        <v>1209</v>
      </c>
      <c r="O248">
        <v>8.74</v>
      </c>
      <c r="P248">
        <v>20.3</v>
      </c>
      <c r="Q248" s="2">
        <f t="shared" si="35"/>
        <v>0.27312500000000001</v>
      </c>
      <c r="R248" s="2">
        <f t="shared" si="33"/>
        <v>6.2499999999998673E-5</v>
      </c>
      <c r="S248" s="2" cm="1">
        <f t="array" ref="S248">($C$3/100)^2*$M$8*PI()/([1]!viscW(P248+273.15,1)/[1]!densW(P248+273.15,1))</f>
        <v>69833.773982416387</v>
      </c>
      <c r="T248" cm="1">
        <f t="array" ref="T248">ROUND([1]!densW(P248+273.15,1)/18,2)</f>
        <v>55.45</v>
      </c>
      <c r="Y248">
        <v>1210</v>
      </c>
      <c r="Z248">
        <v>8.9600000000000009</v>
      </c>
      <c r="AA248">
        <v>20.399999999999999</v>
      </c>
      <c r="AB248" s="2">
        <f t="shared" si="31"/>
        <v>0.28000000000000003</v>
      </c>
      <c r="AC248" s="2">
        <f t="shared" si="34"/>
        <v>0</v>
      </c>
      <c r="AD248" s="2" cm="1">
        <f t="array" ref="AD248">($C$3/100)^2*$M$8*PI()/[1]!viscW(AA248+273.15,1)*[1]!densW(AA248+273.15,1)</f>
        <v>70002.617470299738</v>
      </c>
      <c r="AE248" cm="1">
        <f t="array" ref="AE248">ROUND([1]!densW(AA248+273.15,1)/18,2)</f>
        <v>55.45</v>
      </c>
    </row>
    <row r="249" spans="3:31" x14ac:dyDescent="0.25">
      <c r="C249" s="11"/>
      <c r="F249" s="2"/>
      <c r="G249" s="2"/>
      <c r="H249" s="2"/>
      <c r="N249">
        <v>1214</v>
      </c>
      <c r="O249">
        <v>8.75</v>
      </c>
      <c r="P249">
        <v>20.3</v>
      </c>
      <c r="Q249" s="2">
        <f t="shared" si="35"/>
        <v>0.2734375</v>
      </c>
      <c r="R249" s="2">
        <f t="shared" si="33"/>
        <v>0</v>
      </c>
      <c r="S249" s="2" cm="1">
        <f t="array" ref="S249">($C$3/100)^2*$M$8*PI()/([1]!viscW(P249+273.15,1)/[1]!densW(P249+273.15,1))</f>
        <v>69833.773982416387</v>
      </c>
      <c r="T249" cm="1">
        <f t="array" ref="T249">ROUND([1]!densW(P249+273.15,1)/18,2)</f>
        <v>55.45</v>
      </c>
      <c r="Y249">
        <v>1215</v>
      </c>
      <c r="Z249">
        <v>8.9600000000000009</v>
      </c>
      <c r="AA249">
        <v>20.399999999999999</v>
      </c>
      <c r="AB249" s="2">
        <f t="shared" si="31"/>
        <v>0.28000000000000003</v>
      </c>
      <c r="AC249" s="2">
        <f t="shared" si="34"/>
        <v>3.1249999999999337E-5</v>
      </c>
      <c r="AD249" s="2" cm="1">
        <f t="array" ref="AD249">($C$3/100)^2*$M$8*PI()/[1]!viscW(AA249+273.15,1)*[1]!densW(AA249+273.15,1)</f>
        <v>70002.617470299738</v>
      </c>
      <c r="AE249" cm="1">
        <f t="array" ref="AE249">ROUND([1]!densW(AA249+273.15,1)/18,2)</f>
        <v>55.45</v>
      </c>
    </row>
    <row r="250" spans="3:31" x14ac:dyDescent="0.25">
      <c r="C250" s="11"/>
      <c r="F250" s="2"/>
      <c r="G250" s="2"/>
      <c r="H250" s="2"/>
      <c r="N250">
        <v>1219</v>
      </c>
      <c r="O250">
        <v>8.74</v>
      </c>
      <c r="P250">
        <v>20.3</v>
      </c>
      <c r="Q250" s="2">
        <f t="shared" si="35"/>
        <v>0.27312500000000001</v>
      </c>
      <c r="R250" s="2">
        <f t="shared" si="33"/>
        <v>-3.1249999999999337E-5</v>
      </c>
      <c r="S250" s="2" cm="1">
        <f t="array" ref="S250">($C$3/100)^2*$M$8*PI()/([1]!viscW(P250+273.15,1)/[1]!densW(P250+273.15,1))</f>
        <v>69833.773982416387</v>
      </c>
      <c r="T250" cm="1">
        <f t="array" ref="T250">ROUND([1]!densW(P250+273.15,1)/18,2)</f>
        <v>55.45</v>
      </c>
      <c r="Y250">
        <v>1220</v>
      </c>
      <c r="Z250">
        <v>8.9700000000000006</v>
      </c>
      <c r="AA250">
        <v>20.399999999999999</v>
      </c>
      <c r="AB250" s="2">
        <f t="shared" si="31"/>
        <v>0.28031250000000002</v>
      </c>
      <c r="AC250" s="2">
        <f t="shared" si="34"/>
        <v>6.2499999999998673E-5</v>
      </c>
      <c r="AD250" s="2" cm="1">
        <f t="array" ref="AD250">($C$3/100)^2*$M$8*PI()/[1]!viscW(AA250+273.15,1)*[1]!densW(AA250+273.15,1)</f>
        <v>70002.617470299738</v>
      </c>
      <c r="AE250" cm="1">
        <f t="array" ref="AE250">ROUND([1]!densW(AA250+273.15,1)/18,2)</f>
        <v>55.45</v>
      </c>
    </row>
    <row r="251" spans="3:31" x14ac:dyDescent="0.25">
      <c r="C251" s="11"/>
      <c r="F251" s="2"/>
      <c r="G251" s="2"/>
      <c r="H251" s="2"/>
      <c r="N251">
        <v>1224</v>
      </c>
      <c r="O251">
        <v>8.74</v>
      </c>
      <c r="P251">
        <v>20.3</v>
      </c>
      <c r="Q251" s="2">
        <f t="shared" si="35"/>
        <v>0.27312500000000001</v>
      </c>
      <c r="R251" s="2">
        <f t="shared" si="33"/>
        <v>3.1249999999999337E-5</v>
      </c>
      <c r="S251" s="2" cm="1">
        <f t="array" ref="S251">($C$3/100)^2*$M$8*PI()/([1]!viscW(P251+273.15,1)/[1]!densW(P251+273.15,1))</f>
        <v>69833.773982416387</v>
      </c>
      <c r="T251" cm="1">
        <f t="array" ref="T251">ROUND([1]!densW(P251+273.15,1)/18,2)</f>
        <v>55.45</v>
      </c>
      <c r="Y251">
        <v>1225</v>
      </c>
      <c r="Z251">
        <v>8.98</v>
      </c>
      <c r="AA251">
        <v>20.399999999999999</v>
      </c>
      <c r="AB251" s="2">
        <f t="shared" si="31"/>
        <v>0.28062500000000001</v>
      </c>
      <c r="AC251" s="2">
        <f t="shared" si="34"/>
        <v>3.1249999999999337E-5</v>
      </c>
      <c r="AD251" s="2" cm="1">
        <f t="array" ref="AD251">($C$3/100)^2*$M$8*PI()/[1]!viscW(AA251+273.15,1)*[1]!densW(AA251+273.15,1)</f>
        <v>70002.617470299738</v>
      </c>
      <c r="AE251" cm="1">
        <f t="array" ref="AE251">ROUND([1]!densW(AA251+273.15,1)/18,2)</f>
        <v>55.45</v>
      </c>
    </row>
    <row r="252" spans="3:31" x14ac:dyDescent="0.25">
      <c r="C252" s="11"/>
      <c r="F252" s="2"/>
      <c r="G252" s="2"/>
      <c r="H252" s="2"/>
      <c r="N252">
        <v>1229</v>
      </c>
      <c r="O252">
        <v>8.75</v>
      </c>
      <c r="P252">
        <v>20.3</v>
      </c>
      <c r="Q252" s="2">
        <f t="shared" si="35"/>
        <v>0.2734375</v>
      </c>
      <c r="R252" s="2">
        <f t="shared" si="33"/>
        <v>9.3749999999997996E-5</v>
      </c>
      <c r="S252" s="2" cm="1">
        <f t="array" ref="S252">($C$3/100)^2*$M$8*PI()/([1]!viscW(P252+273.15,1)/[1]!densW(P252+273.15,1))</f>
        <v>69833.773982416387</v>
      </c>
      <c r="T252" cm="1">
        <f t="array" ref="T252">ROUND([1]!densW(P252+273.15,1)/18,2)</f>
        <v>55.45</v>
      </c>
      <c r="Y252">
        <v>1230</v>
      </c>
      <c r="Z252">
        <v>8.98</v>
      </c>
      <c r="AA252">
        <v>20.399999999999999</v>
      </c>
      <c r="AB252" s="2">
        <f t="shared" si="31"/>
        <v>0.28062500000000001</v>
      </c>
      <c r="AC252" s="2">
        <f t="shared" si="34"/>
        <v>3.1249999999999337E-5</v>
      </c>
      <c r="AD252" s="2" cm="1">
        <f t="array" ref="AD252">($C$3/100)^2*$M$8*PI()/[1]!viscW(AA252+273.15,1)*[1]!densW(AA252+273.15,1)</f>
        <v>70002.617470299738</v>
      </c>
      <c r="AE252" cm="1">
        <f t="array" ref="AE252">ROUND([1]!densW(AA252+273.15,1)/18,2)</f>
        <v>55.45</v>
      </c>
    </row>
    <row r="253" spans="3:31" x14ac:dyDescent="0.25">
      <c r="C253" s="11"/>
      <c r="F253" s="2"/>
      <c r="G253" s="2"/>
      <c r="H253" s="2"/>
      <c r="N253">
        <v>1234</v>
      </c>
      <c r="O253">
        <v>8.77</v>
      </c>
      <c r="P253">
        <v>20.3</v>
      </c>
      <c r="Q253" s="2">
        <f t="shared" si="35"/>
        <v>0.27406249999999999</v>
      </c>
      <c r="R253" s="2">
        <f t="shared" si="33"/>
        <v>6.2499999999998673E-5</v>
      </c>
      <c r="S253" s="2" cm="1">
        <f t="array" ref="S253">($C$3/100)^2*$M$8*PI()/([1]!viscW(P253+273.15,1)/[1]!densW(P253+273.15,1))</f>
        <v>69833.773982416387</v>
      </c>
      <c r="T253" cm="1">
        <f t="array" ref="T253">ROUND([1]!densW(P253+273.15,1)/18,2)</f>
        <v>55.45</v>
      </c>
      <c r="Y253">
        <v>1235</v>
      </c>
      <c r="Z253">
        <v>8.99</v>
      </c>
      <c r="AA253">
        <v>20.399999999999999</v>
      </c>
      <c r="AB253" s="2">
        <f t="shared" si="31"/>
        <v>0.28093750000000001</v>
      </c>
      <c r="AC253" s="2">
        <f t="shared" si="34"/>
        <v>6.2499999999998673E-5</v>
      </c>
      <c r="AD253" s="2" cm="1">
        <f t="array" ref="AD253">($C$3/100)^2*$M$8*PI()/[1]!viscW(AA253+273.15,1)*[1]!densW(AA253+273.15,1)</f>
        <v>70002.617470299738</v>
      </c>
      <c r="AE253" cm="1">
        <f t="array" ref="AE253">ROUND([1]!densW(AA253+273.15,1)/18,2)</f>
        <v>55.45</v>
      </c>
    </row>
    <row r="254" spans="3:31" x14ac:dyDescent="0.25">
      <c r="C254" s="11"/>
      <c r="F254" s="2"/>
      <c r="G254" s="2"/>
      <c r="H254" s="2"/>
      <c r="N254">
        <v>1239</v>
      </c>
      <c r="O254">
        <v>8.77</v>
      </c>
      <c r="P254">
        <v>20.3</v>
      </c>
      <c r="Q254" s="2">
        <f t="shared" si="35"/>
        <v>0.27406249999999999</v>
      </c>
      <c r="R254" s="2">
        <f t="shared" si="33"/>
        <v>3.1249999999999337E-5</v>
      </c>
      <c r="S254" s="2" cm="1">
        <f t="array" ref="S254">($C$3/100)^2*$M$8*PI()/([1]!viscW(P254+273.15,1)/[1]!densW(P254+273.15,1))</f>
        <v>69833.773982416387</v>
      </c>
      <c r="T254" cm="1">
        <f t="array" ref="T254">ROUND([1]!densW(P254+273.15,1)/18,2)</f>
        <v>55.45</v>
      </c>
      <c r="Y254">
        <v>1240</v>
      </c>
      <c r="Z254">
        <v>9</v>
      </c>
      <c r="AA254">
        <v>20.399999999999999</v>
      </c>
      <c r="AB254" s="2">
        <f t="shared" si="31"/>
        <v>0.28125</v>
      </c>
      <c r="AC254" s="2">
        <f t="shared" si="34"/>
        <v>3.1249999999999337E-5</v>
      </c>
      <c r="AD254" s="2" cm="1">
        <f t="array" ref="AD254">($C$3/100)^2*$M$8*PI()/[1]!viscW(AA254+273.15,1)*[1]!densW(AA254+273.15,1)</f>
        <v>70002.617470299738</v>
      </c>
      <c r="AE254" cm="1">
        <f t="array" ref="AE254">ROUND([1]!densW(AA254+273.15,1)/18,2)</f>
        <v>55.45</v>
      </c>
    </row>
    <row r="255" spans="3:31" x14ac:dyDescent="0.25">
      <c r="C255" s="11"/>
      <c r="F255" s="2"/>
      <c r="G255" s="2"/>
      <c r="H255" s="2"/>
      <c r="N255">
        <v>1244</v>
      </c>
      <c r="O255">
        <v>8.7799999999999994</v>
      </c>
      <c r="P255">
        <v>20.3</v>
      </c>
      <c r="Q255" s="2">
        <f t="shared" si="35"/>
        <v>0.27437499999999998</v>
      </c>
      <c r="R255" s="2" t="str">
        <f t="shared" si="33"/>
        <v>-</v>
      </c>
      <c r="S255" s="2" cm="1">
        <f t="array" ref="S255">($C$3/100)^2*$M$8*PI()/([1]!viscW(P255+273.15,1)/[1]!densW(P255+273.15,1))</f>
        <v>69833.773982416387</v>
      </c>
      <c r="T255" cm="1">
        <f t="array" ref="T255">ROUND([1]!densW(P255+273.15,1)/18,2)</f>
        <v>55.45</v>
      </c>
      <c r="Y255">
        <v>1245</v>
      </c>
      <c r="Z255">
        <v>9</v>
      </c>
      <c r="AA255">
        <v>20.399999999999999</v>
      </c>
      <c r="AB255" s="2">
        <f t="shared" si="31"/>
        <v>0.28125</v>
      </c>
      <c r="AC255" s="2">
        <f t="shared" si="34"/>
        <v>-3.1249999999999337E-5</v>
      </c>
      <c r="AD255" s="2" cm="1">
        <f t="array" ref="AD255">($C$3/100)^2*$M$8*PI()/[1]!viscW(AA255+273.15,1)*[1]!densW(AA255+273.15,1)</f>
        <v>70002.617470299738</v>
      </c>
      <c r="AE255" cm="1">
        <f t="array" ref="AE255">ROUND([1]!densW(AA255+273.15,1)/18,2)</f>
        <v>55.45</v>
      </c>
    </row>
    <row r="256" spans="3:31" x14ac:dyDescent="0.25">
      <c r="C256" s="11"/>
      <c r="D256" s="1"/>
      <c r="R256" s="2"/>
      <c r="S256" s="2"/>
      <c r="Y256">
        <v>1250</v>
      </c>
      <c r="Z256">
        <v>8.99</v>
      </c>
      <c r="AA256">
        <v>20.399999999999999</v>
      </c>
      <c r="AB256" s="2">
        <f t="shared" si="31"/>
        <v>0.28093750000000001</v>
      </c>
      <c r="AC256" s="2">
        <f t="shared" si="34"/>
        <v>-3.1249999999999337E-5</v>
      </c>
      <c r="AD256" s="2" cm="1">
        <f t="array" ref="AD256">($C$3/100)^2*$M$8*PI()/[1]!viscW(AA256+273.15,1)*[1]!densW(AA256+273.15,1)</f>
        <v>70002.617470299738</v>
      </c>
      <c r="AE256" cm="1">
        <f t="array" ref="AE256">ROUND([1]!densW(AA256+273.15,1)/18,2)</f>
        <v>55.45</v>
      </c>
    </row>
    <row r="257" spans="3:31" x14ac:dyDescent="0.25">
      <c r="C257" s="11"/>
      <c r="D257" s="1"/>
      <c r="R257" s="2"/>
      <c r="S257" s="2"/>
      <c r="Y257">
        <v>1255</v>
      </c>
      <c r="Z257">
        <v>8.99</v>
      </c>
      <c r="AA257">
        <v>20.399999999999999</v>
      </c>
      <c r="AB257" s="2">
        <f t="shared" si="31"/>
        <v>0.28093750000000001</v>
      </c>
      <c r="AC257" s="2">
        <f t="shared" si="34"/>
        <v>0</v>
      </c>
      <c r="AD257" s="2" cm="1">
        <f t="array" ref="AD257">($C$3/100)^2*$M$8*PI()/[1]!viscW(AA257+273.15,1)*[1]!densW(AA257+273.15,1)</f>
        <v>70002.617470299738</v>
      </c>
      <c r="AE257" cm="1">
        <f t="array" ref="AE257">ROUND([1]!densW(AA257+273.15,1)/18,2)</f>
        <v>55.45</v>
      </c>
    </row>
    <row r="258" spans="3:31" x14ac:dyDescent="0.25">
      <c r="C258" s="11"/>
      <c r="D258" s="1"/>
      <c r="R258" s="2"/>
      <c r="S258" s="2"/>
      <c r="Y258">
        <v>1260</v>
      </c>
      <c r="Z258">
        <v>8.99</v>
      </c>
      <c r="AA258">
        <v>20.399999999999999</v>
      </c>
      <c r="AB258" s="2">
        <f t="shared" si="31"/>
        <v>0.28093750000000001</v>
      </c>
      <c r="AC258" s="2">
        <f t="shared" si="34"/>
        <v>6.2499999999998673E-5</v>
      </c>
      <c r="AD258" s="2" cm="1">
        <f t="array" ref="AD258">($C$3/100)^2*$M$8*PI()/[1]!viscW(AA258+273.15,1)*[1]!densW(AA258+273.15,1)</f>
        <v>70002.617470299738</v>
      </c>
      <c r="AE258" cm="1">
        <f t="array" ref="AE258">ROUND([1]!densW(AA258+273.15,1)/18,2)</f>
        <v>55.45</v>
      </c>
    </row>
    <row r="259" spans="3:31" x14ac:dyDescent="0.25">
      <c r="C259" s="11"/>
      <c r="D259" s="1"/>
      <c r="R259" s="2"/>
      <c r="S259" s="2"/>
      <c r="Y259">
        <v>1265</v>
      </c>
      <c r="Z259">
        <v>9.01</v>
      </c>
      <c r="AA259">
        <v>20.399999999999999</v>
      </c>
      <c r="AB259" s="2">
        <f t="shared" si="31"/>
        <v>0.28156249999999999</v>
      </c>
      <c r="AC259" s="2">
        <f t="shared" si="34"/>
        <v>6.2499999999998673E-5</v>
      </c>
      <c r="AD259" s="2" cm="1">
        <f t="array" ref="AD259">($C$3/100)^2*$M$8*PI()/[1]!viscW(AA259+273.15,1)*[1]!densW(AA259+273.15,1)</f>
        <v>70002.617470299738</v>
      </c>
      <c r="AE259" cm="1">
        <f t="array" ref="AE259">ROUND([1]!densW(AA259+273.15,1)/18,2)</f>
        <v>55.45</v>
      </c>
    </row>
    <row r="260" spans="3:31" x14ac:dyDescent="0.25">
      <c r="C260" s="11"/>
      <c r="D260" s="1"/>
      <c r="R260" s="2"/>
      <c r="S260" s="2"/>
      <c r="Y260">
        <v>1270</v>
      </c>
      <c r="Z260">
        <v>9.01</v>
      </c>
      <c r="AA260">
        <v>20.399999999999999</v>
      </c>
      <c r="AB260" s="2">
        <f t="shared" si="31"/>
        <v>0.28156249999999999</v>
      </c>
      <c r="AC260" s="2">
        <f t="shared" si="34"/>
        <v>0</v>
      </c>
      <c r="AD260" s="2" cm="1">
        <f t="array" ref="AD260">($C$3/100)^2*$M$8*PI()/[1]!viscW(AA260+273.15,1)*[1]!densW(AA260+273.15,1)</f>
        <v>70002.617470299738</v>
      </c>
      <c r="AE260" cm="1">
        <f t="array" ref="AE260">ROUND([1]!densW(AA260+273.15,1)/18,2)</f>
        <v>55.45</v>
      </c>
    </row>
    <row r="261" spans="3:31" x14ac:dyDescent="0.25">
      <c r="C261" s="11"/>
      <c r="D261" s="1"/>
      <c r="R261" s="2"/>
      <c r="S261" s="2"/>
      <c r="Y261">
        <v>1275</v>
      </c>
      <c r="Z261">
        <v>9.01</v>
      </c>
      <c r="AA261">
        <v>20.399999999999999</v>
      </c>
      <c r="AB261" s="2">
        <f t="shared" si="31"/>
        <v>0.28156249999999999</v>
      </c>
      <c r="AC261" s="2">
        <f t="shared" si="34"/>
        <v>0</v>
      </c>
      <c r="AD261" s="2" cm="1">
        <f t="array" ref="AD261">($C$3/100)^2*$M$8*PI()/[1]!viscW(AA261+273.15,1)*[1]!densW(AA261+273.15,1)</f>
        <v>70002.617470299738</v>
      </c>
      <c r="AE261" cm="1">
        <f t="array" ref="AE261">ROUND([1]!densW(AA261+273.15,1)/18,2)</f>
        <v>55.45</v>
      </c>
    </row>
    <row r="262" spans="3:31" x14ac:dyDescent="0.25">
      <c r="D262" s="1"/>
      <c r="R262" s="2"/>
      <c r="S262" s="2"/>
      <c r="Y262">
        <v>1280</v>
      </c>
      <c r="Z262">
        <v>9.01</v>
      </c>
      <c r="AA262">
        <v>20.399999999999999</v>
      </c>
      <c r="AB262" s="2">
        <f t="shared" si="31"/>
        <v>0.28156249999999999</v>
      </c>
      <c r="AC262" s="2">
        <f t="shared" si="34"/>
        <v>0</v>
      </c>
      <c r="AD262" s="2" cm="1">
        <f t="array" ref="AD262">($C$3/100)^2*$M$8*PI()/[1]!viscW(AA262+273.15,1)*[1]!densW(AA262+273.15,1)</f>
        <v>70002.617470299738</v>
      </c>
      <c r="AE262" cm="1">
        <f t="array" ref="AE262">ROUND([1]!densW(AA262+273.15,1)/18,2)</f>
        <v>55.45</v>
      </c>
    </row>
    <row r="263" spans="3:31" x14ac:dyDescent="0.25">
      <c r="D263" s="1"/>
      <c r="R263" s="2"/>
      <c r="S263" s="2"/>
      <c r="Y263">
        <v>1285</v>
      </c>
      <c r="Z263">
        <v>9.01</v>
      </c>
      <c r="AA263">
        <v>20.399999999999999</v>
      </c>
      <c r="AB263" s="2">
        <f t="shared" ref="AB263:AB269" si="36">Z263/32</f>
        <v>0.28156249999999999</v>
      </c>
      <c r="AC263" s="2">
        <f t="shared" si="34"/>
        <v>0</v>
      </c>
      <c r="AD263" s="2" cm="1">
        <f t="array" ref="AD263">($C$3/100)^2*$M$8*PI()/[1]!viscW(AA263+273.15,1)*[1]!densW(AA263+273.15,1)</f>
        <v>70002.617470299738</v>
      </c>
      <c r="AE263" cm="1">
        <f t="array" ref="AE263">ROUND([1]!densW(AA263+273.15,1)/18,2)</f>
        <v>55.45</v>
      </c>
    </row>
    <row r="264" spans="3:31" x14ac:dyDescent="0.25">
      <c r="D264" s="1"/>
      <c r="R264" s="2"/>
      <c r="S264" s="2"/>
      <c r="Y264">
        <v>1290</v>
      </c>
      <c r="Z264">
        <v>9.01</v>
      </c>
      <c r="AA264">
        <v>20.399999999999999</v>
      </c>
      <c r="AB264" s="2">
        <f t="shared" si="36"/>
        <v>0.28156249999999999</v>
      </c>
      <c r="AC264" s="2">
        <f t="shared" ref="AC264:AC269" si="37">IF(Y265=0,"-",(AB265-AB263)/(Y265-Y263))</f>
        <v>3.1249999999999337E-5</v>
      </c>
      <c r="AD264" s="2" cm="1">
        <f t="array" ref="AD264">($C$3/100)^2*$M$8*PI()/[1]!viscW(AA264+273.15,1)*[1]!densW(AA264+273.15,1)</f>
        <v>70002.617470299738</v>
      </c>
      <c r="AE264" cm="1">
        <f t="array" ref="AE264">ROUND([1]!densW(AA264+273.15,1)/18,2)</f>
        <v>55.45</v>
      </c>
    </row>
    <row r="265" spans="3:31" x14ac:dyDescent="0.25">
      <c r="D265" s="1"/>
      <c r="R265" s="2"/>
      <c r="S265" s="2"/>
      <c r="Y265">
        <v>1295</v>
      </c>
      <c r="Z265">
        <v>9.02</v>
      </c>
      <c r="AA265">
        <v>20.399999999999999</v>
      </c>
      <c r="AB265" s="2">
        <f t="shared" si="36"/>
        <v>0.28187499999999999</v>
      </c>
      <c r="AC265" s="2">
        <f t="shared" si="37"/>
        <v>0</v>
      </c>
      <c r="AD265" s="2" cm="1">
        <f t="array" ref="AD265">($C$3/100)^2*$M$8*PI()/[1]!viscW(AA265+273.15,1)*[1]!densW(AA265+273.15,1)</f>
        <v>70002.617470299738</v>
      </c>
      <c r="AE265" cm="1">
        <f t="array" ref="AE265">ROUND([1]!densW(AA265+273.15,1)/18,2)</f>
        <v>55.45</v>
      </c>
    </row>
    <row r="266" spans="3:31" x14ac:dyDescent="0.25">
      <c r="D266" s="1"/>
      <c r="R266" s="2"/>
      <c r="S266" s="2"/>
      <c r="Y266">
        <v>1300</v>
      </c>
      <c r="Z266">
        <v>9.01</v>
      </c>
      <c r="AA266">
        <v>20.399999999999999</v>
      </c>
      <c r="AB266" s="2">
        <f t="shared" si="36"/>
        <v>0.28156249999999999</v>
      </c>
      <c r="AC266" s="2">
        <f t="shared" si="37"/>
        <v>-3.1249999999999337E-5</v>
      </c>
      <c r="AD266" s="2" cm="1">
        <f t="array" ref="AD266">($C$3/100)^2*$M$8*PI()/[1]!viscW(AA266+273.15,1)*[1]!densW(AA266+273.15,1)</f>
        <v>70002.617470299738</v>
      </c>
      <c r="AE266" cm="1">
        <f t="array" ref="AE266">ROUND([1]!densW(AA266+273.15,1)/18,2)</f>
        <v>55.45</v>
      </c>
    </row>
    <row r="267" spans="3:31" x14ac:dyDescent="0.25">
      <c r="D267" s="1"/>
      <c r="R267" s="2"/>
      <c r="S267" s="2"/>
      <c r="Y267">
        <v>1305</v>
      </c>
      <c r="Z267">
        <v>9.01</v>
      </c>
      <c r="AA267">
        <v>20.399999999999999</v>
      </c>
      <c r="AB267" s="2">
        <f t="shared" si="36"/>
        <v>0.28156249999999999</v>
      </c>
      <c r="AC267" s="2">
        <f t="shared" si="37"/>
        <v>3.1249999999999337E-5</v>
      </c>
      <c r="AD267" s="2" cm="1">
        <f t="array" ref="AD267">($C$3/100)^2*$M$8*PI()/[1]!viscW(AA267+273.15,1)*[1]!densW(AA267+273.15,1)</f>
        <v>70002.617470299738</v>
      </c>
      <c r="AE267" cm="1">
        <f t="array" ref="AE267">ROUND([1]!densW(AA267+273.15,1)/18,2)</f>
        <v>55.45</v>
      </c>
    </row>
    <row r="268" spans="3:31" x14ac:dyDescent="0.25">
      <c r="D268" s="1"/>
      <c r="R268" s="2"/>
      <c r="S268" s="2"/>
      <c r="Y268">
        <v>1310</v>
      </c>
      <c r="Z268">
        <v>9.02</v>
      </c>
      <c r="AA268">
        <v>20.399999999999999</v>
      </c>
      <c r="AB268" s="2">
        <f t="shared" si="36"/>
        <v>0.28187499999999999</v>
      </c>
      <c r="AC268" s="2">
        <f t="shared" si="37"/>
        <v>6.2499999999998673E-5</v>
      </c>
      <c r="AD268" s="2" cm="1">
        <f t="array" ref="AD268">($C$3/100)^2*$M$8*PI()/[1]!viscW(AA268+273.15,1)*[1]!densW(AA268+273.15,1)</f>
        <v>70002.617470299738</v>
      </c>
      <c r="AE268" cm="1">
        <f t="array" ref="AE268">ROUND([1]!densW(AA268+273.15,1)/18,2)</f>
        <v>55.45</v>
      </c>
    </row>
    <row r="269" spans="3:31" x14ac:dyDescent="0.25">
      <c r="D269" s="1"/>
      <c r="R269" s="2"/>
      <c r="S269" s="2"/>
      <c r="Y269">
        <v>1315</v>
      </c>
      <c r="Z269">
        <v>9.0299999999999994</v>
      </c>
      <c r="AA269">
        <v>20.399999999999999</v>
      </c>
      <c r="AB269" s="2">
        <f t="shared" si="36"/>
        <v>0.28218749999999998</v>
      </c>
      <c r="AC269" s="2" t="str">
        <f t="shared" si="37"/>
        <v>-</v>
      </c>
      <c r="AD269" s="2" cm="1">
        <f t="array" ref="AD269">($C$3/100)^2*$M$8*PI()/[1]!viscW(AA269+273.15,1)*[1]!densW(AA269+273.15,1)</f>
        <v>70002.617470299738</v>
      </c>
      <c r="AE269" cm="1">
        <f t="array" ref="AE269">ROUND([1]!densW(AA269+273.15,1)/18,2)</f>
        <v>55.45</v>
      </c>
    </row>
    <row r="270" spans="3:31" x14ac:dyDescent="0.25">
      <c r="D270" s="1"/>
      <c r="R270" s="2"/>
      <c r="S270" s="2"/>
      <c r="AB270" s="2"/>
      <c r="AC270" s="2"/>
    </row>
    <row r="271" spans="3:31" x14ac:dyDescent="0.25">
      <c r="D271" s="1"/>
      <c r="R271" s="2"/>
      <c r="S271" s="2"/>
      <c r="AB271" s="2"/>
      <c r="AC271" s="2"/>
    </row>
    <row r="272" spans="3:31" x14ac:dyDescent="0.25">
      <c r="D272" s="1"/>
      <c r="R272" s="2"/>
      <c r="S272" s="2"/>
      <c r="AB272" s="2"/>
      <c r="AC272" s="2"/>
    </row>
    <row r="273" spans="4:29" x14ac:dyDescent="0.25">
      <c r="D273" s="1"/>
      <c r="R273" s="2"/>
      <c r="S273" s="2"/>
      <c r="AB273" s="2"/>
      <c r="AC273" s="2"/>
    </row>
    <row r="274" spans="4:29" x14ac:dyDescent="0.25">
      <c r="D274" s="1"/>
      <c r="R274" s="2"/>
      <c r="S274" s="2"/>
      <c r="AB274" s="2"/>
      <c r="AC274" s="2"/>
    </row>
    <row r="275" spans="4:29" x14ac:dyDescent="0.25">
      <c r="D275" s="1"/>
      <c r="AB275" s="2"/>
      <c r="AC275" s="2"/>
    </row>
    <row r="276" spans="4:29" x14ac:dyDescent="0.25">
      <c r="D276" s="1"/>
      <c r="AB276" s="2"/>
      <c r="AC276" s="2"/>
    </row>
    <row r="277" spans="4:29" x14ac:dyDescent="0.25">
      <c r="D277" s="1"/>
      <c r="AB277" s="2"/>
      <c r="AC277" s="2"/>
    </row>
    <row r="278" spans="4:29" x14ac:dyDescent="0.25">
      <c r="D278" s="1"/>
      <c r="AB278" s="2"/>
      <c r="AC278" s="2"/>
    </row>
    <row r="279" spans="4:29" x14ac:dyDescent="0.25">
      <c r="D279" s="1"/>
      <c r="AB279" s="2"/>
      <c r="AC279" s="2"/>
    </row>
    <row r="280" spans="4:29" x14ac:dyDescent="0.25">
      <c r="D280" s="1"/>
      <c r="AB280" s="2"/>
      <c r="AC280" s="2"/>
    </row>
    <row r="281" spans="4:29" x14ac:dyDescent="0.25">
      <c r="D281" s="1"/>
      <c r="AB281" s="2"/>
      <c r="AC281" s="2"/>
    </row>
    <row r="282" spans="4:29" x14ac:dyDescent="0.25">
      <c r="D282" s="1"/>
      <c r="AB282" s="2"/>
      <c r="AC282" s="2"/>
    </row>
    <row r="283" spans="4:29" x14ac:dyDescent="0.25">
      <c r="D2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287C2-EC19-4DA3-B1CB-84BB9C2941C6}">
  <sheetPr>
    <tabColor theme="9"/>
  </sheetPr>
  <dimension ref="A1:D12"/>
  <sheetViews>
    <sheetView workbookViewId="0">
      <selection activeCell="B10" sqref="B10"/>
    </sheetView>
  </sheetViews>
  <sheetFormatPr baseColWidth="10" defaultRowHeight="15" x14ac:dyDescent="0.25"/>
  <cols>
    <col min="2" max="3" width="12.28515625" bestFit="1" customWidth="1"/>
  </cols>
  <sheetData>
    <row r="1" spans="1:4" x14ac:dyDescent="0.25">
      <c r="B1">
        <v>80</v>
      </c>
      <c r="C1">
        <v>110</v>
      </c>
      <c r="D1">
        <v>140</v>
      </c>
    </row>
    <row r="2" spans="1:4" x14ac:dyDescent="0.25">
      <c r="A2" t="s">
        <v>68</v>
      </c>
      <c r="B2" s="14">
        <v>5.0569999999999999E-3</v>
      </c>
      <c r="C2" s="14">
        <f>Daten!V6</f>
        <v>2.297E-3</v>
      </c>
      <c r="D2" s="14">
        <f>Daten!AG6</f>
        <v>2.8149999999999998E-3</v>
      </c>
    </row>
    <row r="3" spans="1:4" x14ac:dyDescent="0.25">
      <c r="A3" t="s">
        <v>69</v>
      </c>
      <c r="B3" s="14">
        <v>3.8074093717543867E-3</v>
      </c>
      <c r="C3" s="2">
        <f>Daten!V8</f>
        <v>2.8436151158318474E-3</v>
      </c>
      <c r="D3" s="2">
        <f>Daten!AG8</f>
        <v>3.2959800533630935E-3</v>
      </c>
    </row>
    <row r="6" spans="1:4" x14ac:dyDescent="0.25">
      <c r="A6" t="s">
        <v>70</v>
      </c>
      <c r="B6" t="s">
        <v>71</v>
      </c>
      <c r="C6" t="s">
        <v>72</v>
      </c>
    </row>
    <row r="7" spans="1:4" x14ac:dyDescent="0.25">
      <c r="A7" s="2">
        <v>50605.029644116548</v>
      </c>
      <c r="B7">
        <f>LN(B2)</f>
        <v>-5.2869818568842915</v>
      </c>
      <c r="C7">
        <f>LN(B3)</f>
        <v>-5.5708062760378256</v>
      </c>
    </row>
    <row r="8" spans="1:4" x14ac:dyDescent="0.25">
      <c r="A8" s="2">
        <v>69737.278852920994</v>
      </c>
      <c r="B8">
        <f>LN(C2)</f>
        <v>-6.0761513552751758</v>
      </c>
      <c r="C8">
        <f>LN(C3)</f>
        <v>-5.8626791081853309</v>
      </c>
    </row>
    <row r="9" spans="1:4" x14ac:dyDescent="0.25">
      <c r="A9" s="2">
        <v>69925.230871686508</v>
      </c>
      <c r="B9">
        <f>LN(D2)</f>
        <v>-5.8727930173904834</v>
      </c>
      <c r="C9">
        <f>LN(D3)</f>
        <v>-5.7150517187241299</v>
      </c>
    </row>
    <row r="11" spans="1:4" x14ac:dyDescent="0.25">
      <c r="A11" t="s">
        <v>66</v>
      </c>
      <c r="B11" s="16">
        <f xml:space="preserve"> SLOPE(B8:B9,A8:A9)</f>
        <v>1.0819694261352878E-3</v>
      </c>
      <c r="C11" s="2">
        <f xml:space="preserve"> SLOPE(C8:C9,A8:A9)</f>
        <v>7.8545253427353911E-4</v>
      </c>
    </row>
    <row r="12" spans="1:4" x14ac:dyDescent="0.25">
      <c r="A12" t="s">
        <v>67</v>
      </c>
      <c r="B12" s="1">
        <f>INTERCEPT(B8:B9,A8:A9)</f>
        <v>-81.529754936006654</v>
      </c>
      <c r="C12" s="1">
        <f>INTERCEPT(C8:C9,A8:A9)</f>
        <v>-60.638001516552613</v>
      </c>
    </row>
  </sheetData>
  <pageMargins left="0.7" right="0.7" top="0.78740157499999996" bottom="0.78740157499999996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222973-E333-49EB-85B7-4DA7F46770E0}">
  <sheetPr>
    <tabColor theme="9"/>
  </sheetPr>
  <dimension ref="B1:R264"/>
  <sheetViews>
    <sheetView topLeftCell="D1" workbookViewId="0">
      <selection activeCell="R2" sqref="R2"/>
    </sheetView>
  </sheetViews>
  <sheetFormatPr baseColWidth="10" defaultRowHeight="15" x14ac:dyDescent="0.25"/>
  <sheetData>
    <row r="1" spans="2:18" x14ac:dyDescent="0.25">
      <c r="B1" s="17">
        <v>80</v>
      </c>
      <c r="C1" s="17"/>
      <c r="E1" s="17" t="s">
        <v>63</v>
      </c>
      <c r="F1" s="17"/>
      <c r="H1" s="17">
        <v>110</v>
      </c>
      <c r="I1" s="17"/>
      <c r="K1" s="17" t="s">
        <v>64</v>
      </c>
      <c r="L1" s="17"/>
      <c r="N1" s="17">
        <v>140</v>
      </c>
      <c r="O1" s="17"/>
      <c r="Q1" s="17" t="s">
        <v>65</v>
      </c>
      <c r="R1" s="17"/>
    </row>
    <row r="2" spans="2:18" x14ac:dyDescent="0.25">
      <c r="B2" s="2">
        <v>4.5937499999999999E-2</v>
      </c>
      <c r="C2" s="2">
        <v>1.2812499999999998E-3</v>
      </c>
      <c r="E2" t="s">
        <v>67</v>
      </c>
      <c r="F2" s="2">
        <f>INTERCEPT(F5:F228,E5:E228)</f>
        <v>1.2922591647263884E-3</v>
      </c>
      <c r="H2" s="2">
        <v>3.875E-2</v>
      </c>
      <c r="I2" s="2">
        <v>5.9027777777777833E-4</v>
      </c>
      <c r="K2" t="s">
        <v>67</v>
      </c>
      <c r="L2" s="2">
        <f>INTERCEPT(L5:L246,K5:K246)</f>
        <v>6.6530749330345024E-4</v>
      </c>
      <c r="N2" s="2">
        <v>3.6249999999999998E-2</v>
      </c>
      <c r="O2" s="2">
        <v>6.249999999999999E-4</v>
      </c>
      <c r="Q2" t="s">
        <v>67</v>
      </c>
      <c r="R2" s="2">
        <f>INTERCEPT(R5:R260,Q5:Q260)</f>
        <v>8.2271205301918645E-4</v>
      </c>
    </row>
    <row r="3" spans="2:18" x14ac:dyDescent="0.25">
      <c r="B3" s="2">
        <v>5.2187499999999998E-2</v>
      </c>
      <c r="C3" s="2">
        <v>1.2187500000000004E-3</v>
      </c>
      <c r="E3" t="s">
        <v>66</v>
      </c>
      <c r="F3" s="2">
        <f>SLOPE(F5:F228,E5:E228)</f>
        <v>-4.9150362321766141E-3</v>
      </c>
      <c r="H3" s="2">
        <v>4.1562500000000002E-2</v>
      </c>
      <c r="I3" s="2">
        <v>5.9374999999999988E-4</v>
      </c>
      <c r="K3" t="s">
        <v>66</v>
      </c>
      <c r="L3" s="2">
        <f>SLOPE(L5:L246,K5:K246)</f>
        <v>-2.3055198735567849E-3</v>
      </c>
      <c r="N3" s="2">
        <v>3.90625E-2</v>
      </c>
      <c r="O3" s="2">
        <v>6.2500000000000056E-4</v>
      </c>
      <c r="Q3" t="s">
        <v>66</v>
      </c>
      <c r="R3" s="2">
        <f>SLOPE(R5:R260,Q5:Q260)</f>
        <v>-2.8472609157885985E-3</v>
      </c>
    </row>
    <row r="4" spans="2:18" x14ac:dyDescent="0.25">
      <c r="B4" s="2">
        <v>5.8125000000000003E-2</v>
      </c>
      <c r="C4" s="2">
        <v>1.1562500000000004E-3</v>
      </c>
      <c r="F4" s="2"/>
      <c r="H4" s="2">
        <v>4.4687499999999998E-2</v>
      </c>
      <c r="I4" s="2">
        <v>5.3124999999999982E-4</v>
      </c>
      <c r="N4" s="2">
        <v>4.2500000000000003E-2</v>
      </c>
      <c r="O4" s="2">
        <v>6.5624999999999993E-4</v>
      </c>
    </row>
    <row r="5" spans="2:18" x14ac:dyDescent="0.25">
      <c r="B5" s="2">
        <v>6.3750000000000001E-2</v>
      </c>
      <c r="C5" s="2">
        <v>1.1250000000000003E-3</v>
      </c>
      <c r="E5" s="2">
        <f>AVERAGE(B2:B8)</f>
        <v>6.3705357142857147E-2</v>
      </c>
      <c r="F5" s="2">
        <f>AVERAGE(C2:C8)</f>
        <v>1.1696428571428572E-3</v>
      </c>
      <c r="H5" s="2">
        <v>4.6875E-2</v>
      </c>
      <c r="I5" s="2">
        <v>4.6875000000000042E-4</v>
      </c>
      <c r="K5" s="2">
        <f>AVERAGE(H2:H8)</f>
        <v>4.6830357142857146E-2</v>
      </c>
      <c r="L5" s="2">
        <f>AVERAGE(I2:I8)</f>
        <v>5.3968253968253975E-4</v>
      </c>
      <c r="N5" s="2">
        <v>4.5624999999999999E-2</v>
      </c>
      <c r="O5" s="2">
        <v>6.5624999999999993E-4</v>
      </c>
      <c r="Q5" s="2">
        <f>AVERAGE(N2:N8)</f>
        <v>4.5758928571428568E-2</v>
      </c>
      <c r="R5" s="2">
        <f>AVERAGE(O2:O8)</f>
        <v>6.4732142857142853E-4</v>
      </c>
    </row>
    <row r="6" spans="2:18" x14ac:dyDescent="0.25">
      <c r="B6" s="2">
        <v>6.9375000000000006E-2</v>
      </c>
      <c r="C6" s="2">
        <v>1.1562500000000004E-3</v>
      </c>
      <c r="E6" s="2">
        <f t="shared" ref="E6:E69" si="0">AVERAGE(B3:B9)</f>
        <v>6.941964285714286E-2</v>
      </c>
      <c r="F6" s="2">
        <f t="shared" ref="F6:F69" si="1">AVERAGE(C3:C9)</f>
        <v>1.1294642857142857E-3</v>
      </c>
      <c r="H6" s="2">
        <v>4.9375000000000002E-2</v>
      </c>
      <c r="I6" s="2">
        <v>4.9999999999999979E-4</v>
      </c>
      <c r="K6" s="2">
        <f t="shared" ref="K6:K69" si="2">AVERAGE(H3:H9)</f>
        <v>4.9508928571428572E-2</v>
      </c>
      <c r="L6" s="2">
        <f t="shared" ref="L6:L69" si="3">AVERAGE(I3:I9)</f>
        <v>5.3124999999999993E-4</v>
      </c>
      <c r="N6" s="2">
        <v>4.9062500000000002E-2</v>
      </c>
      <c r="O6" s="2">
        <v>6.5624999999999993E-4</v>
      </c>
      <c r="Q6" s="2">
        <f t="shared" ref="Q6:Q69" si="4">AVERAGE(N3:N9)</f>
        <v>4.897321428571428E-2</v>
      </c>
      <c r="R6" s="2">
        <f t="shared" ref="R6:R69" si="5">AVERAGE(O3:O9)</f>
        <v>6.5178571428571423E-4</v>
      </c>
    </row>
    <row r="7" spans="2:18" x14ac:dyDescent="0.25">
      <c r="B7" s="2">
        <v>7.5312500000000004E-2</v>
      </c>
      <c r="C7" s="2">
        <v>1.1874999999999998E-3</v>
      </c>
      <c r="E7" s="2">
        <f t="shared" si="0"/>
        <v>7.4999999999999997E-2</v>
      </c>
      <c r="F7" s="2">
        <f t="shared" si="1"/>
        <v>1.0892857142857141E-3</v>
      </c>
      <c r="H7" s="2">
        <v>5.1874999999999998E-2</v>
      </c>
      <c r="I7" s="2">
        <v>5.3124999999999982E-4</v>
      </c>
      <c r="K7" s="2">
        <f t="shared" si="2"/>
        <v>5.2142857142857144E-2</v>
      </c>
      <c r="L7" s="2">
        <f t="shared" si="3"/>
        <v>5.1785714285714282E-4</v>
      </c>
      <c r="N7" s="2">
        <v>5.2187499999999998E-2</v>
      </c>
      <c r="O7" s="2">
        <v>6.5624999999999993E-4</v>
      </c>
      <c r="Q7" s="2">
        <f t="shared" si="4"/>
        <v>5.227678571428572E-2</v>
      </c>
      <c r="R7" s="2">
        <f t="shared" si="5"/>
        <v>6.5178571428571423E-4</v>
      </c>
    </row>
    <row r="8" spans="2:18" x14ac:dyDescent="0.25">
      <c r="B8" s="2">
        <v>8.1250000000000003E-2</v>
      </c>
      <c r="C8" s="2">
        <v>1.0624999999999996E-3</v>
      </c>
      <c r="E8" s="2">
        <f t="shared" si="0"/>
        <v>8.0312499999999995E-2</v>
      </c>
      <c r="F8" s="2">
        <f t="shared" si="1"/>
        <v>1.0491071428571429E-3</v>
      </c>
      <c r="H8" s="2">
        <v>5.46875E-2</v>
      </c>
      <c r="I8" s="2">
        <v>5.625000000000005E-4</v>
      </c>
      <c r="K8" s="2">
        <f t="shared" si="2"/>
        <v>5.46875E-2</v>
      </c>
      <c r="L8" s="2">
        <f t="shared" si="3"/>
        <v>5.1339285714285723E-4</v>
      </c>
      <c r="N8" s="2">
        <v>5.5625000000000001E-2</v>
      </c>
      <c r="O8" s="2">
        <v>6.5624999999999993E-4</v>
      </c>
      <c r="Q8" s="2">
        <f t="shared" si="4"/>
        <v>5.5491071428571424E-2</v>
      </c>
      <c r="R8" s="2">
        <f t="shared" si="5"/>
        <v>6.4285714285714293E-4</v>
      </c>
    </row>
    <row r="9" spans="2:18" x14ac:dyDescent="0.25">
      <c r="B9" s="2">
        <v>8.59375E-2</v>
      </c>
      <c r="C9" s="2">
        <v>9.9999999999999959E-4</v>
      </c>
      <c r="E9" s="2">
        <f t="shared" si="0"/>
        <v>8.5491071428571416E-2</v>
      </c>
      <c r="F9" s="2">
        <f t="shared" si="1"/>
        <v>1.0133928571428572E-3</v>
      </c>
      <c r="H9" s="2">
        <v>5.7500000000000002E-2</v>
      </c>
      <c r="I9" s="2">
        <v>5.3124999999999982E-4</v>
      </c>
      <c r="K9" s="2">
        <f t="shared" si="2"/>
        <v>5.7276785714285718E-2</v>
      </c>
      <c r="L9" s="2">
        <f t="shared" si="3"/>
        <v>5.1785714285714293E-4</v>
      </c>
      <c r="N9" s="2">
        <v>5.8749999999999997E-2</v>
      </c>
      <c r="O9" s="2">
        <v>6.5624999999999993E-4</v>
      </c>
      <c r="Q9" s="2">
        <f t="shared" si="4"/>
        <v>5.8705357142857142E-2</v>
      </c>
      <c r="R9" s="2">
        <f t="shared" si="5"/>
        <v>6.4285714285714293E-4</v>
      </c>
    </row>
    <row r="10" spans="2:18" x14ac:dyDescent="0.25">
      <c r="B10" s="2">
        <v>9.1249999999999998E-2</v>
      </c>
      <c r="C10" s="2">
        <v>9.3749999999999942E-4</v>
      </c>
      <c r="E10" s="2">
        <f t="shared" si="0"/>
        <v>9.0446428571428567E-2</v>
      </c>
      <c r="F10" s="2">
        <f t="shared" si="1"/>
        <v>9.6874999999999999E-4</v>
      </c>
      <c r="H10" s="2">
        <v>0.06</v>
      </c>
      <c r="I10" s="2">
        <v>4.9999999999999979E-4</v>
      </c>
      <c r="K10" s="2">
        <f t="shared" si="2"/>
        <v>5.9866071428571428E-2</v>
      </c>
      <c r="L10" s="2">
        <f t="shared" si="3"/>
        <v>5.1785714285714304E-4</v>
      </c>
      <c r="N10" s="2">
        <v>6.21875E-2</v>
      </c>
      <c r="O10" s="2">
        <v>6.2500000000000056E-4</v>
      </c>
      <c r="Q10" s="2">
        <f t="shared" si="4"/>
        <v>6.1919642857142861E-2</v>
      </c>
      <c r="R10" s="2">
        <f t="shared" si="5"/>
        <v>6.3839285714285712E-4</v>
      </c>
    </row>
    <row r="11" spans="2:18" x14ac:dyDescent="0.25">
      <c r="B11" s="2">
        <v>9.5312499999999994E-2</v>
      </c>
      <c r="C11" s="2">
        <v>8.7500000000000078E-4</v>
      </c>
      <c r="E11" s="2">
        <f t="shared" si="0"/>
        <v>9.5178571428571432E-2</v>
      </c>
      <c r="F11" s="2">
        <f t="shared" si="1"/>
        <v>9.2410714285714286E-4</v>
      </c>
      <c r="H11" s="2">
        <v>6.25E-2</v>
      </c>
      <c r="I11" s="2">
        <v>5.0000000000000044E-4</v>
      </c>
      <c r="K11" s="2">
        <f t="shared" si="2"/>
        <v>6.2455357142857146E-2</v>
      </c>
      <c r="L11" s="2">
        <f t="shared" si="3"/>
        <v>5.1339285714285723E-4</v>
      </c>
      <c r="N11" s="2">
        <v>6.5000000000000002E-2</v>
      </c>
      <c r="O11" s="2">
        <v>5.9375000000000053E-4</v>
      </c>
      <c r="Q11" s="2">
        <f t="shared" si="4"/>
        <v>6.5089285714285711E-2</v>
      </c>
      <c r="R11" s="2">
        <f t="shared" si="5"/>
        <v>6.2946428571428582E-4</v>
      </c>
    </row>
    <row r="12" spans="2:18" x14ac:dyDescent="0.25">
      <c r="B12" s="2">
        <v>0.1</v>
      </c>
      <c r="C12" s="2">
        <v>8.7500000000000078E-4</v>
      </c>
      <c r="E12" s="2">
        <f t="shared" si="0"/>
        <v>9.9687499999999998E-2</v>
      </c>
      <c r="F12" s="2">
        <f t="shared" si="1"/>
        <v>8.8839285714285691E-4</v>
      </c>
      <c r="H12" s="2">
        <v>6.5000000000000002E-2</v>
      </c>
      <c r="I12" s="2">
        <v>5.0000000000000044E-4</v>
      </c>
      <c r="K12" s="2">
        <f t="shared" si="2"/>
        <v>6.5000000000000002E-2</v>
      </c>
      <c r="L12" s="2">
        <f t="shared" si="3"/>
        <v>5.0892857142857142E-4</v>
      </c>
      <c r="N12" s="2">
        <v>6.8125000000000005E-2</v>
      </c>
      <c r="O12" s="2">
        <v>6.5624999999999993E-4</v>
      </c>
      <c r="Q12" s="2">
        <f t="shared" si="4"/>
        <v>6.8214285714285713E-2</v>
      </c>
      <c r="R12" s="2">
        <f t="shared" si="5"/>
        <v>6.205357142857142E-4</v>
      </c>
    </row>
    <row r="13" spans="2:18" x14ac:dyDescent="0.25">
      <c r="B13" s="2">
        <v>0.1040625</v>
      </c>
      <c r="C13" s="2">
        <v>8.437500000000001E-4</v>
      </c>
      <c r="E13" s="2">
        <f t="shared" si="0"/>
        <v>0.10406250000000002</v>
      </c>
      <c r="F13" s="2">
        <f t="shared" si="1"/>
        <v>8.6160714285714291E-4</v>
      </c>
      <c r="H13" s="2">
        <v>6.7500000000000004E-2</v>
      </c>
      <c r="I13" s="2">
        <v>5.0000000000000044E-4</v>
      </c>
      <c r="K13" s="2">
        <f t="shared" si="2"/>
        <v>6.7544642857142859E-2</v>
      </c>
      <c r="L13" s="2">
        <f t="shared" si="3"/>
        <v>5.0892857142857163E-4</v>
      </c>
      <c r="N13" s="2">
        <v>7.1562500000000001E-2</v>
      </c>
      <c r="O13" s="2">
        <v>6.2499999999999915E-4</v>
      </c>
      <c r="Q13" s="2">
        <f t="shared" si="4"/>
        <v>7.1294642857142848E-2</v>
      </c>
      <c r="R13" s="2">
        <f t="shared" si="5"/>
        <v>6.116071428571428E-4</v>
      </c>
    </row>
    <row r="14" spans="2:18" x14ac:dyDescent="0.25">
      <c r="B14" s="2">
        <v>0.10843750000000001</v>
      </c>
      <c r="C14" s="2">
        <v>8.7499999999999937E-4</v>
      </c>
      <c r="E14" s="2">
        <f t="shared" si="0"/>
        <v>0.10830357142857143</v>
      </c>
      <c r="F14" s="2">
        <f t="shared" si="1"/>
        <v>8.526785714285714E-4</v>
      </c>
      <c r="H14" s="2">
        <v>7.0000000000000007E-2</v>
      </c>
      <c r="I14" s="2">
        <v>4.9999999999999903E-4</v>
      </c>
      <c r="K14" s="2">
        <f t="shared" si="2"/>
        <v>7.0089285714285715E-2</v>
      </c>
      <c r="L14" s="2">
        <f t="shared" si="3"/>
        <v>5.0446428571428593E-4</v>
      </c>
      <c r="N14" s="2">
        <v>7.4374999999999997E-2</v>
      </c>
      <c r="O14" s="2">
        <v>5.9374999999999988E-4</v>
      </c>
      <c r="Q14" s="2">
        <f t="shared" si="4"/>
        <v>7.4330357142857142E-2</v>
      </c>
      <c r="R14" s="2">
        <f t="shared" si="5"/>
        <v>6.116071428571428E-4</v>
      </c>
    </row>
    <row r="15" spans="2:18" x14ac:dyDescent="0.25">
      <c r="B15" s="2">
        <v>0.1128125</v>
      </c>
      <c r="C15" s="2">
        <v>8.1249999999999931E-4</v>
      </c>
      <c r="E15" s="2">
        <f t="shared" si="0"/>
        <v>0.11258928571428571</v>
      </c>
      <c r="F15" s="2">
        <f t="shared" si="1"/>
        <v>8.3482142857142858E-4</v>
      </c>
      <c r="H15" s="2">
        <v>7.2499999999999995E-2</v>
      </c>
      <c r="I15" s="2">
        <v>5.3124999999999982E-4</v>
      </c>
      <c r="K15" s="2">
        <f t="shared" si="2"/>
        <v>7.2589285714285717E-2</v>
      </c>
      <c r="L15" s="2">
        <f t="shared" si="3"/>
        <v>5.0000000000000012E-4</v>
      </c>
      <c r="N15" s="2">
        <v>7.7499999999999999E-2</v>
      </c>
      <c r="O15" s="2">
        <v>5.9374999999999988E-4</v>
      </c>
      <c r="Q15" s="2">
        <f t="shared" si="4"/>
        <v>7.7410714285714291E-2</v>
      </c>
      <c r="R15" s="2">
        <f t="shared" si="5"/>
        <v>6.0714285714285709E-4</v>
      </c>
    </row>
    <row r="16" spans="2:18" x14ac:dyDescent="0.25">
      <c r="B16" s="2">
        <v>0.1165625</v>
      </c>
      <c r="C16" s="2">
        <v>8.1250000000000072E-4</v>
      </c>
      <c r="E16" s="2">
        <f t="shared" si="0"/>
        <v>0.11665178571428572</v>
      </c>
      <c r="F16" s="2">
        <f t="shared" si="1"/>
        <v>8.0357142857142845E-4</v>
      </c>
      <c r="H16" s="2">
        <v>7.5312500000000004E-2</v>
      </c>
      <c r="I16" s="2">
        <v>5.3125000000000112E-4</v>
      </c>
      <c r="K16" s="2">
        <f t="shared" si="2"/>
        <v>7.508928571428572E-2</v>
      </c>
      <c r="L16" s="2">
        <f t="shared" si="3"/>
        <v>4.955357142857142E-4</v>
      </c>
      <c r="N16" s="2">
        <v>8.0312499999999995E-2</v>
      </c>
      <c r="O16" s="2">
        <v>5.9374999999999988E-4</v>
      </c>
      <c r="Q16" s="2">
        <f t="shared" si="4"/>
        <v>8.0401785714285717E-2</v>
      </c>
      <c r="R16" s="2">
        <f t="shared" si="5"/>
        <v>5.8928571428571417E-4</v>
      </c>
    </row>
    <row r="17" spans="2:18" x14ac:dyDescent="0.25">
      <c r="B17" s="2">
        <v>0.1209375</v>
      </c>
      <c r="C17" s="2">
        <v>8.7499999999999937E-4</v>
      </c>
      <c r="E17" s="2">
        <f t="shared" si="0"/>
        <v>0.12062499999999998</v>
      </c>
      <c r="F17" s="2">
        <f t="shared" si="1"/>
        <v>7.8124999999999983E-4</v>
      </c>
      <c r="H17" s="2">
        <v>7.7812500000000007E-2</v>
      </c>
      <c r="I17" s="2">
        <v>4.6874999999999971E-4</v>
      </c>
      <c r="K17" s="2">
        <f t="shared" si="2"/>
        <v>7.7544642857142868E-2</v>
      </c>
      <c r="L17" s="2">
        <f t="shared" si="3"/>
        <v>4.9107142857142828E-4</v>
      </c>
      <c r="N17" s="2">
        <v>8.3437499999999998E-2</v>
      </c>
      <c r="O17" s="2">
        <v>6.2500000000000056E-4</v>
      </c>
      <c r="Q17" s="2">
        <f t="shared" si="4"/>
        <v>8.3303571428571435E-2</v>
      </c>
      <c r="R17" s="2">
        <f t="shared" si="5"/>
        <v>5.8035714285714277E-4</v>
      </c>
    </row>
    <row r="18" spans="2:18" x14ac:dyDescent="0.25">
      <c r="B18" s="2">
        <v>0.12531249999999999</v>
      </c>
      <c r="C18" s="2">
        <v>7.5000000000000067E-4</v>
      </c>
      <c r="E18" s="2">
        <f t="shared" si="0"/>
        <v>0.12446428571428572</v>
      </c>
      <c r="F18" s="2">
        <f t="shared" si="1"/>
        <v>7.5446428571428594E-4</v>
      </c>
      <c r="H18" s="2">
        <v>0.08</v>
      </c>
      <c r="I18" s="2">
        <v>4.6874999999999971E-4</v>
      </c>
      <c r="K18" s="2">
        <f t="shared" si="2"/>
        <v>0.08</v>
      </c>
      <c r="L18" s="2">
        <f t="shared" si="3"/>
        <v>4.910714285714286E-4</v>
      </c>
      <c r="N18" s="2">
        <v>8.6562500000000001E-2</v>
      </c>
      <c r="O18" s="2">
        <v>5.625000000000005E-4</v>
      </c>
      <c r="Q18" s="2">
        <f t="shared" si="4"/>
        <v>8.6205357142857153E-2</v>
      </c>
      <c r="R18" s="2">
        <f t="shared" si="5"/>
        <v>5.7589285714285717E-4</v>
      </c>
    </row>
    <row r="19" spans="2:18" x14ac:dyDescent="0.25">
      <c r="B19" s="2">
        <v>0.12843750000000001</v>
      </c>
      <c r="C19" s="2">
        <v>6.5624999999999993E-4</v>
      </c>
      <c r="E19" s="2">
        <f t="shared" si="0"/>
        <v>0.12816964285714286</v>
      </c>
      <c r="F19" s="2">
        <f t="shared" si="1"/>
        <v>7.3660714285714302E-4</v>
      </c>
      <c r="H19" s="2">
        <v>8.2500000000000004E-2</v>
      </c>
      <c r="I19" s="2">
        <v>4.6874999999999971E-4</v>
      </c>
      <c r="K19" s="2">
        <f t="shared" si="2"/>
        <v>8.245535714285715E-2</v>
      </c>
      <c r="L19" s="2">
        <f t="shared" si="3"/>
        <v>4.8214285714285715E-4</v>
      </c>
      <c r="N19" s="2">
        <v>8.9062500000000003E-2</v>
      </c>
      <c r="O19" s="2">
        <v>5.3124999999999982E-4</v>
      </c>
      <c r="Q19" s="2">
        <f t="shared" si="4"/>
        <v>8.9062500000000003E-2</v>
      </c>
      <c r="R19" s="2">
        <f t="shared" si="5"/>
        <v>5.6696428571428599E-4</v>
      </c>
    </row>
    <row r="20" spans="2:18" x14ac:dyDescent="0.25">
      <c r="B20" s="2">
        <v>0.13187499999999999</v>
      </c>
      <c r="C20" s="2">
        <v>6.874999999999992E-4</v>
      </c>
      <c r="E20" s="2">
        <f t="shared" si="0"/>
        <v>0.13183035714285715</v>
      </c>
      <c r="F20" s="2">
        <f t="shared" si="1"/>
        <v>7.1428571428571429E-4</v>
      </c>
      <c r="H20" s="2">
        <v>8.4687499999999999E-2</v>
      </c>
      <c r="I20" s="2">
        <v>4.6874999999999971E-4</v>
      </c>
      <c r="K20" s="2">
        <f t="shared" si="2"/>
        <v>8.4821428571428589E-2</v>
      </c>
      <c r="L20" s="2">
        <f t="shared" si="3"/>
        <v>4.6874999999999971E-4</v>
      </c>
      <c r="N20" s="2">
        <v>9.1874999999999998E-2</v>
      </c>
      <c r="O20" s="2">
        <v>5.6249999999999909E-4</v>
      </c>
      <c r="Q20" s="2">
        <f t="shared" si="4"/>
        <v>9.1874999999999998E-2</v>
      </c>
      <c r="R20" s="2">
        <f t="shared" si="5"/>
        <v>5.5357142857142866E-4</v>
      </c>
    </row>
    <row r="21" spans="2:18" x14ac:dyDescent="0.25">
      <c r="B21" s="2">
        <v>0.1353125</v>
      </c>
      <c r="C21" s="2">
        <v>6.8750000000000202E-4</v>
      </c>
      <c r="E21" s="2">
        <f t="shared" si="0"/>
        <v>0.1353125</v>
      </c>
      <c r="F21" s="2">
        <f t="shared" si="1"/>
        <v>6.7410714285714318E-4</v>
      </c>
      <c r="H21" s="2">
        <v>8.7187500000000001E-2</v>
      </c>
      <c r="I21" s="2">
        <v>5.0000000000000044E-4</v>
      </c>
      <c r="K21" s="2">
        <f t="shared" si="2"/>
        <v>8.7142857142857161E-2</v>
      </c>
      <c r="L21" s="2">
        <f t="shared" si="3"/>
        <v>4.6874999999999966E-4</v>
      </c>
      <c r="N21" s="2">
        <v>9.4687499999999994E-2</v>
      </c>
      <c r="O21" s="2">
        <v>5.625000000000005E-4</v>
      </c>
      <c r="Q21" s="2">
        <f t="shared" si="4"/>
        <v>9.4598214285714285E-2</v>
      </c>
      <c r="R21" s="2">
        <f t="shared" si="5"/>
        <v>5.4017857142857144E-4</v>
      </c>
    </row>
    <row r="22" spans="2:18" x14ac:dyDescent="0.25">
      <c r="B22" s="2">
        <v>0.13875000000000001</v>
      </c>
      <c r="C22" s="2">
        <v>6.874999999999992E-4</v>
      </c>
      <c r="E22" s="2">
        <f t="shared" si="0"/>
        <v>0.1385714285714286</v>
      </c>
      <c r="F22" s="2">
        <f t="shared" si="1"/>
        <v>6.5178571428571434E-4</v>
      </c>
      <c r="H22" s="2">
        <v>8.9687500000000003E-2</v>
      </c>
      <c r="I22" s="2">
        <v>4.6874999999999971E-4</v>
      </c>
      <c r="K22" s="2">
        <f t="shared" si="2"/>
        <v>8.9508928571428573E-2</v>
      </c>
      <c r="L22" s="2">
        <f t="shared" si="3"/>
        <v>4.6428571428571406E-4</v>
      </c>
      <c r="N22" s="2">
        <v>9.7500000000000003E-2</v>
      </c>
      <c r="O22" s="2">
        <v>5.3125000000000112E-4</v>
      </c>
      <c r="Q22" s="2">
        <f t="shared" si="4"/>
        <v>9.7276785714285732E-2</v>
      </c>
      <c r="R22" s="2">
        <f t="shared" si="5"/>
        <v>5.4017857142857144E-4</v>
      </c>
    </row>
    <row r="23" spans="2:18" x14ac:dyDescent="0.25">
      <c r="B23" s="2">
        <v>0.14218749999999999</v>
      </c>
      <c r="C23" s="2">
        <v>6.5624999999999993E-4</v>
      </c>
      <c r="E23" s="2">
        <f t="shared" si="0"/>
        <v>0.14183035714285716</v>
      </c>
      <c r="F23" s="2">
        <f t="shared" si="1"/>
        <v>6.4285714285714282E-4</v>
      </c>
      <c r="H23" s="2">
        <v>9.1874999999999998E-2</v>
      </c>
      <c r="I23" s="2">
        <v>4.3749999999999898E-4</v>
      </c>
      <c r="K23" s="2">
        <f t="shared" si="2"/>
        <v>9.1785714285714276E-2</v>
      </c>
      <c r="L23" s="2">
        <f t="shared" si="3"/>
        <v>4.5982142857142847E-4</v>
      </c>
      <c r="N23" s="2">
        <v>0.1</v>
      </c>
      <c r="O23" s="2">
        <v>4.9999999999999903E-4</v>
      </c>
      <c r="Q23" s="2">
        <f t="shared" si="4"/>
        <v>9.9999999999999992E-2</v>
      </c>
      <c r="R23" s="2">
        <f t="shared" si="5"/>
        <v>5.4017857142857144E-4</v>
      </c>
    </row>
    <row r="24" spans="2:18" x14ac:dyDescent="0.25">
      <c r="B24" s="2">
        <v>0.14531250000000001</v>
      </c>
      <c r="C24" s="2">
        <v>5.9375000000000118E-4</v>
      </c>
      <c r="E24" s="2">
        <f t="shared" si="0"/>
        <v>0.14500000000000002</v>
      </c>
      <c r="F24" s="2">
        <f t="shared" si="1"/>
        <v>6.2053571428571409E-4</v>
      </c>
      <c r="H24" s="2">
        <v>9.4062499999999993E-2</v>
      </c>
      <c r="I24" s="2">
        <v>4.6874999999999971E-4</v>
      </c>
      <c r="K24" s="2">
        <f t="shared" si="2"/>
        <v>9.4107142857142848E-2</v>
      </c>
      <c r="L24" s="2">
        <f t="shared" si="3"/>
        <v>4.5982142857142847E-4</v>
      </c>
      <c r="N24" s="2">
        <v>0.10249999999999999</v>
      </c>
      <c r="O24" s="2">
        <v>5.3124999999999982E-4</v>
      </c>
      <c r="Q24" s="2">
        <f t="shared" si="4"/>
        <v>0.10267857142857142</v>
      </c>
      <c r="R24" s="2">
        <f t="shared" si="5"/>
        <v>5.3571428571428574E-4</v>
      </c>
    </row>
    <row r="25" spans="2:18" x14ac:dyDescent="0.25">
      <c r="B25" s="2">
        <v>0.14812500000000001</v>
      </c>
      <c r="C25" s="2">
        <v>5.9374999999999847E-4</v>
      </c>
      <c r="E25" s="2">
        <f t="shared" si="0"/>
        <v>0.1480357142857143</v>
      </c>
      <c r="F25" s="2">
        <f t="shared" si="1"/>
        <v>5.9374999999999966E-4</v>
      </c>
      <c r="H25" s="2">
        <v>9.6562499999999996E-2</v>
      </c>
      <c r="I25" s="2">
        <v>4.3750000000000039E-4</v>
      </c>
      <c r="K25" s="2">
        <f t="shared" si="2"/>
        <v>9.6383928571428565E-2</v>
      </c>
      <c r="L25" s="2">
        <f t="shared" si="3"/>
        <v>4.5089285714285706E-4</v>
      </c>
      <c r="N25" s="2">
        <v>0.1053125</v>
      </c>
      <c r="O25" s="2">
        <v>5.625000000000005E-4</v>
      </c>
      <c r="Q25" s="2">
        <f t="shared" si="4"/>
        <v>0.10535714285714284</v>
      </c>
      <c r="R25" s="2">
        <f t="shared" si="5"/>
        <v>5.2678571428571423E-4</v>
      </c>
    </row>
    <row r="26" spans="2:18" x14ac:dyDescent="0.25">
      <c r="B26" s="2">
        <v>0.15125</v>
      </c>
      <c r="C26" s="2">
        <v>5.9374999999999847E-4</v>
      </c>
      <c r="E26" s="2">
        <f t="shared" si="0"/>
        <v>0.1509375</v>
      </c>
      <c r="F26" s="2">
        <f t="shared" si="1"/>
        <v>5.7142857142857104E-4</v>
      </c>
      <c r="H26" s="2">
        <v>9.8437499999999997E-2</v>
      </c>
      <c r="I26" s="2">
        <v>4.3750000000000039E-4</v>
      </c>
      <c r="K26" s="2">
        <f t="shared" si="2"/>
        <v>9.8616071428571428E-2</v>
      </c>
      <c r="L26" s="2">
        <f t="shared" si="3"/>
        <v>4.4196428571428582E-4</v>
      </c>
      <c r="N26" s="2">
        <v>0.108125</v>
      </c>
      <c r="O26" s="2">
        <v>5.3124999999999982E-4</v>
      </c>
      <c r="Q26" s="2">
        <f t="shared" si="4"/>
        <v>0.10794642857142857</v>
      </c>
      <c r="R26" s="2">
        <f t="shared" si="5"/>
        <v>5.1785714285714271E-4</v>
      </c>
    </row>
    <row r="27" spans="2:18" x14ac:dyDescent="0.25">
      <c r="B27" s="2">
        <v>0.15406249999999999</v>
      </c>
      <c r="C27" s="2">
        <v>5.3124999999999982E-4</v>
      </c>
      <c r="E27" s="2">
        <f t="shared" si="0"/>
        <v>0.15375</v>
      </c>
      <c r="F27" s="2">
        <f t="shared" si="1"/>
        <v>5.5803571428571382E-4</v>
      </c>
      <c r="H27" s="2">
        <v>0.1009375</v>
      </c>
      <c r="I27" s="2">
        <v>4.6874999999999971E-4</v>
      </c>
      <c r="K27" s="2">
        <f t="shared" si="2"/>
        <v>0.10080357142857144</v>
      </c>
      <c r="L27" s="2">
        <f t="shared" si="3"/>
        <v>4.3303571428571463E-4</v>
      </c>
      <c r="N27" s="2">
        <v>0.110625</v>
      </c>
      <c r="O27" s="2">
        <v>5.3124999999999982E-4</v>
      </c>
      <c r="Q27" s="2">
        <f t="shared" si="4"/>
        <v>0.11053571428571428</v>
      </c>
      <c r="R27" s="2">
        <f t="shared" si="5"/>
        <v>5.1785714285714271E-4</v>
      </c>
    </row>
    <row r="28" spans="2:18" x14ac:dyDescent="0.25">
      <c r="B28" s="2">
        <v>0.15656249999999999</v>
      </c>
      <c r="C28" s="2">
        <v>5.0000000000000044E-4</v>
      </c>
      <c r="E28" s="2">
        <f t="shared" si="0"/>
        <v>0.15651785714285715</v>
      </c>
      <c r="F28" s="2">
        <f t="shared" si="1"/>
        <v>5.4017857142857112E-4</v>
      </c>
      <c r="H28" s="2">
        <v>0.10312499999999999</v>
      </c>
      <c r="I28" s="2">
        <v>4.3750000000000039E-4</v>
      </c>
      <c r="K28" s="2">
        <f t="shared" si="2"/>
        <v>0.10294642857142858</v>
      </c>
      <c r="L28" s="2">
        <f t="shared" si="3"/>
        <v>4.2410714285714312E-4</v>
      </c>
      <c r="N28" s="2">
        <v>0.1134375</v>
      </c>
      <c r="O28" s="2">
        <v>5.0000000000000044E-4</v>
      </c>
      <c r="Q28" s="2">
        <f t="shared" si="4"/>
        <v>0.113125</v>
      </c>
      <c r="R28" s="2">
        <f t="shared" si="5"/>
        <v>5.0892857142857152E-4</v>
      </c>
    </row>
    <row r="29" spans="2:18" x14ac:dyDescent="0.25">
      <c r="B29" s="2">
        <v>0.1590625</v>
      </c>
      <c r="C29" s="2">
        <v>5.3124999999999982E-4</v>
      </c>
      <c r="E29" s="2">
        <f t="shared" si="0"/>
        <v>0.1591517857142857</v>
      </c>
      <c r="F29" s="2">
        <f t="shared" si="1"/>
        <v>5.1339285714285734E-4</v>
      </c>
      <c r="H29" s="2">
        <v>0.1053125</v>
      </c>
      <c r="I29" s="2">
        <v>4.0625000000000107E-4</v>
      </c>
      <c r="K29" s="2">
        <f t="shared" si="2"/>
        <v>0.10504464285714285</v>
      </c>
      <c r="L29" s="2">
        <f t="shared" si="3"/>
        <v>4.241071428571429E-4</v>
      </c>
      <c r="N29" s="2">
        <v>0.11562500000000001</v>
      </c>
      <c r="O29" s="2">
        <v>4.6874999999999971E-4</v>
      </c>
      <c r="Q29" s="2">
        <f t="shared" si="4"/>
        <v>0.11562499999999999</v>
      </c>
      <c r="R29" s="2">
        <f t="shared" si="5"/>
        <v>4.999999999999999E-4</v>
      </c>
    </row>
    <row r="30" spans="2:18" x14ac:dyDescent="0.25">
      <c r="B30" s="2">
        <v>0.16187499999999999</v>
      </c>
      <c r="C30" s="2">
        <v>5.6249999999999909E-4</v>
      </c>
      <c r="E30" s="2">
        <f t="shared" si="0"/>
        <v>0.16165178571428571</v>
      </c>
      <c r="F30" s="2">
        <f t="shared" si="1"/>
        <v>4.9107142857142893E-4</v>
      </c>
      <c r="H30" s="2">
        <v>0.1071875</v>
      </c>
      <c r="I30" s="2">
        <v>3.7500000000000033E-4</v>
      </c>
      <c r="K30" s="2">
        <f t="shared" si="2"/>
        <v>0.10718749999999999</v>
      </c>
      <c r="L30" s="2">
        <f t="shared" si="3"/>
        <v>4.1964285714285709E-4</v>
      </c>
      <c r="N30" s="2">
        <v>0.11812499999999999</v>
      </c>
      <c r="O30" s="2">
        <v>4.9999999999999903E-4</v>
      </c>
      <c r="Q30" s="2">
        <f t="shared" si="4"/>
        <v>0.11812500000000001</v>
      </c>
      <c r="R30" s="2">
        <f t="shared" si="5"/>
        <v>4.910714285714285E-4</v>
      </c>
    </row>
    <row r="31" spans="2:18" x14ac:dyDescent="0.25">
      <c r="B31" s="2">
        <v>0.16468749999999999</v>
      </c>
      <c r="C31" s="2">
        <v>4.6875000000000112E-4</v>
      </c>
      <c r="E31" s="2">
        <f t="shared" si="0"/>
        <v>0.16406249999999997</v>
      </c>
      <c r="F31" s="2">
        <f t="shared" si="1"/>
        <v>4.7767857142857161E-4</v>
      </c>
      <c r="H31" s="2">
        <v>0.10906250000000001</v>
      </c>
      <c r="I31" s="2">
        <v>4.0624999999999966E-4</v>
      </c>
      <c r="K31" s="2">
        <f t="shared" si="2"/>
        <v>0.10924107142857142</v>
      </c>
      <c r="L31" s="2">
        <f t="shared" si="3"/>
        <v>4.151785714285715E-4</v>
      </c>
      <c r="N31" s="2">
        <v>0.120625</v>
      </c>
      <c r="O31" s="2">
        <v>4.6875000000000112E-4</v>
      </c>
      <c r="Q31" s="2">
        <f t="shared" si="4"/>
        <v>0.12053571428571429</v>
      </c>
      <c r="R31" s="2">
        <f t="shared" si="5"/>
        <v>4.776785714285715E-4</v>
      </c>
    </row>
    <row r="32" spans="2:18" x14ac:dyDescent="0.25">
      <c r="B32" s="2">
        <v>0.1665625</v>
      </c>
      <c r="C32" s="2">
        <v>4.0625000000000242E-4</v>
      </c>
      <c r="E32" s="2">
        <f t="shared" si="0"/>
        <v>0.1664285714285714</v>
      </c>
      <c r="F32" s="2">
        <f t="shared" si="1"/>
        <v>4.6428571428571428E-4</v>
      </c>
      <c r="H32" s="2">
        <v>0.11125</v>
      </c>
      <c r="I32" s="2">
        <v>4.3749999999999898E-4</v>
      </c>
      <c r="K32" s="2">
        <f t="shared" si="2"/>
        <v>0.11133928571428572</v>
      </c>
      <c r="L32" s="2">
        <f t="shared" si="3"/>
        <v>4.151785714285715E-4</v>
      </c>
      <c r="N32" s="2">
        <v>0.1228125</v>
      </c>
      <c r="O32" s="2">
        <v>4.9999999999999903E-4</v>
      </c>
      <c r="Q32" s="2">
        <f t="shared" si="4"/>
        <v>0.1229017857142857</v>
      </c>
      <c r="R32" s="2">
        <f t="shared" si="5"/>
        <v>4.776785714285715E-4</v>
      </c>
    </row>
    <row r="33" spans="2:18" x14ac:dyDescent="0.25">
      <c r="B33" s="2">
        <v>0.16875000000000001</v>
      </c>
      <c r="C33" s="2">
        <v>4.3749999999999898E-4</v>
      </c>
      <c r="E33" s="2">
        <f t="shared" si="0"/>
        <v>0.16870535714285714</v>
      </c>
      <c r="F33" s="2">
        <f t="shared" si="1"/>
        <v>4.3750000000000023E-4</v>
      </c>
      <c r="H33" s="2">
        <v>0.1134375</v>
      </c>
      <c r="I33" s="2">
        <v>4.0624999999999966E-4</v>
      </c>
      <c r="K33" s="2">
        <f t="shared" si="2"/>
        <v>0.11339285714285714</v>
      </c>
      <c r="L33" s="2">
        <f t="shared" si="3"/>
        <v>4.1071428571428568E-4</v>
      </c>
      <c r="N33" s="2">
        <v>0.12562499999999999</v>
      </c>
      <c r="O33" s="2">
        <v>4.6874999999999971E-4</v>
      </c>
      <c r="Q33" s="2">
        <f t="shared" si="4"/>
        <v>0.12531249999999999</v>
      </c>
      <c r="R33" s="2">
        <f t="shared" si="5"/>
        <v>4.7767857142857133E-4</v>
      </c>
    </row>
    <row r="34" spans="2:18" x14ac:dyDescent="0.25">
      <c r="B34" s="2">
        <v>0.17093749999999999</v>
      </c>
      <c r="C34" s="2">
        <v>4.3749999999999898E-4</v>
      </c>
      <c r="E34" s="2">
        <f t="shared" si="0"/>
        <v>0.17080357142857142</v>
      </c>
      <c r="F34" s="2">
        <f t="shared" si="1"/>
        <v>4.1517857142857209E-4</v>
      </c>
      <c r="H34" s="2">
        <v>0.1153125</v>
      </c>
      <c r="I34" s="2">
        <v>4.3750000000000039E-4</v>
      </c>
      <c r="K34" s="2">
        <f t="shared" si="2"/>
        <v>0.11544642857142857</v>
      </c>
      <c r="L34" s="2">
        <f t="shared" si="3"/>
        <v>4.1071428571428568E-4</v>
      </c>
      <c r="N34" s="2">
        <v>0.1275</v>
      </c>
      <c r="O34" s="2">
        <v>4.375000000000018E-4</v>
      </c>
      <c r="Q34" s="2">
        <f t="shared" si="4"/>
        <v>0.12767857142857142</v>
      </c>
      <c r="R34" s="2">
        <f t="shared" si="5"/>
        <v>4.6874999999999993E-4</v>
      </c>
    </row>
    <row r="35" spans="2:18" x14ac:dyDescent="0.25">
      <c r="B35" s="2">
        <v>0.173125</v>
      </c>
      <c r="C35" s="2">
        <v>4.0624999999999966E-4</v>
      </c>
      <c r="E35" s="2">
        <f t="shared" si="0"/>
        <v>0.17285714285714285</v>
      </c>
      <c r="F35" s="2">
        <f t="shared" si="1"/>
        <v>4.0625000000000042E-4</v>
      </c>
      <c r="H35" s="2">
        <v>0.1178125</v>
      </c>
      <c r="I35" s="2">
        <v>4.3750000000000039E-4</v>
      </c>
      <c r="K35" s="2">
        <f t="shared" si="2"/>
        <v>0.11749999999999998</v>
      </c>
      <c r="L35" s="2">
        <f t="shared" si="3"/>
        <v>4.1071428571428547E-4</v>
      </c>
      <c r="N35" s="2">
        <v>0.13</v>
      </c>
      <c r="O35" s="2">
        <v>5.0000000000000044E-4</v>
      </c>
      <c r="Q35" s="2">
        <f t="shared" si="4"/>
        <v>0.12999999999999998</v>
      </c>
      <c r="R35" s="2">
        <f t="shared" si="5"/>
        <v>4.6428571428571428E-4</v>
      </c>
    </row>
    <row r="36" spans="2:18" x14ac:dyDescent="0.25">
      <c r="B36" s="2">
        <v>0.17499999999999999</v>
      </c>
      <c r="C36" s="2">
        <v>3.4375000000000101E-4</v>
      </c>
      <c r="E36" s="2">
        <f t="shared" si="0"/>
        <v>0.17486607142857144</v>
      </c>
      <c r="F36" s="2">
        <f t="shared" si="1"/>
        <v>3.9732142857142836E-4</v>
      </c>
      <c r="H36" s="2">
        <v>0.1196875</v>
      </c>
      <c r="I36" s="2">
        <v>3.7500000000000033E-4</v>
      </c>
      <c r="K36" s="2">
        <f t="shared" si="2"/>
        <v>0.11955357142857141</v>
      </c>
      <c r="L36" s="2">
        <f t="shared" si="3"/>
        <v>4.0178571428571422E-4</v>
      </c>
      <c r="N36" s="2">
        <v>0.13250000000000001</v>
      </c>
      <c r="O36" s="2">
        <v>4.6874999999999836E-4</v>
      </c>
      <c r="Q36" s="2">
        <f t="shared" si="4"/>
        <v>0.13232142857142856</v>
      </c>
      <c r="R36" s="2">
        <f t="shared" si="5"/>
        <v>4.5089285714285723E-4</v>
      </c>
    </row>
    <row r="37" spans="2:18" x14ac:dyDescent="0.25">
      <c r="B37" s="2">
        <v>0.17656250000000001</v>
      </c>
      <c r="C37" s="2">
        <v>4.0625000000000242E-4</v>
      </c>
      <c r="E37" s="2">
        <f t="shared" si="0"/>
        <v>0.17683035714285714</v>
      </c>
      <c r="F37" s="2">
        <f t="shared" si="1"/>
        <v>3.8392857142857109E-4</v>
      </c>
      <c r="H37" s="2">
        <v>0.1215625</v>
      </c>
      <c r="I37" s="2">
        <v>3.7500000000000033E-4</v>
      </c>
      <c r="K37" s="2">
        <f t="shared" si="2"/>
        <v>0.12151785714285714</v>
      </c>
      <c r="L37" s="2">
        <f t="shared" si="3"/>
        <v>3.8839285714285739E-4</v>
      </c>
      <c r="N37" s="2">
        <v>0.13468749999999999</v>
      </c>
      <c r="O37" s="2">
        <v>4.3749999999999898E-4</v>
      </c>
      <c r="Q37" s="2">
        <f t="shared" si="4"/>
        <v>0.13450892857142854</v>
      </c>
      <c r="R37" s="2">
        <f t="shared" si="5"/>
        <v>4.4196428571428571E-4</v>
      </c>
    </row>
    <row r="38" spans="2:18" x14ac:dyDescent="0.25">
      <c r="B38" s="2">
        <v>0.17906250000000001</v>
      </c>
      <c r="C38" s="2">
        <v>4.0624999999999966E-4</v>
      </c>
      <c r="E38" s="2">
        <f t="shared" si="0"/>
        <v>0.17870535714285715</v>
      </c>
      <c r="F38" s="2">
        <f t="shared" si="1"/>
        <v>3.6607142857142871E-4</v>
      </c>
      <c r="H38" s="2">
        <v>0.12343750000000001</v>
      </c>
      <c r="I38" s="2">
        <v>4.062499999999983E-4</v>
      </c>
      <c r="K38" s="2">
        <f t="shared" si="2"/>
        <v>0.12343750000000001</v>
      </c>
      <c r="L38" s="2">
        <f t="shared" si="3"/>
        <v>3.7946428571428593E-4</v>
      </c>
      <c r="N38" s="2">
        <v>0.136875</v>
      </c>
      <c r="O38" s="2">
        <v>4.375000000000018E-4</v>
      </c>
      <c r="Q38" s="2">
        <f t="shared" si="4"/>
        <v>0.13674107142857142</v>
      </c>
      <c r="R38" s="2">
        <f t="shared" si="5"/>
        <v>4.3749999999999968E-4</v>
      </c>
    </row>
    <row r="39" spans="2:18" x14ac:dyDescent="0.25">
      <c r="B39" s="2">
        <v>0.18062500000000001</v>
      </c>
      <c r="C39" s="2">
        <v>3.4374999999999825E-4</v>
      </c>
      <c r="E39" s="2">
        <f t="shared" si="0"/>
        <v>0.18049107142857143</v>
      </c>
      <c r="F39" s="2">
        <f t="shared" si="1"/>
        <v>3.4821428571428622E-4</v>
      </c>
      <c r="H39" s="2">
        <v>0.12562499999999999</v>
      </c>
      <c r="I39" s="2">
        <v>3.7500000000000033E-4</v>
      </c>
      <c r="K39" s="2">
        <f t="shared" si="2"/>
        <v>0.12531250000000002</v>
      </c>
      <c r="L39" s="2">
        <f t="shared" si="3"/>
        <v>3.7500000000000006E-4</v>
      </c>
      <c r="N39" s="2">
        <v>0.13906250000000001</v>
      </c>
      <c r="O39" s="2">
        <v>4.0624999999999966E-4</v>
      </c>
      <c r="Q39" s="2">
        <f t="shared" si="4"/>
        <v>0.13888392857142856</v>
      </c>
      <c r="R39" s="2">
        <f t="shared" si="5"/>
        <v>4.2410714285714247E-4</v>
      </c>
    </row>
    <row r="40" spans="2:18" x14ac:dyDescent="0.25">
      <c r="B40" s="2">
        <v>0.1825</v>
      </c>
      <c r="C40" s="2">
        <v>3.4374999999999825E-4</v>
      </c>
      <c r="E40" s="2">
        <f t="shared" si="0"/>
        <v>0.1821875</v>
      </c>
      <c r="F40" s="2">
        <f t="shared" si="1"/>
        <v>3.437500000000002E-4</v>
      </c>
      <c r="H40" s="2">
        <v>0.12718750000000001</v>
      </c>
      <c r="I40" s="2">
        <v>3.1250000000000169E-4</v>
      </c>
      <c r="K40" s="2">
        <f t="shared" si="2"/>
        <v>0.12718750000000001</v>
      </c>
      <c r="L40" s="2">
        <f t="shared" si="3"/>
        <v>3.7499999999999974E-4</v>
      </c>
      <c r="N40" s="2">
        <v>0.14093749999999999</v>
      </c>
      <c r="O40" s="2">
        <v>4.0624999999999966E-4</v>
      </c>
      <c r="Q40" s="2">
        <f t="shared" si="4"/>
        <v>0.14098214285714286</v>
      </c>
      <c r="R40" s="2">
        <f t="shared" si="5"/>
        <v>4.1964285714285725E-4</v>
      </c>
    </row>
    <row r="41" spans="2:18" x14ac:dyDescent="0.25">
      <c r="B41" s="2">
        <v>0.18406249999999999</v>
      </c>
      <c r="C41" s="2">
        <v>3.1250000000000169E-4</v>
      </c>
      <c r="E41" s="2">
        <f t="shared" si="0"/>
        <v>0.18392857142857144</v>
      </c>
      <c r="F41" s="2">
        <f t="shared" si="1"/>
        <v>3.303571428571426E-4</v>
      </c>
      <c r="H41" s="2">
        <v>0.12875</v>
      </c>
      <c r="I41" s="2">
        <v>3.7500000000000033E-4</v>
      </c>
      <c r="K41" s="2">
        <f t="shared" si="2"/>
        <v>0.1290625</v>
      </c>
      <c r="L41" s="2">
        <f t="shared" si="3"/>
        <v>3.705357142857142E-4</v>
      </c>
      <c r="N41" s="2">
        <v>0.143125</v>
      </c>
      <c r="O41" s="2">
        <v>4.0624999999999966E-4</v>
      </c>
      <c r="Q41" s="2">
        <f t="shared" si="4"/>
        <v>0.14308035714285716</v>
      </c>
      <c r="R41" s="2">
        <f t="shared" si="5"/>
        <v>4.1517857142857166E-4</v>
      </c>
    </row>
    <row r="42" spans="2:18" x14ac:dyDescent="0.25">
      <c r="B42" s="2">
        <v>0.18562500000000001</v>
      </c>
      <c r="C42" s="2">
        <v>2.8125000000000231E-4</v>
      </c>
      <c r="E42" s="2">
        <f t="shared" si="0"/>
        <v>0.18549107142857144</v>
      </c>
      <c r="F42" s="2">
        <f t="shared" si="1"/>
        <v>3.0803571428571414E-4</v>
      </c>
      <c r="H42" s="2">
        <v>0.13093750000000001</v>
      </c>
      <c r="I42" s="2">
        <v>4.0624999999999966E-4</v>
      </c>
      <c r="K42" s="2">
        <f t="shared" si="2"/>
        <v>0.13089285714285714</v>
      </c>
      <c r="L42" s="2">
        <f t="shared" si="3"/>
        <v>3.6160714285714312E-4</v>
      </c>
      <c r="N42" s="2">
        <v>0.14499999999999999</v>
      </c>
      <c r="O42" s="2">
        <v>4.0624999999999966E-4</v>
      </c>
      <c r="Q42" s="2">
        <f t="shared" si="4"/>
        <v>0.14513392857142859</v>
      </c>
      <c r="R42" s="2">
        <f t="shared" si="5"/>
        <v>4.1071428571428563E-4</v>
      </c>
    </row>
    <row r="43" spans="2:18" x14ac:dyDescent="0.25">
      <c r="B43" s="2">
        <v>0.18687500000000001</v>
      </c>
      <c r="C43" s="2">
        <v>3.1249999999999887E-4</v>
      </c>
      <c r="E43" s="2">
        <f t="shared" si="0"/>
        <v>0.18700892857142856</v>
      </c>
      <c r="F43" s="2">
        <f t="shared" si="1"/>
        <v>2.901785714285716E-4</v>
      </c>
      <c r="H43" s="2">
        <v>0.1328125</v>
      </c>
      <c r="I43" s="2">
        <v>3.7499999999999757E-4</v>
      </c>
      <c r="K43" s="2">
        <f t="shared" si="2"/>
        <v>0.13267857142857142</v>
      </c>
      <c r="L43" s="2">
        <f t="shared" si="3"/>
        <v>3.6160714285714306E-4</v>
      </c>
      <c r="N43" s="2">
        <v>0.1471875</v>
      </c>
      <c r="O43" s="2">
        <v>4.375000000000018E-4</v>
      </c>
      <c r="Q43" s="2">
        <f t="shared" si="4"/>
        <v>0.1471875</v>
      </c>
      <c r="R43" s="2">
        <f t="shared" si="5"/>
        <v>4.1071428571428558E-4</v>
      </c>
    </row>
    <row r="44" spans="2:18" x14ac:dyDescent="0.25">
      <c r="B44" s="2">
        <v>0.18875</v>
      </c>
      <c r="C44" s="2">
        <v>3.1249999999999887E-4</v>
      </c>
      <c r="E44" s="2">
        <f t="shared" si="0"/>
        <v>0.18839285714285711</v>
      </c>
      <c r="F44" s="2">
        <f t="shared" si="1"/>
        <v>2.6785714285714309E-4</v>
      </c>
      <c r="H44" s="2">
        <v>0.13468749999999999</v>
      </c>
      <c r="I44" s="2">
        <v>3.4375000000000101E-4</v>
      </c>
      <c r="K44" s="2">
        <f t="shared" si="2"/>
        <v>0.13450892857142857</v>
      </c>
      <c r="L44" s="2">
        <f t="shared" si="3"/>
        <v>3.6607142857142871E-4</v>
      </c>
      <c r="N44" s="2">
        <v>0.14937500000000001</v>
      </c>
      <c r="O44" s="2">
        <v>4.0624999999999966E-4</v>
      </c>
      <c r="Q44" s="2">
        <f t="shared" si="4"/>
        <v>0.14924107142857143</v>
      </c>
      <c r="R44" s="2">
        <f t="shared" si="5"/>
        <v>4.0625000000000004E-4</v>
      </c>
    </row>
    <row r="45" spans="2:18" x14ac:dyDescent="0.25">
      <c r="B45" s="2">
        <v>0.19</v>
      </c>
      <c r="C45" s="2">
        <v>2.5000000000000022E-4</v>
      </c>
      <c r="E45" s="2">
        <f t="shared" si="0"/>
        <v>0.18968750000000001</v>
      </c>
      <c r="F45" s="2">
        <f t="shared" si="1"/>
        <v>2.5446428571428544E-4</v>
      </c>
      <c r="H45" s="2">
        <v>0.13625000000000001</v>
      </c>
      <c r="I45" s="2">
        <v>3.4375000000000101E-4</v>
      </c>
      <c r="K45" s="2">
        <f t="shared" si="2"/>
        <v>0.13633928571428572</v>
      </c>
      <c r="L45" s="2">
        <f t="shared" si="3"/>
        <v>3.5267857142857144E-4</v>
      </c>
      <c r="N45" s="2">
        <v>0.15125</v>
      </c>
      <c r="O45" s="2">
        <v>4.0624999999999966E-4</v>
      </c>
      <c r="Q45" s="2">
        <f t="shared" si="4"/>
        <v>0.15124999999999997</v>
      </c>
      <c r="R45" s="2">
        <f t="shared" si="5"/>
        <v>4.0178571428571444E-4</v>
      </c>
    </row>
    <row r="46" spans="2:18" x14ac:dyDescent="0.25">
      <c r="B46" s="2">
        <v>0.19125</v>
      </c>
      <c r="C46" s="2">
        <v>2.187500000000009E-4</v>
      </c>
      <c r="E46" s="2">
        <f t="shared" si="0"/>
        <v>0.19093750000000001</v>
      </c>
      <c r="F46" s="2">
        <f t="shared" si="1"/>
        <v>2.4999999999999941E-4</v>
      </c>
      <c r="H46" s="2">
        <v>0.138125</v>
      </c>
      <c r="I46" s="2">
        <v>3.7500000000000033E-4</v>
      </c>
      <c r="K46" s="2">
        <f t="shared" si="2"/>
        <v>0.13803571428571429</v>
      </c>
      <c r="L46" s="2">
        <f t="shared" si="3"/>
        <v>3.3928571428571422E-4</v>
      </c>
      <c r="N46" s="2">
        <v>0.1534375</v>
      </c>
      <c r="O46" s="2">
        <v>4.0624999999999966E-4</v>
      </c>
      <c r="Q46" s="2">
        <f t="shared" si="4"/>
        <v>0.15325892857142856</v>
      </c>
      <c r="R46" s="2">
        <f t="shared" si="5"/>
        <v>3.9732142857142879E-4</v>
      </c>
    </row>
    <row r="47" spans="2:18" x14ac:dyDescent="0.25">
      <c r="B47" s="2">
        <v>0.19218750000000001</v>
      </c>
      <c r="C47" s="2">
        <v>1.8749999999999878E-4</v>
      </c>
      <c r="E47" s="2">
        <f t="shared" si="0"/>
        <v>0.19218749999999998</v>
      </c>
      <c r="F47" s="2">
        <f t="shared" si="1"/>
        <v>2.4107142857142819E-4</v>
      </c>
      <c r="H47" s="2">
        <v>0.14000000000000001</v>
      </c>
      <c r="I47" s="2">
        <v>3.4375000000000101E-4</v>
      </c>
      <c r="K47" s="2">
        <f t="shared" si="2"/>
        <v>0.13973214285714286</v>
      </c>
      <c r="L47" s="2">
        <f t="shared" si="3"/>
        <v>3.3482142857142857E-4</v>
      </c>
      <c r="N47" s="2">
        <v>0.15531249999999999</v>
      </c>
      <c r="O47" s="2">
        <v>3.7500000000000033E-4</v>
      </c>
      <c r="Q47" s="2">
        <f t="shared" si="4"/>
        <v>0.15522321428571431</v>
      </c>
      <c r="R47" s="2">
        <f t="shared" si="5"/>
        <v>3.8392857142857158E-4</v>
      </c>
    </row>
    <row r="48" spans="2:18" x14ac:dyDescent="0.25">
      <c r="B48" s="2">
        <v>0.19312499999999999</v>
      </c>
      <c r="C48" s="2">
        <v>2.1874999999999811E-4</v>
      </c>
      <c r="E48" s="2">
        <f t="shared" si="0"/>
        <v>0.19334821428571428</v>
      </c>
      <c r="F48" s="2">
        <f t="shared" si="1"/>
        <v>2.2767857142857136E-4</v>
      </c>
      <c r="H48" s="2">
        <v>0.14156250000000001</v>
      </c>
      <c r="I48" s="2">
        <v>2.8124999999999955E-4</v>
      </c>
      <c r="K48" s="2">
        <f t="shared" si="2"/>
        <v>0.14138392857142859</v>
      </c>
      <c r="L48" s="2">
        <f t="shared" si="3"/>
        <v>3.3482142857142857E-4</v>
      </c>
      <c r="N48" s="2">
        <v>0.15718750000000001</v>
      </c>
      <c r="O48" s="2">
        <v>3.7500000000000033E-4</v>
      </c>
      <c r="Q48" s="2">
        <f t="shared" si="4"/>
        <v>0.1570982142857143</v>
      </c>
      <c r="R48" s="2">
        <f t="shared" si="5"/>
        <v>3.7499999999999995E-4</v>
      </c>
    </row>
    <row r="49" spans="2:18" x14ac:dyDescent="0.25">
      <c r="B49" s="2">
        <v>0.19437499999999999</v>
      </c>
      <c r="C49" s="2">
        <v>2.5000000000000022E-4</v>
      </c>
      <c r="E49" s="2">
        <f t="shared" si="0"/>
        <v>0.1944642857142857</v>
      </c>
      <c r="F49" s="2">
        <f t="shared" si="1"/>
        <v>2.2321428571428573E-4</v>
      </c>
      <c r="H49" s="2">
        <v>0.14281250000000001</v>
      </c>
      <c r="I49" s="2">
        <v>3.1249999999999887E-4</v>
      </c>
      <c r="K49" s="2">
        <f t="shared" si="2"/>
        <v>0.14308035714285713</v>
      </c>
      <c r="L49" s="2">
        <f t="shared" si="3"/>
        <v>3.3928571428571422E-4</v>
      </c>
      <c r="N49" s="2">
        <v>0.1590625</v>
      </c>
      <c r="O49" s="2">
        <v>3.7500000000000033E-4</v>
      </c>
      <c r="Q49" s="2">
        <f t="shared" si="4"/>
        <v>0.15897321428571429</v>
      </c>
      <c r="R49" s="2">
        <f t="shared" si="5"/>
        <v>3.7053571428571431E-4</v>
      </c>
    </row>
    <row r="50" spans="2:18" x14ac:dyDescent="0.25">
      <c r="B50" s="2">
        <v>0.19562499999999999</v>
      </c>
      <c r="C50" s="2">
        <v>2.5000000000000022E-4</v>
      </c>
      <c r="E50" s="2">
        <f t="shared" si="0"/>
        <v>0.19558035714285715</v>
      </c>
      <c r="F50" s="2">
        <f t="shared" si="1"/>
        <v>2.2321428571428571E-4</v>
      </c>
      <c r="H50" s="2">
        <v>0.1446875</v>
      </c>
      <c r="I50" s="2">
        <v>3.4374999999999825E-4</v>
      </c>
      <c r="K50" s="2">
        <f t="shared" si="2"/>
        <v>0.14477678571428571</v>
      </c>
      <c r="L50" s="2">
        <f t="shared" si="3"/>
        <v>3.303571428571426E-4</v>
      </c>
      <c r="N50" s="2">
        <v>0.16093750000000001</v>
      </c>
      <c r="O50" s="2">
        <v>3.4375000000000101E-4</v>
      </c>
      <c r="Q50" s="2">
        <f t="shared" si="4"/>
        <v>0.16080357142857143</v>
      </c>
      <c r="R50" s="2">
        <f t="shared" si="5"/>
        <v>3.6607142857142871E-4</v>
      </c>
    </row>
    <row r="51" spans="2:18" x14ac:dyDescent="0.25">
      <c r="B51" s="2">
        <v>0.19687499999999999</v>
      </c>
      <c r="C51" s="2">
        <v>2.187500000000009E-4</v>
      </c>
      <c r="E51" s="2">
        <f t="shared" si="0"/>
        <v>0.19669642857142855</v>
      </c>
      <c r="F51" s="2">
        <f t="shared" si="1"/>
        <v>2.2767857142857174E-4</v>
      </c>
      <c r="H51" s="2">
        <v>0.14624999999999999</v>
      </c>
      <c r="I51" s="2">
        <v>3.4375000000000101E-4</v>
      </c>
      <c r="K51" s="2">
        <f t="shared" si="2"/>
        <v>0.14638392857142857</v>
      </c>
      <c r="L51" s="2">
        <f t="shared" si="3"/>
        <v>3.2142857142857092E-4</v>
      </c>
      <c r="N51" s="2">
        <v>0.16250000000000001</v>
      </c>
      <c r="O51" s="2">
        <v>3.4374999999999825E-4</v>
      </c>
      <c r="Q51" s="2">
        <f t="shared" si="4"/>
        <v>0.16263392857142861</v>
      </c>
      <c r="R51" s="2">
        <f t="shared" si="5"/>
        <v>3.6160714285714268E-4</v>
      </c>
    </row>
    <row r="52" spans="2:18" x14ac:dyDescent="0.25">
      <c r="B52" s="2">
        <v>0.1978125</v>
      </c>
      <c r="C52" s="2">
        <v>2.187500000000009E-4</v>
      </c>
      <c r="E52" s="2">
        <f t="shared" si="0"/>
        <v>0.19785714285714287</v>
      </c>
      <c r="F52" s="2">
        <f t="shared" si="1"/>
        <v>2.2321428571428609E-4</v>
      </c>
      <c r="H52" s="2">
        <v>0.14812500000000001</v>
      </c>
      <c r="I52" s="2">
        <v>3.7500000000000033E-4</v>
      </c>
      <c r="K52" s="2">
        <f t="shared" si="2"/>
        <v>0.14799107142857143</v>
      </c>
      <c r="L52" s="2">
        <f t="shared" si="3"/>
        <v>3.258928571428569E-4</v>
      </c>
      <c r="N52" s="2">
        <v>0.16437499999999999</v>
      </c>
      <c r="O52" s="2">
        <v>3.7500000000000033E-4</v>
      </c>
      <c r="Q52" s="2">
        <f t="shared" si="4"/>
        <v>0.16441964285714286</v>
      </c>
      <c r="R52" s="2">
        <f t="shared" si="5"/>
        <v>3.5714285714285709E-4</v>
      </c>
    </row>
    <row r="53" spans="2:18" x14ac:dyDescent="0.25">
      <c r="B53" s="2">
        <v>0.1990625</v>
      </c>
      <c r="C53" s="2">
        <v>2.187500000000009E-4</v>
      </c>
      <c r="E53" s="2">
        <f t="shared" si="0"/>
        <v>0.19892857142857143</v>
      </c>
      <c r="F53" s="2">
        <f t="shared" si="1"/>
        <v>2.0982142857142887E-4</v>
      </c>
      <c r="H53" s="2">
        <v>0.15</v>
      </c>
      <c r="I53" s="2">
        <v>3.1249999999999887E-4</v>
      </c>
      <c r="K53" s="2">
        <f t="shared" si="2"/>
        <v>0.14964285714285713</v>
      </c>
      <c r="L53" s="2">
        <f t="shared" si="3"/>
        <v>3.2589285714285739E-4</v>
      </c>
      <c r="N53" s="2">
        <v>0.16625000000000001</v>
      </c>
      <c r="O53" s="2">
        <v>3.7500000000000033E-4</v>
      </c>
      <c r="Q53" s="2">
        <f t="shared" si="4"/>
        <v>0.16620535714285714</v>
      </c>
      <c r="R53" s="2">
        <f t="shared" si="5"/>
        <v>3.5267857142857149E-4</v>
      </c>
    </row>
    <row r="54" spans="2:18" x14ac:dyDescent="0.25">
      <c r="B54" s="2">
        <v>0.2</v>
      </c>
      <c r="C54" s="2">
        <v>2.187500000000009E-4</v>
      </c>
      <c r="E54" s="2">
        <f t="shared" si="0"/>
        <v>0.19995535714285714</v>
      </c>
      <c r="F54" s="2">
        <f t="shared" si="1"/>
        <v>2.0089285714285725E-4</v>
      </c>
      <c r="H54" s="2">
        <v>0.15125</v>
      </c>
      <c r="I54" s="2">
        <v>2.8124999999999955E-4</v>
      </c>
      <c r="K54" s="2">
        <f t="shared" si="2"/>
        <v>0.15125000000000002</v>
      </c>
      <c r="L54" s="2">
        <f t="shared" si="3"/>
        <v>3.2589285714285733E-4</v>
      </c>
      <c r="N54" s="2">
        <v>0.168125</v>
      </c>
      <c r="O54" s="2">
        <v>3.4374999999999825E-4</v>
      </c>
      <c r="Q54" s="2">
        <f t="shared" si="4"/>
        <v>0.16794642857142855</v>
      </c>
      <c r="R54" s="2">
        <f t="shared" si="5"/>
        <v>3.5267857142857101E-4</v>
      </c>
    </row>
    <row r="55" spans="2:18" x14ac:dyDescent="0.25">
      <c r="B55" s="2">
        <v>0.20125000000000001</v>
      </c>
      <c r="C55" s="2">
        <v>1.8749999999999878E-4</v>
      </c>
      <c r="E55" s="2">
        <f t="shared" si="0"/>
        <v>0.20093750000000002</v>
      </c>
      <c r="F55" s="2">
        <f t="shared" si="1"/>
        <v>1.9642857142857122E-4</v>
      </c>
      <c r="H55" s="2">
        <v>0.15281249999999999</v>
      </c>
      <c r="I55" s="2">
        <v>3.1250000000000169E-4</v>
      </c>
      <c r="K55" s="2">
        <f t="shared" si="2"/>
        <v>0.15290178571428573</v>
      </c>
      <c r="L55" s="2">
        <f t="shared" si="3"/>
        <v>3.214285714285713E-4</v>
      </c>
      <c r="N55" s="2">
        <v>0.16968749999999999</v>
      </c>
      <c r="O55" s="2">
        <v>3.4375000000000101E-4</v>
      </c>
      <c r="Q55" s="2">
        <f t="shared" si="4"/>
        <v>0.16973214285714286</v>
      </c>
      <c r="R55" s="2">
        <f t="shared" si="5"/>
        <v>3.5267857142857144E-4</v>
      </c>
    </row>
    <row r="56" spans="2:18" x14ac:dyDescent="0.25">
      <c r="B56" s="2">
        <v>0.201875</v>
      </c>
      <c r="C56" s="2">
        <v>1.5624999999999943E-4</v>
      </c>
      <c r="E56" s="2">
        <f t="shared" si="0"/>
        <v>0.20191964285714287</v>
      </c>
      <c r="F56" s="2">
        <f t="shared" si="1"/>
        <v>1.9196428571428557E-4</v>
      </c>
      <c r="H56" s="2">
        <v>0.15437500000000001</v>
      </c>
      <c r="I56" s="2">
        <v>3.1250000000000169E-4</v>
      </c>
      <c r="K56" s="2">
        <f t="shared" si="2"/>
        <v>0.15446428571428572</v>
      </c>
      <c r="L56" s="2">
        <f t="shared" si="3"/>
        <v>3.0357142857142849E-4</v>
      </c>
      <c r="N56" s="2">
        <v>0.17156250000000001</v>
      </c>
      <c r="O56" s="2">
        <v>3.4375000000000101E-4</v>
      </c>
      <c r="Q56" s="2">
        <f t="shared" si="4"/>
        <v>0.17147321428571427</v>
      </c>
      <c r="R56" s="2">
        <f t="shared" si="5"/>
        <v>3.3928571428571466E-4</v>
      </c>
    </row>
    <row r="57" spans="2:18" x14ac:dyDescent="0.25">
      <c r="B57" s="2">
        <v>0.20281250000000001</v>
      </c>
      <c r="C57" s="2">
        <v>1.8749999999999878E-4</v>
      </c>
      <c r="E57" s="2">
        <f t="shared" si="0"/>
        <v>0.20285714285714285</v>
      </c>
      <c r="F57" s="2">
        <f t="shared" si="1"/>
        <v>1.8749999999999995E-4</v>
      </c>
      <c r="H57" s="2">
        <v>0.15593750000000001</v>
      </c>
      <c r="I57" s="2">
        <v>3.4374999999999825E-4</v>
      </c>
      <c r="K57" s="2">
        <f t="shared" si="2"/>
        <v>0.15593750000000003</v>
      </c>
      <c r="L57" s="2">
        <f t="shared" si="3"/>
        <v>2.9910714285714279E-4</v>
      </c>
      <c r="N57" s="2">
        <v>0.173125</v>
      </c>
      <c r="O57" s="2">
        <v>3.4374999999999825E-4</v>
      </c>
      <c r="Q57" s="2">
        <f t="shared" si="4"/>
        <v>0.17312499999999997</v>
      </c>
      <c r="R57" s="2">
        <f t="shared" si="5"/>
        <v>3.3035714285714298E-4</v>
      </c>
    </row>
    <row r="58" spans="2:18" x14ac:dyDescent="0.25">
      <c r="B58" s="2">
        <v>0.20374999999999999</v>
      </c>
      <c r="C58" s="2">
        <v>1.8749999999999878E-4</v>
      </c>
      <c r="E58" s="2">
        <f t="shared" si="0"/>
        <v>0.20379464285714285</v>
      </c>
      <c r="F58" s="2">
        <f t="shared" si="1"/>
        <v>1.7857142857142833E-4</v>
      </c>
      <c r="H58" s="2">
        <v>0.15781249999999999</v>
      </c>
      <c r="I58" s="2">
        <v>3.1249999999999887E-4</v>
      </c>
      <c r="K58" s="2">
        <f t="shared" si="2"/>
        <v>0.15745535714285713</v>
      </c>
      <c r="L58" s="2">
        <f t="shared" si="3"/>
        <v>3.0357142857142882E-4</v>
      </c>
      <c r="N58" s="2">
        <v>0.17499999999999999</v>
      </c>
      <c r="O58" s="2">
        <v>3.4375000000000101E-4</v>
      </c>
      <c r="Q58" s="2">
        <f t="shared" si="4"/>
        <v>0.1747767857142857</v>
      </c>
      <c r="R58" s="2">
        <f t="shared" si="5"/>
        <v>3.3035714285714298E-4</v>
      </c>
    </row>
    <row r="59" spans="2:18" x14ac:dyDescent="0.25">
      <c r="B59" s="2">
        <v>0.20468749999999999</v>
      </c>
      <c r="C59" s="2">
        <v>1.8750000000000155E-4</v>
      </c>
      <c r="E59" s="2">
        <f t="shared" si="0"/>
        <v>0.20464285714285715</v>
      </c>
      <c r="F59" s="2">
        <f t="shared" si="1"/>
        <v>1.6517857142857108E-4</v>
      </c>
      <c r="H59" s="2">
        <v>0.1590625</v>
      </c>
      <c r="I59" s="2">
        <v>2.5000000000000022E-4</v>
      </c>
      <c r="K59" s="2">
        <f t="shared" si="2"/>
        <v>0.15897321428571429</v>
      </c>
      <c r="L59" s="2">
        <f t="shared" si="3"/>
        <v>3.0357142857142882E-4</v>
      </c>
      <c r="N59" s="2">
        <v>0.17656250000000001</v>
      </c>
      <c r="O59" s="2">
        <v>2.8125000000000231E-4</v>
      </c>
      <c r="Q59" s="2">
        <f t="shared" si="4"/>
        <v>0.17642857142857141</v>
      </c>
      <c r="R59" s="2">
        <f t="shared" si="5"/>
        <v>3.3035714285714298E-4</v>
      </c>
    </row>
    <row r="60" spans="2:18" x14ac:dyDescent="0.25">
      <c r="B60" s="2">
        <v>0.205625</v>
      </c>
      <c r="C60" s="2">
        <v>1.8750000000000155E-4</v>
      </c>
      <c r="E60" s="2">
        <f t="shared" si="0"/>
        <v>0.20544642857142859</v>
      </c>
      <c r="F60" s="2">
        <f t="shared" si="1"/>
        <v>1.6071428571428546E-4</v>
      </c>
      <c r="H60" s="2">
        <v>0.1603125</v>
      </c>
      <c r="I60" s="2">
        <v>2.8124999999999955E-4</v>
      </c>
      <c r="K60" s="2">
        <f t="shared" si="2"/>
        <v>0.16049107142857141</v>
      </c>
      <c r="L60" s="2">
        <f t="shared" si="3"/>
        <v>3.0357142857142849E-4</v>
      </c>
      <c r="N60" s="2">
        <v>0.17781250000000001</v>
      </c>
      <c r="O60" s="2">
        <v>3.1249999999999887E-4</v>
      </c>
      <c r="Q60" s="2">
        <f t="shared" si="4"/>
        <v>0.17808035714285714</v>
      </c>
      <c r="R60" s="2">
        <f t="shared" si="5"/>
        <v>3.3035714285714303E-4</v>
      </c>
    </row>
    <row r="61" spans="2:18" x14ac:dyDescent="0.25">
      <c r="B61" s="2">
        <v>0.20656250000000001</v>
      </c>
      <c r="C61" s="2">
        <v>1.5624999999999943E-4</v>
      </c>
      <c r="E61" s="2">
        <f t="shared" si="0"/>
        <v>0.20625000000000002</v>
      </c>
      <c r="F61" s="2">
        <f t="shared" si="1"/>
        <v>1.6071428571428587E-4</v>
      </c>
      <c r="H61" s="2">
        <v>0.16187499999999999</v>
      </c>
      <c r="I61" s="2">
        <v>3.1250000000000169E-4</v>
      </c>
      <c r="K61" s="2">
        <f t="shared" si="2"/>
        <v>0.16200892857142857</v>
      </c>
      <c r="L61" s="2">
        <f t="shared" si="3"/>
        <v>2.9464285714285714E-4</v>
      </c>
      <c r="N61" s="2">
        <v>0.1796875</v>
      </c>
      <c r="O61" s="2">
        <v>3.4374999999999825E-4</v>
      </c>
      <c r="Q61" s="2">
        <f t="shared" si="4"/>
        <v>0.17973214285714287</v>
      </c>
      <c r="R61" s="2">
        <f t="shared" si="5"/>
        <v>3.2142857142857174E-4</v>
      </c>
    </row>
    <row r="62" spans="2:18" x14ac:dyDescent="0.25">
      <c r="B62" s="2">
        <v>0.2071875</v>
      </c>
      <c r="C62" s="2">
        <v>9.3749999999997996E-5</v>
      </c>
      <c r="E62" s="2">
        <f t="shared" si="0"/>
        <v>0.20705357142857145</v>
      </c>
      <c r="F62" s="2">
        <f t="shared" si="1"/>
        <v>1.6071428571428625E-4</v>
      </c>
      <c r="H62" s="2">
        <v>0.16343750000000001</v>
      </c>
      <c r="I62" s="2">
        <v>3.1250000000000169E-4</v>
      </c>
      <c r="K62" s="2">
        <f t="shared" si="2"/>
        <v>0.16343749999999999</v>
      </c>
      <c r="L62" s="2">
        <f t="shared" si="3"/>
        <v>2.901785714285716E-4</v>
      </c>
      <c r="N62" s="2">
        <v>0.18124999999999999</v>
      </c>
      <c r="O62" s="2">
        <v>3.4375000000000101E-4</v>
      </c>
      <c r="Q62" s="2">
        <f t="shared" si="4"/>
        <v>0.18129464285714286</v>
      </c>
      <c r="R62" s="2">
        <f t="shared" si="5"/>
        <v>3.0803571428571441E-4</v>
      </c>
    </row>
    <row r="63" spans="2:18" x14ac:dyDescent="0.25">
      <c r="B63" s="2">
        <v>0.20749999999999999</v>
      </c>
      <c r="C63" s="2">
        <v>1.2500000000000011E-4</v>
      </c>
      <c r="E63" s="2">
        <f t="shared" si="0"/>
        <v>0.20785714285714288</v>
      </c>
      <c r="F63" s="2">
        <f t="shared" si="1"/>
        <v>1.6071428571428587E-4</v>
      </c>
      <c r="H63" s="2">
        <v>0.16500000000000001</v>
      </c>
      <c r="I63" s="2">
        <v>3.1249999999999887E-4</v>
      </c>
      <c r="K63" s="2">
        <f t="shared" si="2"/>
        <v>0.16491071428571427</v>
      </c>
      <c r="L63" s="2">
        <f t="shared" si="3"/>
        <v>2.946428571428572E-4</v>
      </c>
      <c r="N63" s="2">
        <v>0.18312500000000001</v>
      </c>
      <c r="O63" s="2">
        <v>3.4375000000000101E-4</v>
      </c>
      <c r="Q63" s="2">
        <f t="shared" si="4"/>
        <v>0.18281250000000002</v>
      </c>
      <c r="R63" s="2">
        <f t="shared" si="5"/>
        <v>3.0803571428571409E-4</v>
      </c>
    </row>
    <row r="64" spans="2:18" x14ac:dyDescent="0.25">
      <c r="B64" s="2">
        <v>0.2084375</v>
      </c>
      <c r="C64" s="2">
        <v>1.8750000000000155E-4</v>
      </c>
      <c r="E64" s="2">
        <f t="shared" si="0"/>
        <v>0.20866071428571428</v>
      </c>
      <c r="F64" s="2">
        <f t="shared" si="1"/>
        <v>1.5624999999999984E-4</v>
      </c>
      <c r="H64" s="2">
        <v>0.1665625</v>
      </c>
      <c r="I64" s="2">
        <v>2.8124999999999955E-4</v>
      </c>
      <c r="K64" s="2">
        <f t="shared" si="2"/>
        <v>0.16638392857142859</v>
      </c>
      <c r="L64" s="2">
        <f t="shared" si="3"/>
        <v>2.9017857142857155E-4</v>
      </c>
      <c r="N64" s="2">
        <v>0.1846875</v>
      </c>
      <c r="O64" s="2">
        <v>2.8124999999999955E-4</v>
      </c>
      <c r="Q64" s="2">
        <f t="shared" si="4"/>
        <v>0.18437499999999998</v>
      </c>
      <c r="R64" s="2">
        <f t="shared" si="5"/>
        <v>3.0357142857142849E-4</v>
      </c>
    </row>
    <row r="65" spans="2:18" x14ac:dyDescent="0.25">
      <c r="B65" s="2">
        <v>0.20937500000000001</v>
      </c>
      <c r="C65" s="2">
        <v>1.8750000000000155E-4</v>
      </c>
      <c r="E65" s="2">
        <f t="shared" si="0"/>
        <v>0.20941964285714285</v>
      </c>
      <c r="F65" s="2">
        <f t="shared" si="1"/>
        <v>1.5624999999999984E-4</v>
      </c>
      <c r="H65" s="2">
        <v>0.1678125</v>
      </c>
      <c r="I65" s="2">
        <v>2.8124999999999955E-4</v>
      </c>
      <c r="K65" s="2">
        <f t="shared" si="2"/>
        <v>0.1678125</v>
      </c>
      <c r="L65" s="2">
        <f t="shared" si="3"/>
        <v>2.8124999999999998E-4</v>
      </c>
      <c r="N65" s="2">
        <v>0.18593750000000001</v>
      </c>
      <c r="O65" s="2">
        <v>2.5000000000000022E-4</v>
      </c>
      <c r="Q65" s="2">
        <f t="shared" si="4"/>
        <v>0.18584821428571427</v>
      </c>
      <c r="R65" s="2">
        <f t="shared" si="5"/>
        <v>2.946428571428572E-4</v>
      </c>
    </row>
    <row r="66" spans="2:18" x14ac:dyDescent="0.25">
      <c r="B66" s="2">
        <v>0.21031250000000001</v>
      </c>
      <c r="C66" s="2">
        <v>1.8749999999999878E-4</v>
      </c>
      <c r="E66" s="2">
        <f t="shared" si="0"/>
        <v>0.2102232142857143</v>
      </c>
      <c r="F66" s="2">
        <f t="shared" si="1"/>
        <v>1.6517857142857149E-4</v>
      </c>
      <c r="H66" s="2">
        <v>0.169375</v>
      </c>
      <c r="I66" s="2">
        <v>2.8124999999999955E-4</v>
      </c>
      <c r="K66" s="2">
        <f t="shared" si="2"/>
        <v>0.16919642857142855</v>
      </c>
      <c r="L66" s="2">
        <f t="shared" si="3"/>
        <v>2.7678571428571395E-4</v>
      </c>
      <c r="N66" s="2">
        <v>0.18718750000000001</v>
      </c>
      <c r="O66" s="2">
        <v>2.8124999999999955E-4</v>
      </c>
      <c r="Q66" s="2">
        <f t="shared" si="4"/>
        <v>0.18732142857142858</v>
      </c>
      <c r="R66" s="2">
        <f t="shared" si="5"/>
        <v>2.9017857142857117E-4</v>
      </c>
    </row>
    <row r="67" spans="2:18" x14ac:dyDescent="0.25">
      <c r="B67" s="2">
        <v>0.21124999999999999</v>
      </c>
      <c r="C67" s="2">
        <v>1.5624999999999943E-4</v>
      </c>
      <c r="E67" s="2">
        <f t="shared" si="0"/>
        <v>0.21107142857142858</v>
      </c>
      <c r="F67" s="2">
        <f t="shared" si="1"/>
        <v>1.5625000000000022E-4</v>
      </c>
      <c r="H67" s="2">
        <v>0.170625</v>
      </c>
      <c r="I67" s="2">
        <v>2.5000000000000022E-4</v>
      </c>
      <c r="K67" s="2">
        <f t="shared" si="2"/>
        <v>0.1705803571428571</v>
      </c>
      <c r="L67" s="2">
        <f t="shared" si="3"/>
        <v>2.723214285714283E-4</v>
      </c>
      <c r="N67" s="2">
        <v>0.18875</v>
      </c>
      <c r="O67" s="2">
        <v>2.8124999999999955E-4</v>
      </c>
      <c r="Q67" s="2">
        <f t="shared" si="4"/>
        <v>0.18875</v>
      </c>
      <c r="R67" s="2">
        <f t="shared" si="5"/>
        <v>2.7678571428571395E-4</v>
      </c>
    </row>
    <row r="68" spans="2:18" x14ac:dyDescent="0.25">
      <c r="B68" s="2">
        <v>0.21187500000000001</v>
      </c>
      <c r="C68" s="2">
        <v>1.5624999999999943E-4</v>
      </c>
      <c r="E68" s="2">
        <f t="shared" si="0"/>
        <v>0.21178571428571427</v>
      </c>
      <c r="F68" s="2">
        <f t="shared" si="1"/>
        <v>1.42857142857143E-4</v>
      </c>
      <c r="H68" s="2">
        <v>0.171875</v>
      </c>
      <c r="I68" s="2">
        <v>2.5000000000000022E-4</v>
      </c>
      <c r="K68" s="2">
        <f t="shared" si="2"/>
        <v>0.17191964285714284</v>
      </c>
      <c r="L68" s="2">
        <f t="shared" si="3"/>
        <v>2.7232142857142836E-4</v>
      </c>
      <c r="N68" s="2">
        <v>0.19</v>
      </c>
      <c r="O68" s="2">
        <v>2.8124999999999955E-4</v>
      </c>
      <c r="Q68" s="2">
        <f t="shared" si="4"/>
        <v>0.19008928571428574</v>
      </c>
      <c r="R68" s="2">
        <f t="shared" si="5"/>
        <v>2.6785714285714271E-4</v>
      </c>
    </row>
    <row r="69" spans="2:18" x14ac:dyDescent="0.25">
      <c r="B69" s="2">
        <v>0.21281249999999999</v>
      </c>
      <c r="C69" s="2">
        <v>1.5624999999999943E-4</v>
      </c>
      <c r="E69" s="2">
        <f t="shared" si="0"/>
        <v>0.21249999999999997</v>
      </c>
      <c r="F69" s="2">
        <f t="shared" si="1"/>
        <v>1.4285714285714257E-4</v>
      </c>
      <c r="H69" s="2">
        <v>0.173125</v>
      </c>
      <c r="I69" s="2">
        <v>2.8124999999999955E-4</v>
      </c>
      <c r="K69" s="2">
        <f t="shared" si="2"/>
        <v>0.17330357142857142</v>
      </c>
      <c r="L69" s="2">
        <f t="shared" si="3"/>
        <v>2.6785714285714271E-4</v>
      </c>
      <c r="N69" s="2">
        <v>0.1915625</v>
      </c>
      <c r="O69" s="2">
        <v>3.1249999999999887E-4</v>
      </c>
      <c r="Q69" s="2">
        <f t="shared" si="4"/>
        <v>0.19142857142857142</v>
      </c>
      <c r="R69" s="2">
        <f t="shared" si="5"/>
        <v>2.767857142857139E-4</v>
      </c>
    </row>
    <row r="70" spans="2:18" x14ac:dyDescent="0.25">
      <c r="B70" s="2">
        <v>0.2134375</v>
      </c>
      <c r="C70" s="2">
        <v>6.2500000000001438E-5</v>
      </c>
      <c r="E70" s="2">
        <f t="shared" ref="E70:F133" si="6">AVERAGE(B67:B73)</f>
        <v>0.21321428571428572</v>
      </c>
      <c r="F70" s="2">
        <f t="shared" si="6"/>
        <v>1.3392857142857133E-4</v>
      </c>
      <c r="H70" s="2">
        <v>0.1746875</v>
      </c>
      <c r="I70" s="2">
        <v>2.8124999999999955E-4</v>
      </c>
      <c r="K70" s="2">
        <f t="shared" ref="K70:K133" si="7">AVERAGE(H67:H73)</f>
        <v>0.17459821428571429</v>
      </c>
      <c r="L70" s="2">
        <f t="shared" ref="L70:L133" si="8">AVERAGE(I67:I73)</f>
        <v>2.6339285714285711E-4</v>
      </c>
      <c r="N70" s="2">
        <v>0.19312499999999999</v>
      </c>
      <c r="O70" s="2">
        <v>2.5000000000000022E-4</v>
      </c>
      <c r="Q70" s="2">
        <f t="shared" ref="Q70:Q133" si="9">AVERAGE(N67:N73)</f>
        <v>0.19285714285714287</v>
      </c>
      <c r="R70" s="2">
        <f t="shared" ref="R70:R133" si="10">AVERAGE(O67:O73)</f>
        <v>2.8124999999999955E-4</v>
      </c>
    </row>
    <row r="71" spans="2:18" x14ac:dyDescent="0.25">
      <c r="B71" s="2">
        <v>0.2134375</v>
      </c>
      <c r="C71" s="2">
        <v>9.3750000000000774E-5</v>
      </c>
      <c r="E71" s="2">
        <f t="shared" si="6"/>
        <v>0.2138392857142857</v>
      </c>
      <c r="F71" s="2">
        <f t="shared" si="6"/>
        <v>1.2946428571428573E-4</v>
      </c>
      <c r="H71" s="2">
        <v>0.1759375</v>
      </c>
      <c r="I71" s="2">
        <v>2.8124999999999955E-4</v>
      </c>
      <c r="K71" s="2">
        <f t="shared" si="7"/>
        <v>0.1759375</v>
      </c>
      <c r="L71" s="2">
        <f t="shared" si="8"/>
        <v>2.6339285714285711E-4</v>
      </c>
      <c r="N71" s="2">
        <v>0.1940625</v>
      </c>
      <c r="O71" s="2">
        <v>2.187500000000009E-4</v>
      </c>
      <c r="Q71" s="2">
        <f t="shared" si="9"/>
        <v>0.19424107142857144</v>
      </c>
      <c r="R71" s="2">
        <f t="shared" si="10"/>
        <v>2.767857142857139E-4</v>
      </c>
    </row>
    <row r="72" spans="2:18" x14ac:dyDescent="0.25">
      <c r="B72" s="2">
        <v>0.21437500000000001</v>
      </c>
      <c r="C72" s="2">
        <v>1.8749999999999878E-4</v>
      </c>
      <c r="E72" s="2">
        <f t="shared" si="6"/>
        <v>0.21450892857142856</v>
      </c>
      <c r="F72" s="2">
        <f t="shared" si="6"/>
        <v>1.2946428571428573E-4</v>
      </c>
      <c r="H72" s="2">
        <v>0.17749999999999999</v>
      </c>
      <c r="I72" s="2">
        <v>2.5000000000000022E-4</v>
      </c>
      <c r="K72" s="2">
        <f t="shared" si="7"/>
        <v>0.17723214285714284</v>
      </c>
      <c r="L72" s="2">
        <f t="shared" si="8"/>
        <v>2.6339285714285706E-4</v>
      </c>
      <c r="N72" s="2">
        <v>0.1953125</v>
      </c>
      <c r="O72" s="2">
        <v>3.1249999999999887E-4</v>
      </c>
      <c r="Q72" s="2">
        <f t="shared" si="9"/>
        <v>0.19562499999999999</v>
      </c>
      <c r="R72" s="2">
        <f t="shared" si="10"/>
        <v>2.7678571428571433E-4</v>
      </c>
    </row>
    <row r="73" spans="2:18" x14ac:dyDescent="0.25">
      <c r="B73" s="2">
        <v>0.21531249999999999</v>
      </c>
      <c r="C73" s="2">
        <v>1.2500000000000011E-4</v>
      </c>
      <c r="E73" s="2">
        <f t="shared" si="6"/>
        <v>0.2151339285714286</v>
      </c>
      <c r="F73" s="2">
        <f t="shared" si="6"/>
        <v>1.2500000000000011E-4</v>
      </c>
      <c r="H73" s="2">
        <v>0.1784375</v>
      </c>
      <c r="I73" s="2">
        <v>2.5000000000000022E-4</v>
      </c>
      <c r="K73" s="2">
        <f t="shared" si="7"/>
        <v>0.17857142857142858</v>
      </c>
      <c r="L73" s="2">
        <f t="shared" si="8"/>
        <v>2.6339285714285711E-4</v>
      </c>
      <c r="N73" s="2">
        <v>0.19718749999999999</v>
      </c>
      <c r="O73" s="2">
        <v>3.1249999999999887E-4</v>
      </c>
      <c r="Q73" s="2">
        <f t="shared" si="9"/>
        <v>0.19700892857142854</v>
      </c>
      <c r="R73" s="2">
        <f t="shared" si="10"/>
        <v>2.7232142857142912E-4</v>
      </c>
    </row>
    <row r="74" spans="2:18" x14ac:dyDescent="0.25">
      <c r="B74" s="2">
        <v>0.21562500000000001</v>
      </c>
      <c r="C74" s="2">
        <v>1.2500000000000011E-4</v>
      </c>
      <c r="E74" s="2">
        <f t="shared" si="6"/>
        <v>0.21575892857142859</v>
      </c>
      <c r="F74" s="2">
        <f t="shared" si="6"/>
        <v>1.3839285714285698E-4</v>
      </c>
      <c r="H74" s="2">
        <v>0.18</v>
      </c>
      <c r="I74" s="2">
        <v>2.5000000000000022E-4</v>
      </c>
      <c r="K74" s="2">
        <f t="shared" si="7"/>
        <v>0.17986607142857142</v>
      </c>
      <c r="L74" s="2">
        <f t="shared" si="8"/>
        <v>2.5892857142857146E-4</v>
      </c>
      <c r="N74" s="2">
        <v>0.19843749999999999</v>
      </c>
      <c r="O74" s="2">
        <v>2.5000000000000022E-4</v>
      </c>
      <c r="Q74" s="2">
        <f t="shared" si="9"/>
        <v>0.19834821428571425</v>
      </c>
      <c r="R74" s="2">
        <f t="shared" si="10"/>
        <v>2.6785714285714309E-4</v>
      </c>
    </row>
    <row r="75" spans="2:18" x14ac:dyDescent="0.25">
      <c r="B75" s="2">
        <v>0.21656249999999999</v>
      </c>
      <c r="C75" s="2">
        <v>1.5624999999999943E-4</v>
      </c>
      <c r="E75" s="2">
        <f t="shared" si="6"/>
        <v>0.21651785714285715</v>
      </c>
      <c r="F75" s="2">
        <f t="shared" si="6"/>
        <v>1.4732142857142822E-4</v>
      </c>
      <c r="H75" s="2">
        <v>0.1809375</v>
      </c>
      <c r="I75" s="2">
        <v>2.5000000000000022E-4</v>
      </c>
      <c r="K75" s="2">
        <f t="shared" si="7"/>
        <v>0.18116071428571429</v>
      </c>
      <c r="L75" s="2">
        <f t="shared" si="8"/>
        <v>2.5892857142857146E-4</v>
      </c>
      <c r="N75" s="2">
        <v>0.19968749999999999</v>
      </c>
      <c r="O75" s="2">
        <v>2.8125000000000231E-4</v>
      </c>
      <c r="Q75" s="2">
        <f t="shared" si="9"/>
        <v>0.19968749999999999</v>
      </c>
      <c r="R75" s="2">
        <f t="shared" si="10"/>
        <v>2.6785714285714265E-4</v>
      </c>
    </row>
    <row r="76" spans="2:18" x14ac:dyDescent="0.25">
      <c r="B76" s="2">
        <v>0.21718750000000001</v>
      </c>
      <c r="C76" s="2">
        <v>1.2500000000000011E-4</v>
      </c>
      <c r="E76" s="2">
        <f t="shared" si="6"/>
        <v>0.21723214285714285</v>
      </c>
      <c r="F76" s="2">
        <f t="shared" si="6"/>
        <v>1.3839285714285698E-4</v>
      </c>
      <c r="H76" s="2">
        <v>0.1825</v>
      </c>
      <c r="I76" s="2">
        <v>2.8124999999999955E-4</v>
      </c>
      <c r="K76" s="2">
        <f t="shared" si="7"/>
        <v>0.18245535714285713</v>
      </c>
      <c r="L76" s="2">
        <f t="shared" si="8"/>
        <v>2.5446428571428587E-4</v>
      </c>
      <c r="N76" s="2">
        <v>0.20125000000000001</v>
      </c>
      <c r="O76" s="2">
        <v>2.8125000000000231E-4</v>
      </c>
      <c r="Q76" s="2">
        <f t="shared" si="9"/>
        <v>0.20102678571428573</v>
      </c>
      <c r="R76" s="2">
        <f t="shared" si="10"/>
        <v>2.5446428571428576E-4</v>
      </c>
    </row>
    <row r="77" spans="2:18" x14ac:dyDescent="0.25">
      <c r="B77" s="2">
        <v>0.21781249999999999</v>
      </c>
      <c r="C77" s="2">
        <v>1.5624999999999943E-4</v>
      </c>
      <c r="E77" s="2">
        <f t="shared" si="6"/>
        <v>0.2179017857142857</v>
      </c>
      <c r="F77" s="2">
        <f t="shared" si="6"/>
        <v>1.3839285714285695E-4</v>
      </c>
      <c r="H77" s="2">
        <v>0.18375</v>
      </c>
      <c r="I77" s="2">
        <v>2.5000000000000022E-4</v>
      </c>
      <c r="K77" s="2">
        <f t="shared" si="7"/>
        <v>0.18370535714285713</v>
      </c>
      <c r="L77" s="2">
        <f t="shared" si="8"/>
        <v>2.410714285714286E-4</v>
      </c>
      <c r="N77" s="2">
        <v>0.20250000000000001</v>
      </c>
      <c r="O77" s="2">
        <v>2.1874999999999811E-4</v>
      </c>
      <c r="Q77" s="2">
        <f t="shared" si="9"/>
        <v>0.20223214285714283</v>
      </c>
      <c r="R77" s="2">
        <f t="shared" si="10"/>
        <v>2.4107142857142895E-4</v>
      </c>
    </row>
    <row r="78" spans="2:18" x14ac:dyDescent="0.25">
      <c r="B78" s="2">
        <v>0.21875</v>
      </c>
      <c r="C78" s="2">
        <v>1.5624999999999943E-4</v>
      </c>
      <c r="E78" s="2">
        <f t="shared" si="6"/>
        <v>0.21861607142857142</v>
      </c>
      <c r="F78" s="2">
        <f t="shared" si="6"/>
        <v>1.3839285714285695E-4</v>
      </c>
      <c r="H78" s="2">
        <v>0.185</v>
      </c>
      <c r="I78" s="2">
        <v>2.8124999999999955E-4</v>
      </c>
      <c r="K78" s="2">
        <f t="shared" si="7"/>
        <v>0.18486607142857142</v>
      </c>
      <c r="L78" s="2">
        <f t="shared" si="8"/>
        <v>2.3660714285714257E-4</v>
      </c>
      <c r="N78" s="2">
        <v>0.20343749999999999</v>
      </c>
      <c r="O78" s="2">
        <v>2.1874999999999811E-4</v>
      </c>
      <c r="Q78" s="2">
        <f t="shared" si="9"/>
        <v>0.20343749999999997</v>
      </c>
      <c r="R78" s="2">
        <f t="shared" si="10"/>
        <v>2.4553571428571457E-4</v>
      </c>
    </row>
    <row r="79" spans="2:18" x14ac:dyDescent="0.25">
      <c r="B79" s="2">
        <v>0.21937499999999999</v>
      </c>
      <c r="C79" s="2">
        <v>1.2500000000000011E-4</v>
      </c>
      <c r="E79" s="2">
        <f t="shared" si="6"/>
        <v>0.21928571428571431</v>
      </c>
      <c r="F79" s="2">
        <f t="shared" si="6"/>
        <v>1.3839285714285735E-4</v>
      </c>
      <c r="H79" s="2">
        <v>0.18656249999999999</v>
      </c>
      <c r="I79" s="2">
        <v>2.187500000000009E-4</v>
      </c>
      <c r="K79" s="2">
        <f t="shared" si="7"/>
        <v>0.18607142857142861</v>
      </c>
      <c r="L79" s="2">
        <f t="shared" si="8"/>
        <v>2.3660714285714257E-4</v>
      </c>
      <c r="N79" s="2">
        <v>0.20468749999999999</v>
      </c>
      <c r="O79" s="2">
        <v>2.187500000000009E-4</v>
      </c>
      <c r="Q79" s="2">
        <f t="shared" si="9"/>
        <v>0.20468749999999999</v>
      </c>
      <c r="R79" s="2">
        <f t="shared" si="10"/>
        <v>2.410714285714286E-4</v>
      </c>
    </row>
    <row r="80" spans="2:18" x14ac:dyDescent="0.25">
      <c r="B80" s="2">
        <v>0.22</v>
      </c>
      <c r="C80" s="2">
        <v>1.2500000000000011E-4</v>
      </c>
      <c r="E80" s="2">
        <f t="shared" si="6"/>
        <v>0.21999999999999997</v>
      </c>
      <c r="F80" s="2">
        <f t="shared" si="6"/>
        <v>1.4285714285714298E-4</v>
      </c>
      <c r="H80" s="2">
        <v>0.18718750000000001</v>
      </c>
      <c r="I80" s="2">
        <v>1.5624999999999943E-4</v>
      </c>
      <c r="K80" s="2">
        <f t="shared" si="7"/>
        <v>0.18723214285714285</v>
      </c>
      <c r="L80" s="2">
        <f t="shared" si="8"/>
        <v>2.3214285714285695E-4</v>
      </c>
      <c r="N80" s="2">
        <v>0.205625</v>
      </c>
      <c r="O80" s="2">
        <v>2.187500000000009E-4</v>
      </c>
      <c r="Q80" s="2">
        <f t="shared" si="9"/>
        <v>0.20584821428571429</v>
      </c>
      <c r="R80" s="2">
        <f t="shared" si="10"/>
        <v>2.2767857142857133E-4</v>
      </c>
    </row>
    <row r="81" spans="2:18" x14ac:dyDescent="0.25">
      <c r="B81" s="2">
        <v>0.22062499999999999</v>
      </c>
      <c r="C81" s="2">
        <v>1.2500000000000011E-4</v>
      </c>
      <c r="E81" s="2">
        <f t="shared" si="6"/>
        <v>0.2207142857142857</v>
      </c>
      <c r="F81" s="2">
        <f t="shared" si="6"/>
        <v>1.3392857142857135E-4</v>
      </c>
      <c r="H81" s="2">
        <v>0.18812499999999999</v>
      </c>
      <c r="I81" s="2">
        <v>2.1874999999999811E-4</v>
      </c>
      <c r="K81" s="2">
        <f t="shared" si="7"/>
        <v>0.18839285714285717</v>
      </c>
      <c r="L81" s="2">
        <f t="shared" si="8"/>
        <v>2.2767857142857136E-4</v>
      </c>
      <c r="N81" s="2">
        <v>0.206875</v>
      </c>
      <c r="O81" s="2">
        <v>2.8124999999999955E-4</v>
      </c>
      <c r="Q81" s="2">
        <f t="shared" si="9"/>
        <v>0.20696428571428571</v>
      </c>
      <c r="R81" s="2">
        <f t="shared" si="10"/>
        <v>2.3214285714285736E-4</v>
      </c>
    </row>
    <row r="82" spans="2:18" x14ac:dyDescent="0.25">
      <c r="B82" s="2">
        <v>0.22125</v>
      </c>
      <c r="C82" s="2">
        <v>1.5625000000000223E-4</v>
      </c>
      <c r="E82" s="2">
        <f t="shared" si="6"/>
        <v>0.22133928571428571</v>
      </c>
      <c r="F82" s="2">
        <f t="shared" si="6"/>
        <v>1.2946428571428573E-4</v>
      </c>
      <c r="H82" s="2">
        <v>0.18937499999999999</v>
      </c>
      <c r="I82" s="2">
        <v>2.5000000000000022E-4</v>
      </c>
      <c r="K82" s="2">
        <f t="shared" si="7"/>
        <v>0.18950892857142859</v>
      </c>
      <c r="L82" s="2">
        <f t="shared" si="8"/>
        <v>2.1875000000000006E-4</v>
      </c>
      <c r="N82" s="2">
        <v>0.2084375</v>
      </c>
      <c r="O82" s="2">
        <v>2.5000000000000022E-4</v>
      </c>
      <c r="Q82" s="2">
        <f t="shared" si="9"/>
        <v>0.2081696428571429</v>
      </c>
      <c r="R82" s="2">
        <f t="shared" si="10"/>
        <v>2.3660714285714295E-4</v>
      </c>
    </row>
    <row r="83" spans="2:18" x14ac:dyDescent="0.25">
      <c r="B83" s="2">
        <v>0.22218750000000001</v>
      </c>
      <c r="C83" s="2">
        <v>1.5624999999999943E-4</v>
      </c>
      <c r="E83" s="2">
        <f t="shared" si="6"/>
        <v>0.22200892857142859</v>
      </c>
      <c r="F83" s="2">
        <f t="shared" si="6"/>
        <v>1.3392857142857173E-4</v>
      </c>
      <c r="H83" s="2">
        <v>0.19062499999999999</v>
      </c>
      <c r="I83" s="2">
        <v>2.5000000000000022E-4</v>
      </c>
      <c r="K83" s="2">
        <f t="shared" si="7"/>
        <v>0.19058035714285718</v>
      </c>
      <c r="L83" s="2">
        <f t="shared" si="8"/>
        <v>2.1875000000000006E-4</v>
      </c>
      <c r="N83" s="2">
        <v>0.20937500000000001</v>
      </c>
      <c r="O83" s="2">
        <v>1.8750000000000155E-4</v>
      </c>
      <c r="Q83" s="2">
        <f t="shared" si="9"/>
        <v>0.20933035714285714</v>
      </c>
      <c r="R83" s="2">
        <f t="shared" si="10"/>
        <v>2.3660714285714254E-4</v>
      </c>
    </row>
    <row r="84" spans="2:18" x14ac:dyDescent="0.25">
      <c r="B84" s="2">
        <v>0.2228125</v>
      </c>
      <c r="C84" s="2">
        <v>9.3749999999997996E-5</v>
      </c>
      <c r="E84" s="2">
        <f t="shared" si="6"/>
        <v>0.22267857142857142</v>
      </c>
      <c r="F84" s="2">
        <f t="shared" si="6"/>
        <v>1.2946428571428611E-4</v>
      </c>
      <c r="H84" s="2">
        <v>0.19187499999999999</v>
      </c>
      <c r="I84" s="2">
        <v>2.187500000000009E-4</v>
      </c>
      <c r="K84" s="2">
        <f t="shared" si="7"/>
        <v>0.1916964285714286</v>
      </c>
      <c r="L84" s="2">
        <f t="shared" si="8"/>
        <v>2.2321428571428573E-4</v>
      </c>
      <c r="N84" s="2">
        <v>0.21031250000000001</v>
      </c>
      <c r="O84" s="2">
        <v>2.5000000000000022E-4</v>
      </c>
      <c r="Q84" s="2">
        <f t="shared" si="9"/>
        <v>0.2105357142857143</v>
      </c>
      <c r="R84" s="2">
        <f t="shared" si="10"/>
        <v>2.3660714285714257E-4</v>
      </c>
    </row>
    <row r="85" spans="2:18" x14ac:dyDescent="0.25">
      <c r="B85" s="2">
        <v>0.22312499999999999</v>
      </c>
      <c r="C85" s="2">
        <v>1.2500000000000011E-4</v>
      </c>
      <c r="E85" s="2">
        <f t="shared" si="6"/>
        <v>0.22330357142857143</v>
      </c>
      <c r="F85" s="2">
        <f t="shared" si="6"/>
        <v>1.2053571428571449E-4</v>
      </c>
      <c r="H85" s="2">
        <v>0.1928125</v>
      </c>
      <c r="I85" s="2">
        <v>2.187500000000009E-4</v>
      </c>
      <c r="K85" s="2">
        <f t="shared" si="7"/>
        <v>0.1928125</v>
      </c>
      <c r="L85" s="2">
        <f t="shared" si="8"/>
        <v>2.2321428571428571E-4</v>
      </c>
      <c r="N85" s="2">
        <v>0.21187500000000001</v>
      </c>
      <c r="O85" s="2">
        <v>2.4999999999999746E-4</v>
      </c>
      <c r="Q85" s="2">
        <f t="shared" si="9"/>
        <v>0.21169642857142862</v>
      </c>
      <c r="R85" s="2">
        <f t="shared" si="10"/>
        <v>2.1875000000000011E-4</v>
      </c>
    </row>
    <row r="86" spans="2:18" x14ac:dyDescent="0.25">
      <c r="B86" s="2">
        <v>0.2240625</v>
      </c>
      <c r="C86" s="2">
        <v>1.5625000000000223E-4</v>
      </c>
      <c r="E86" s="2">
        <f t="shared" si="6"/>
        <v>0.22388392857142855</v>
      </c>
      <c r="F86" s="2">
        <f t="shared" si="6"/>
        <v>1.1160714285714283E-4</v>
      </c>
      <c r="H86" s="2">
        <v>0.1940625</v>
      </c>
      <c r="I86" s="2">
        <v>2.187500000000009E-4</v>
      </c>
      <c r="K86" s="2">
        <f t="shared" si="7"/>
        <v>0.19392857142857142</v>
      </c>
      <c r="L86" s="2">
        <f t="shared" si="8"/>
        <v>2.1875000000000011E-4</v>
      </c>
      <c r="N86" s="2">
        <v>0.21281249999999999</v>
      </c>
      <c r="O86" s="2">
        <v>2.1874999999999811E-4</v>
      </c>
      <c r="Q86" s="2">
        <f t="shared" si="9"/>
        <v>0.21272321428571428</v>
      </c>
      <c r="R86" s="2">
        <f t="shared" si="10"/>
        <v>2.0982142857142887E-4</v>
      </c>
    </row>
    <row r="87" spans="2:18" x14ac:dyDescent="0.25">
      <c r="B87" s="2">
        <v>0.22468750000000001</v>
      </c>
      <c r="C87" s="2">
        <v>9.3750000000000774E-5</v>
      </c>
      <c r="E87" s="2">
        <f t="shared" si="6"/>
        <v>0.22441964285714283</v>
      </c>
      <c r="F87" s="2">
        <f t="shared" si="6"/>
        <v>1.0714285714285723E-4</v>
      </c>
      <c r="H87" s="2">
        <v>0.19500000000000001</v>
      </c>
      <c r="I87" s="2">
        <v>1.8749999999999878E-4</v>
      </c>
      <c r="K87" s="2">
        <f t="shared" si="7"/>
        <v>0.19499999999999998</v>
      </c>
      <c r="L87" s="2">
        <f t="shared" si="8"/>
        <v>2.0982142857142884E-4</v>
      </c>
      <c r="N87" s="2">
        <v>0.21406249999999999</v>
      </c>
      <c r="O87" s="2">
        <v>2.187500000000009E-4</v>
      </c>
      <c r="Q87" s="2">
        <f t="shared" si="9"/>
        <v>0.21379464285714286</v>
      </c>
      <c r="R87" s="2">
        <f t="shared" si="10"/>
        <v>2.1428571428571408E-4</v>
      </c>
    </row>
    <row r="88" spans="2:18" x14ac:dyDescent="0.25">
      <c r="B88" s="2">
        <v>0.22500000000000001</v>
      </c>
      <c r="C88" s="2">
        <v>6.2499999999998673E-5</v>
      </c>
      <c r="E88" s="2">
        <f t="shared" si="6"/>
        <v>0.22495535714285714</v>
      </c>
      <c r="F88" s="2">
        <f t="shared" si="6"/>
        <v>1.1160714285714287E-4</v>
      </c>
      <c r="H88" s="2">
        <v>0.19593749999999999</v>
      </c>
      <c r="I88" s="2">
        <v>2.1874999999999811E-4</v>
      </c>
      <c r="K88" s="2">
        <f t="shared" si="7"/>
        <v>0.19602678571428567</v>
      </c>
      <c r="L88" s="2">
        <f t="shared" si="8"/>
        <v>2.0982142857142884E-4</v>
      </c>
      <c r="N88" s="2">
        <v>0.215</v>
      </c>
      <c r="O88" s="2">
        <v>1.5625000000000223E-4</v>
      </c>
      <c r="Q88" s="2">
        <f t="shared" si="9"/>
        <v>0.21486607142857142</v>
      </c>
      <c r="R88" s="2">
        <f t="shared" si="10"/>
        <v>2.0982142857142806E-4</v>
      </c>
    </row>
    <row r="89" spans="2:18" x14ac:dyDescent="0.25">
      <c r="B89" s="2">
        <v>0.2253125</v>
      </c>
      <c r="C89" s="2">
        <v>9.3750000000000774E-5</v>
      </c>
      <c r="E89" s="2">
        <f t="shared" si="6"/>
        <v>0.22553571428571426</v>
      </c>
      <c r="F89" s="2">
        <f t="shared" si="6"/>
        <v>1.1160714285714287E-4</v>
      </c>
      <c r="H89" s="2">
        <v>0.19718749999999999</v>
      </c>
      <c r="I89" s="2">
        <v>2.187500000000009E-4</v>
      </c>
      <c r="K89" s="2">
        <f t="shared" si="7"/>
        <v>0.19709821428571425</v>
      </c>
      <c r="L89" s="2">
        <f t="shared" si="8"/>
        <v>2.0982142857142884E-4</v>
      </c>
      <c r="N89" s="2">
        <v>0.21562500000000001</v>
      </c>
      <c r="O89" s="2">
        <v>1.8750000000000155E-4</v>
      </c>
      <c r="Q89" s="2">
        <f t="shared" si="9"/>
        <v>0.21589285714285711</v>
      </c>
      <c r="R89" s="2">
        <f t="shared" si="10"/>
        <v>2.0982142857142844E-4</v>
      </c>
    </row>
    <row r="90" spans="2:18" x14ac:dyDescent="0.25">
      <c r="B90" s="2">
        <v>0.22593750000000001</v>
      </c>
      <c r="C90" s="2">
        <v>1.2500000000000011E-4</v>
      </c>
      <c r="E90" s="2">
        <f t="shared" si="6"/>
        <v>0.22607142857142853</v>
      </c>
      <c r="F90" s="2">
        <f t="shared" si="6"/>
        <v>1.0714285714285684E-4</v>
      </c>
      <c r="H90" s="2">
        <v>0.198125</v>
      </c>
      <c r="I90" s="2">
        <v>1.8750000000000155E-4</v>
      </c>
      <c r="K90" s="2">
        <f t="shared" si="7"/>
        <v>0.19812499999999997</v>
      </c>
      <c r="L90" s="2">
        <f t="shared" si="8"/>
        <v>2.0535714285714284E-4</v>
      </c>
      <c r="N90" s="2">
        <v>0.21687500000000001</v>
      </c>
      <c r="O90" s="2">
        <v>2.1874999999999811E-4</v>
      </c>
      <c r="Q90" s="2">
        <f t="shared" si="9"/>
        <v>0.21696428571428572</v>
      </c>
      <c r="R90" s="2">
        <f t="shared" si="10"/>
        <v>2.0982142857142884E-4</v>
      </c>
    </row>
    <row r="91" spans="2:18" x14ac:dyDescent="0.25">
      <c r="B91" s="2">
        <v>0.2265625</v>
      </c>
      <c r="C91" s="2">
        <v>1.2499999999999735E-4</v>
      </c>
      <c r="E91" s="2">
        <f t="shared" si="6"/>
        <v>0.22660714285714284</v>
      </c>
      <c r="F91" s="2">
        <f t="shared" si="6"/>
        <v>1.0714285714285684E-4</v>
      </c>
      <c r="H91" s="2">
        <v>0.1990625</v>
      </c>
      <c r="I91" s="2">
        <v>2.187500000000009E-4</v>
      </c>
      <c r="K91" s="2">
        <f t="shared" si="7"/>
        <v>0.19915178571428571</v>
      </c>
      <c r="L91" s="2">
        <f t="shared" si="8"/>
        <v>2.0535714285714284E-4</v>
      </c>
      <c r="N91" s="2">
        <v>0.21781249999999999</v>
      </c>
      <c r="O91" s="2">
        <v>2.1874999999999811E-4</v>
      </c>
      <c r="Q91" s="2">
        <f t="shared" si="9"/>
        <v>0.21799107142857141</v>
      </c>
      <c r="R91" s="2">
        <f t="shared" si="10"/>
        <v>2.0535714285714322E-4</v>
      </c>
    </row>
    <row r="92" spans="2:18" x14ac:dyDescent="0.25">
      <c r="B92" s="2">
        <v>0.22718749999999999</v>
      </c>
      <c r="C92" s="2">
        <v>1.2500000000000011E-4</v>
      </c>
      <c r="E92" s="2">
        <f t="shared" si="6"/>
        <v>0.22714285714285715</v>
      </c>
      <c r="F92" s="2">
        <f t="shared" si="6"/>
        <v>1.2053571428571449E-4</v>
      </c>
      <c r="H92" s="2">
        <v>0.2003125</v>
      </c>
      <c r="I92" s="2">
        <v>2.187500000000009E-4</v>
      </c>
      <c r="K92" s="2">
        <f t="shared" si="7"/>
        <v>0.20017857142857146</v>
      </c>
      <c r="L92" s="2">
        <f t="shared" si="8"/>
        <v>2.0089285714285763E-4</v>
      </c>
      <c r="N92" s="2">
        <v>0.21906249999999999</v>
      </c>
      <c r="O92" s="2">
        <v>2.5000000000000022E-4</v>
      </c>
      <c r="Q92" s="2">
        <f t="shared" si="9"/>
        <v>0.21901785714285713</v>
      </c>
      <c r="R92" s="2">
        <f t="shared" si="10"/>
        <v>2.0982142857142844E-4</v>
      </c>
    </row>
    <row r="93" spans="2:18" x14ac:dyDescent="0.25">
      <c r="B93" s="2">
        <v>0.2278125</v>
      </c>
      <c r="C93" s="2">
        <v>1.2500000000000011E-4</v>
      </c>
      <c r="E93" s="2">
        <f t="shared" si="6"/>
        <v>0.2278125</v>
      </c>
      <c r="F93" s="2">
        <f t="shared" si="6"/>
        <v>1.2946428571428571E-4</v>
      </c>
      <c r="H93" s="2">
        <v>0.20125000000000001</v>
      </c>
      <c r="I93" s="2">
        <v>1.8749999999999878E-4</v>
      </c>
      <c r="K93" s="2">
        <f t="shared" si="7"/>
        <v>0.2011607142857143</v>
      </c>
      <c r="L93" s="2">
        <f t="shared" si="8"/>
        <v>2.008928571428576E-4</v>
      </c>
      <c r="N93" s="2">
        <v>0.22031249999999999</v>
      </c>
      <c r="O93" s="2">
        <v>2.187500000000009E-4</v>
      </c>
      <c r="Q93" s="2">
        <f t="shared" si="9"/>
        <v>0.22008928571428574</v>
      </c>
      <c r="R93" s="2">
        <f t="shared" si="10"/>
        <v>2.0535714285714246E-4</v>
      </c>
    </row>
    <row r="94" spans="2:18" x14ac:dyDescent="0.25">
      <c r="B94" s="2">
        <v>0.22843749999999999</v>
      </c>
      <c r="C94" s="2">
        <v>9.3750000000000774E-5</v>
      </c>
      <c r="E94" s="2">
        <f t="shared" si="6"/>
        <v>0.22843749999999999</v>
      </c>
      <c r="F94" s="2">
        <f t="shared" si="6"/>
        <v>1.205357142857141E-4</v>
      </c>
      <c r="H94" s="2">
        <v>0.20218749999999999</v>
      </c>
      <c r="I94" s="2">
        <v>1.8749999999999878E-4</v>
      </c>
      <c r="K94" s="2">
        <f t="shared" si="7"/>
        <v>0.20218749999999999</v>
      </c>
      <c r="L94" s="2">
        <f t="shared" si="8"/>
        <v>2.0982142857142884E-4</v>
      </c>
      <c r="N94" s="2">
        <v>0.22125</v>
      </c>
      <c r="O94" s="2">
        <v>1.8750000000000155E-4</v>
      </c>
      <c r="Q94" s="2">
        <f t="shared" si="9"/>
        <v>0.22107142857142856</v>
      </c>
      <c r="R94" s="2">
        <f t="shared" si="10"/>
        <v>1.9642857142857163E-4</v>
      </c>
    </row>
    <row r="95" spans="2:18" x14ac:dyDescent="0.25">
      <c r="B95" s="2">
        <v>0.22875000000000001</v>
      </c>
      <c r="C95" s="2">
        <v>1.5625000000000223E-4</v>
      </c>
      <c r="E95" s="2">
        <f t="shared" si="6"/>
        <v>0.22901785714285713</v>
      </c>
      <c r="F95" s="2">
        <f t="shared" si="6"/>
        <v>1.1607142857142888E-4</v>
      </c>
      <c r="H95" s="2">
        <v>0.203125</v>
      </c>
      <c r="I95" s="2">
        <v>1.8750000000000155E-4</v>
      </c>
      <c r="K95" s="2">
        <f t="shared" si="7"/>
        <v>0.20325892857142858</v>
      </c>
      <c r="L95" s="2">
        <f t="shared" si="8"/>
        <v>2.0982142857142844E-4</v>
      </c>
      <c r="N95" s="2">
        <v>0.22218750000000001</v>
      </c>
      <c r="O95" s="2">
        <v>1.8749999999999878E-4</v>
      </c>
      <c r="Q95" s="2">
        <f t="shared" si="9"/>
        <v>0.22205357142857141</v>
      </c>
      <c r="R95" s="2">
        <f t="shared" si="10"/>
        <v>1.9642857142857201E-4</v>
      </c>
    </row>
    <row r="96" spans="2:18" x14ac:dyDescent="0.25">
      <c r="B96" s="2">
        <v>0.23</v>
      </c>
      <c r="C96" s="2">
        <v>1.5624999999999943E-4</v>
      </c>
      <c r="E96" s="2">
        <f t="shared" si="6"/>
        <v>0.22959821428571428</v>
      </c>
      <c r="F96" s="2">
        <f t="shared" si="6"/>
        <v>1.1607142857142888E-4</v>
      </c>
      <c r="H96" s="2">
        <v>0.20406250000000001</v>
      </c>
      <c r="I96" s="2">
        <v>2.187500000000009E-4</v>
      </c>
      <c r="K96" s="2">
        <f t="shared" si="7"/>
        <v>0.20428571428571432</v>
      </c>
      <c r="L96" s="2">
        <f t="shared" si="8"/>
        <v>2.0535714285714246E-4</v>
      </c>
      <c r="N96" s="2">
        <v>0.22312499999999999</v>
      </c>
      <c r="O96" s="2">
        <v>1.5624999999999943E-4</v>
      </c>
      <c r="Q96" s="2">
        <f t="shared" si="9"/>
        <v>0.22303571428571425</v>
      </c>
      <c r="R96" s="2">
        <f t="shared" si="10"/>
        <v>1.964285714285716E-4</v>
      </c>
    </row>
    <row r="97" spans="2:18" x14ac:dyDescent="0.25">
      <c r="B97" s="2">
        <v>0.2303125</v>
      </c>
      <c r="C97" s="2">
        <v>6.2499999999998673E-5</v>
      </c>
      <c r="E97" s="2">
        <f t="shared" si="6"/>
        <v>0.23017857142857143</v>
      </c>
      <c r="F97" s="2">
        <f t="shared" si="6"/>
        <v>1.1607142857142885E-4</v>
      </c>
      <c r="H97" s="2">
        <v>0.20531250000000001</v>
      </c>
      <c r="I97" s="2">
        <v>2.5000000000000022E-4</v>
      </c>
      <c r="K97" s="2">
        <f t="shared" si="7"/>
        <v>0.20531250000000001</v>
      </c>
      <c r="L97" s="2">
        <f t="shared" si="8"/>
        <v>2.0089285714285722E-4</v>
      </c>
      <c r="N97" s="2">
        <v>0.22375</v>
      </c>
      <c r="O97" s="2">
        <v>1.5625000000000223E-4</v>
      </c>
      <c r="Q97" s="2">
        <f t="shared" si="9"/>
        <v>0.2240178571428571</v>
      </c>
      <c r="R97" s="2">
        <f t="shared" si="10"/>
        <v>1.9642857142857119E-4</v>
      </c>
    </row>
    <row r="98" spans="2:18" x14ac:dyDescent="0.25">
      <c r="B98" s="2">
        <v>0.230625</v>
      </c>
      <c r="C98" s="2">
        <v>9.3750000000000774E-5</v>
      </c>
      <c r="E98" s="2">
        <f t="shared" si="6"/>
        <v>0.23075892857142857</v>
      </c>
      <c r="F98" s="2">
        <f t="shared" si="6"/>
        <v>1.2053571428571449E-4</v>
      </c>
      <c r="H98" s="2">
        <v>0.20656250000000001</v>
      </c>
      <c r="I98" s="2">
        <v>2.1874999999999811E-4</v>
      </c>
      <c r="K98" s="2">
        <f t="shared" si="7"/>
        <v>0.20629464285714286</v>
      </c>
      <c r="L98" s="2">
        <f t="shared" si="8"/>
        <v>1.91964285714286E-4</v>
      </c>
      <c r="N98" s="2">
        <v>0.22468750000000001</v>
      </c>
      <c r="O98" s="2">
        <v>2.187500000000009E-4</v>
      </c>
      <c r="Q98" s="2">
        <f t="shared" si="9"/>
        <v>0.22499999999999995</v>
      </c>
      <c r="R98" s="2">
        <f t="shared" si="10"/>
        <v>1.9196428571428557E-4</v>
      </c>
    </row>
    <row r="99" spans="2:18" x14ac:dyDescent="0.25">
      <c r="B99" s="2">
        <v>0.23125000000000001</v>
      </c>
      <c r="C99" s="2">
        <v>1.2500000000000011E-4</v>
      </c>
      <c r="E99" s="2">
        <f t="shared" si="6"/>
        <v>0.23138392857142856</v>
      </c>
      <c r="F99" s="2">
        <f t="shared" si="6"/>
        <v>1.1160714285714246E-4</v>
      </c>
      <c r="H99" s="2">
        <v>0.20749999999999999</v>
      </c>
      <c r="I99" s="2">
        <v>1.8749999999999878E-4</v>
      </c>
      <c r="K99" s="2">
        <f t="shared" si="7"/>
        <v>0.20723214285714286</v>
      </c>
      <c r="L99" s="2">
        <f t="shared" si="8"/>
        <v>1.919642857142856E-4</v>
      </c>
      <c r="N99" s="2">
        <v>0.22593750000000001</v>
      </c>
      <c r="O99" s="2">
        <v>2.4999999999999746E-4</v>
      </c>
      <c r="Q99" s="2">
        <f t="shared" si="9"/>
        <v>0.22593749999999999</v>
      </c>
      <c r="R99" s="2">
        <f t="shared" si="10"/>
        <v>1.8749999999999998E-4</v>
      </c>
    </row>
    <row r="100" spans="2:18" x14ac:dyDescent="0.25">
      <c r="B100" s="2">
        <v>0.231875</v>
      </c>
      <c r="C100" s="2">
        <v>1.2500000000000011E-4</v>
      </c>
      <c r="E100" s="2">
        <f t="shared" si="6"/>
        <v>0.231875</v>
      </c>
      <c r="F100" s="2">
        <f t="shared" si="6"/>
        <v>1.0714285714285685E-4</v>
      </c>
      <c r="H100" s="2">
        <v>0.2084375</v>
      </c>
      <c r="I100" s="2">
        <v>1.5625000000000223E-4</v>
      </c>
      <c r="K100" s="2">
        <f t="shared" si="7"/>
        <v>0.20821428571428571</v>
      </c>
      <c r="L100" s="2">
        <f t="shared" si="8"/>
        <v>1.8749999999999957E-4</v>
      </c>
      <c r="N100" s="2">
        <v>0.22718749999999999</v>
      </c>
      <c r="O100" s="2">
        <v>2.1874999999999811E-4</v>
      </c>
      <c r="Q100" s="2">
        <f t="shared" si="9"/>
        <v>0.22687499999999999</v>
      </c>
      <c r="R100" s="2">
        <f t="shared" si="10"/>
        <v>1.919642857142856E-4</v>
      </c>
    </row>
    <row r="101" spans="2:18" x14ac:dyDescent="0.25">
      <c r="B101" s="2">
        <v>0.23250000000000001</v>
      </c>
      <c r="C101" s="2">
        <v>1.2500000000000011E-4</v>
      </c>
      <c r="E101" s="2">
        <f t="shared" si="6"/>
        <v>0.23245535714285714</v>
      </c>
      <c r="F101" s="2">
        <f t="shared" si="6"/>
        <v>1.1607142857142848E-4</v>
      </c>
      <c r="H101" s="2">
        <v>0.20906250000000001</v>
      </c>
      <c r="I101" s="2">
        <v>1.2500000000000011E-4</v>
      </c>
      <c r="K101" s="2">
        <f t="shared" si="7"/>
        <v>0.20910714285714288</v>
      </c>
      <c r="L101" s="2">
        <f t="shared" si="8"/>
        <v>1.7410714285714233E-4</v>
      </c>
      <c r="N101" s="2">
        <v>0.22812499999999999</v>
      </c>
      <c r="O101" s="2">
        <v>1.5625000000000223E-4</v>
      </c>
      <c r="Q101" s="2">
        <f t="shared" si="9"/>
        <v>0.2278571428571429</v>
      </c>
      <c r="R101" s="2">
        <f t="shared" si="10"/>
        <v>1.919642857142856E-4</v>
      </c>
    </row>
    <row r="102" spans="2:18" x14ac:dyDescent="0.25">
      <c r="B102" s="2">
        <v>0.233125</v>
      </c>
      <c r="C102" s="2">
        <v>9.3749999999997996E-5</v>
      </c>
      <c r="E102" s="2">
        <f t="shared" si="6"/>
        <v>0.23303571428571429</v>
      </c>
      <c r="F102" s="2">
        <f t="shared" si="6"/>
        <v>1.1607142857142848E-4</v>
      </c>
      <c r="H102" s="2">
        <v>0.2096875</v>
      </c>
      <c r="I102" s="2">
        <v>1.8749999999999878E-4</v>
      </c>
      <c r="K102" s="2">
        <f t="shared" si="7"/>
        <v>0.20995535714285715</v>
      </c>
      <c r="L102" s="2">
        <f t="shared" si="8"/>
        <v>1.7410714285714271E-4</v>
      </c>
      <c r="N102" s="2">
        <v>0.22875000000000001</v>
      </c>
      <c r="O102" s="2">
        <v>1.5624999999999943E-4</v>
      </c>
      <c r="Q102" s="2">
        <f t="shared" si="9"/>
        <v>0.22879464285714285</v>
      </c>
      <c r="R102" s="2">
        <f t="shared" si="10"/>
        <v>1.7857142857142833E-4</v>
      </c>
    </row>
    <row r="103" spans="2:18" x14ac:dyDescent="0.25">
      <c r="B103" s="2">
        <v>0.23343749999999999</v>
      </c>
      <c r="C103" s="2">
        <v>1.2500000000000011E-4</v>
      </c>
      <c r="E103" s="2">
        <f t="shared" si="6"/>
        <v>0.23361607142857141</v>
      </c>
      <c r="F103" s="2">
        <f t="shared" si="6"/>
        <v>1.1160714285714285E-4</v>
      </c>
      <c r="H103" s="2">
        <v>0.2109375</v>
      </c>
      <c r="I103" s="2">
        <v>1.8749999999999878E-4</v>
      </c>
      <c r="K103" s="2">
        <f t="shared" si="7"/>
        <v>0.21084821428571429</v>
      </c>
      <c r="L103" s="2">
        <f t="shared" si="8"/>
        <v>1.7410714285714309E-4</v>
      </c>
      <c r="N103" s="2">
        <v>0.22968749999999999</v>
      </c>
      <c r="O103" s="2">
        <v>1.8749999999999878E-4</v>
      </c>
      <c r="Q103" s="2">
        <f t="shared" si="9"/>
        <v>0.22964285714285718</v>
      </c>
      <c r="R103" s="2">
        <f t="shared" si="10"/>
        <v>1.6517857142857149E-4</v>
      </c>
    </row>
    <row r="104" spans="2:18" x14ac:dyDescent="0.25">
      <c r="B104" s="2">
        <v>0.234375</v>
      </c>
      <c r="C104" s="2">
        <v>1.2500000000000011E-4</v>
      </c>
      <c r="E104" s="2">
        <f t="shared" si="6"/>
        <v>0.23415178571428572</v>
      </c>
      <c r="F104" s="2">
        <f t="shared" si="6"/>
        <v>1.0714285714285684E-4</v>
      </c>
      <c r="H104" s="2">
        <v>0.21156249999999999</v>
      </c>
      <c r="I104" s="2">
        <v>1.5624999999999943E-4</v>
      </c>
      <c r="K104" s="2">
        <f t="shared" si="7"/>
        <v>0.21169642857142859</v>
      </c>
      <c r="L104" s="2">
        <f t="shared" si="8"/>
        <v>1.6964285714285708E-4</v>
      </c>
      <c r="N104" s="2">
        <v>0.230625</v>
      </c>
      <c r="O104" s="2">
        <v>1.5625000000000223E-4</v>
      </c>
      <c r="Q104" s="2">
        <f t="shared" si="9"/>
        <v>0.23044642857142858</v>
      </c>
      <c r="R104" s="2">
        <f t="shared" si="10"/>
        <v>1.6517857142857184E-4</v>
      </c>
    </row>
    <row r="105" spans="2:18" x14ac:dyDescent="0.25">
      <c r="B105" s="2">
        <v>0.23468749999999999</v>
      </c>
      <c r="C105" s="2">
        <v>9.3750000000000774E-5</v>
      </c>
      <c r="E105" s="2">
        <f t="shared" si="6"/>
        <v>0.23468749999999999</v>
      </c>
      <c r="F105" s="2">
        <f t="shared" si="6"/>
        <v>1.0714285714285685E-4</v>
      </c>
      <c r="H105" s="2">
        <v>0.21249999999999999</v>
      </c>
      <c r="I105" s="2">
        <v>2.187500000000009E-4</v>
      </c>
      <c r="K105" s="2">
        <f t="shared" si="7"/>
        <v>0.21254464285714289</v>
      </c>
      <c r="L105" s="2">
        <f t="shared" si="8"/>
        <v>1.7410714285714273E-4</v>
      </c>
      <c r="N105" s="2">
        <v>0.23125000000000001</v>
      </c>
      <c r="O105" s="2">
        <v>1.2500000000000011E-4</v>
      </c>
      <c r="Q105" s="2">
        <f t="shared" si="9"/>
        <v>0.23129464285714291</v>
      </c>
      <c r="R105" s="2">
        <f t="shared" si="10"/>
        <v>1.7410714285714271E-4</v>
      </c>
    </row>
    <row r="106" spans="2:18" x14ac:dyDescent="0.25">
      <c r="B106" s="2">
        <v>0.23531250000000001</v>
      </c>
      <c r="C106" s="2">
        <v>9.3750000000000774E-5</v>
      </c>
      <c r="E106" s="2">
        <f t="shared" si="6"/>
        <v>0.23522321428571427</v>
      </c>
      <c r="F106" s="2">
        <f t="shared" si="6"/>
        <v>1.0714285714285723E-4</v>
      </c>
      <c r="H106" s="2">
        <v>0.21375</v>
      </c>
      <c r="I106" s="2">
        <v>1.8750000000000155E-4</v>
      </c>
      <c r="K106" s="2">
        <f t="shared" si="7"/>
        <v>0.2134375</v>
      </c>
      <c r="L106" s="2">
        <f t="shared" si="8"/>
        <v>1.7410714285714311E-4</v>
      </c>
      <c r="N106" s="2">
        <v>0.231875</v>
      </c>
      <c r="O106" s="2">
        <v>1.5624999999999943E-4</v>
      </c>
      <c r="Q106" s="2">
        <f t="shared" si="9"/>
        <v>0.23218750000000002</v>
      </c>
      <c r="R106" s="2">
        <f t="shared" si="10"/>
        <v>1.7857142857142833E-4</v>
      </c>
    </row>
    <row r="107" spans="2:18" x14ac:dyDescent="0.25">
      <c r="B107" s="2">
        <v>0.235625</v>
      </c>
      <c r="C107" s="2">
        <v>9.3749999999997996E-5</v>
      </c>
      <c r="E107" s="2">
        <f t="shared" si="6"/>
        <v>0.23575892857142858</v>
      </c>
      <c r="F107" s="2">
        <f t="shared" si="6"/>
        <v>9.8214285714285596E-5</v>
      </c>
      <c r="H107" s="2">
        <v>0.21437500000000001</v>
      </c>
      <c r="I107" s="2">
        <v>1.2500000000000011E-4</v>
      </c>
      <c r="K107" s="2">
        <f t="shared" si="7"/>
        <v>0.21428571428571427</v>
      </c>
      <c r="L107" s="2">
        <f t="shared" si="8"/>
        <v>1.7410714285714311E-4</v>
      </c>
      <c r="N107" s="2">
        <v>0.23281250000000001</v>
      </c>
      <c r="O107" s="2">
        <v>2.187500000000009E-4</v>
      </c>
      <c r="Q107" s="2">
        <f t="shared" si="9"/>
        <v>0.2330803571428571</v>
      </c>
      <c r="R107" s="2">
        <f t="shared" si="10"/>
        <v>1.7410714285714314E-4</v>
      </c>
    </row>
    <row r="108" spans="2:18" x14ac:dyDescent="0.25">
      <c r="B108" s="2">
        <v>0.23624999999999999</v>
      </c>
      <c r="C108" s="2">
        <v>1.2500000000000011E-4</v>
      </c>
      <c r="E108" s="2">
        <f t="shared" si="6"/>
        <v>0.23620535714285715</v>
      </c>
      <c r="F108" s="2">
        <f t="shared" si="6"/>
        <v>9.3749999999999975E-5</v>
      </c>
      <c r="H108" s="2">
        <v>0.215</v>
      </c>
      <c r="I108" s="2">
        <v>1.5624999999999943E-4</v>
      </c>
      <c r="K108" s="2">
        <f t="shared" si="7"/>
        <v>0.21517857142857141</v>
      </c>
      <c r="L108" s="2">
        <f t="shared" si="8"/>
        <v>1.7410714285714311E-4</v>
      </c>
      <c r="N108" s="2">
        <v>0.23406250000000001</v>
      </c>
      <c r="O108" s="2">
        <v>2.1874999999999811E-4</v>
      </c>
      <c r="Q108" s="2">
        <f t="shared" si="9"/>
        <v>0.23392857142857143</v>
      </c>
      <c r="R108" s="2">
        <f t="shared" si="10"/>
        <v>1.6964285714285711E-4</v>
      </c>
    </row>
    <row r="109" spans="2:18" x14ac:dyDescent="0.25">
      <c r="B109" s="2">
        <v>0.236875</v>
      </c>
      <c r="C109" s="2">
        <v>9.3750000000000774E-5</v>
      </c>
      <c r="E109" s="2">
        <f t="shared" si="6"/>
        <v>0.23669642857142856</v>
      </c>
      <c r="F109" s="2">
        <f t="shared" si="6"/>
        <v>9.3749999999999975E-5</v>
      </c>
      <c r="H109" s="2">
        <v>0.2159375</v>
      </c>
      <c r="I109" s="2">
        <v>1.8750000000000155E-4</v>
      </c>
      <c r="K109" s="2">
        <f t="shared" si="7"/>
        <v>0.21602678571428571</v>
      </c>
      <c r="L109" s="2">
        <f t="shared" si="8"/>
        <v>1.7410714285714311E-4</v>
      </c>
      <c r="N109" s="2">
        <v>0.23499999999999999</v>
      </c>
      <c r="O109" s="2">
        <v>1.8749999999999878E-4</v>
      </c>
      <c r="Q109" s="2">
        <f t="shared" si="9"/>
        <v>0.23477678571428573</v>
      </c>
      <c r="R109" s="2">
        <f t="shared" si="10"/>
        <v>1.6964285714285711E-4</v>
      </c>
    </row>
    <row r="110" spans="2:18" x14ac:dyDescent="0.25">
      <c r="B110" s="2">
        <v>0.2371875</v>
      </c>
      <c r="C110" s="2">
        <v>6.2499999999998673E-5</v>
      </c>
      <c r="E110" s="2">
        <f t="shared" si="6"/>
        <v>0.23714285714285713</v>
      </c>
      <c r="F110" s="2">
        <f t="shared" si="6"/>
        <v>9.3749999999999975E-5</v>
      </c>
      <c r="H110" s="2">
        <v>0.21687500000000001</v>
      </c>
      <c r="I110" s="2">
        <v>1.8749999999999878E-4</v>
      </c>
      <c r="K110" s="2">
        <f t="shared" si="7"/>
        <v>0.21691964285714288</v>
      </c>
      <c r="L110" s="2">
        <f t="shared" si="8"/>
        <v>1.785714285714283E-4</v>
      </c>
      <c r="N110" s="2">
        <v>0.23593749999999999</v>
      </c>
      <c r="O110" s="2">
        <v>1.5625000000000223E-4</v>
      </c>
      <c r="Q110" s="2">
        <f t="shared" si="9"/>
        <v>0.235625</v>
      </c>
      <c r="R110" s="2">
        <f t="shared" si="10"/>
        <v>1.6964285714285708E-4</v>
      </c>
    </row>
    <row r="111" spans="2:18" x14ac:dyDescent="0.25">
      <c r="B111" s="2">
        <v>0.23749999999999999</v>
      </c>
      <c r="C111" s="2">
        <v>9.3750000000000774E-5</v>
      </c>
      <c r="E111" s="2">
        <f t="shared" si="6"/>
        <v>0.23763392857142857</v>
      </c>
      <c r="F111" s="2">
        <f t="shared" si="6"/>
        <v>9.3750000000000381E-5</v>
      </c>
      <c r="H111" s="2">
        <v>0.21781249999999999</v>
      </c>
      <c r="I111" s="2">
        <v>1.5624999999999943E-4</v>
      </c>
      <c r="K111" s="2">
        <f t="shared" si="7"/>
        <v>0.21781249999999999</v>
      </c>
      <c r="L111" s="2">
        <f t="shared" si="8"/>
        <v>1.7410714285714268E-4</v>
      </c>
      <c r="N111" s="2">
        <v>0.23656250000000001</v>
      </c>
      <c r="O111" s="2">
        <v>1.2500000000000011E-4</v>
      </c>
      <c r="Q111" s="2">
        <f t="shared" si="9"/>
        <v>0.23647321428571427</v>
      </c>
      <c r="R111" s="2">
        <f t="shared" si="10"/>
        <v>1.6071428571428546E-4</v>
      </c>
    </row>
    <row r="112" spans="2:18" x14ac:dyDescent="0.25">
      <c r="B112" s="2">
        <v>0.238125</v>
      </c>
      <c r="C112" s="2">
        <v>9.3750000000000774E-5</v>
      </c>
      <c r="E112" s="2">
        <f t="shared" si="6"/>
        <v>0.23808035714285714</v>
      </c>
      <c r="F112" s="2">
        <f t="shared" si="6"/>
        <v>8.9285714285714367E-5</v>
      </c>
      <c r="H112" s="2">
        <v>0.21843750000000001</v>
      </c>
      <c r="I112" s="2">
        <v>2.187500000000009E-4</v>
      </c>
      <c r="K112" s="2">
        <f t="shared" si="7"/>
        <v>0.21866071428571429</v>
      </c>
      <c r="L112" s="2">
        <f t="shared" si="8"/>
        <v>1.6517857142857149E-4</v>
      </c>
      <c r="N112" s="2">
        <v>0.2371875</v>
      </c>
      <c r="O112" s="2">
        <v>1.2500000000000011E-4</v>
      </c>
      <c r="Q112" s="2">
        <f t="shared" si="9"/>
        <v>0.23723214285714286</v>
      </c>
      <c r="R112" s="2">
        <f t="shared" si="10"/>
        <v>1.473214285714286E-4</v>
      </c>
    </row>
    <row r="113" spans="2:18" x14ac:dyDescent="0.25">
      <c r="B113" s="2">
        <v>0.2384375</v>
      </c>
      <c r="C113" s="2">
        <v>9.3750000000000774E-5</v>
      </c>
      <c r="E113" s="2">
        <f t="shared" si="6"/>
        <v>0.23852678571428571</v>
      </c>
      <c r="F113" s="2">
        <f t="shared" si="6"/>
        <v>8.4821428571428352E-5</v>
      </c>
      <c r="H113" s="2">
        <v>0.22</v>
      </c>
      <c r="I113" s="2">
        <v>2.1874999999999811E-4</v>
      </c>
      <c r="K113" s="2">
        <f t="shared" si="7"/>
        <v>0.2194642857142857</v>
      </c>
      <c r="L113" s="2">
        <f t="shared" si="8"/>
        <v>1.5624999999999984E-4</v>
      </c>
      <c r="N113" s="2">
        <v>0.23781250000000001</v>
      </c>
      <c r="O113" s="2">
        <v>1.5624999999999943E-4</v>
      </c>
      <c r="Q113" s="2">
        <f t="shared" si="9"/>
        <v>0.23794642857142859</v>
      </c>
      <c r="R113" s="2">
        <f t="shared" si="10"/>
        <v>1.4285714285714298E-4</v>
      </c>
    </row>
    <row r="114" spans="2:18" x14ac:dyDescent="0.25">
      <c r="B114" s="2">
        <v>0.23906250000000001</v>
      </c>
      <c r="C114" s="2">
        <v>9.3750000000000774E-5</v>
      </c>
      <c r="E114" s="2">
        <f t="shared" si="6"/>
        <v>0.23892857142857141</v>
      </c>
      <c r="F114" s="2">
        <f t="shared" si="6"/>
        <v>9.3749999999999975E-5</v>
      </c>
      <c r="H114" s="2">
        <v>0.22062499999999999</v>
      </c>
      <c r="I114" s="2">
        <v>9.3750000000000774E-5</v>
      </c>
      <c r="K114" s="2">
        <f t="shared" si="7"/>
        <v>0.22022321428571429</v>
      </c>
      <c r="L114" s="2">
        <f t="shared" si="8"/>
        <v>1.5625000000000022E-4</v>
      </c>
      <c r="N114" s="2">
        <v>0.23874999999999999</v>
      </c>
      <c r="O114" s="2">
        <v>1.5624999999999943E-4</v>
      </c>
      <c r="Q114" s="2">
        <f t="shared" si="9"/>
        <v>0.23866071428571428</v>
      </c>
      <c r="R114" s="2">
        <f t="shared" si="10"/>
        <v>1.4285714285714298E-4</v>
      </c>
    </row>
    <row r="115" spans="2:18" x14ac:dyDescent="0.25">
      <c r="B115" s="2">
        <v>0.239375</v>
      </c>
      <c r="C115" s="2">
        <v>9.3749999999997996E-5</v>
      </c>
      <c r="E115" s="2">
        <f t="shared" si="6"/>
        <v>0.23946428571428569</v>
      </c>
      <c r="F115" s="2">
        <f t="shared" si="6"/>
        <v>9.8214285714285596E-5</v>
      </c>
      <c r="H115" s="2">
        <v>0.22093750000000001</v>
      </c>
      <c r="I115" s="2">
        <v>9.3750000000000774E-5</v>
      </c>
      <c r="K115" s="2">
        <f t="shared" si="7"/>
        <v>0.22102678571428572</v>
      </c>
      <c r="L115" s="2">
        <f t="shared" si="8"/>
        <v>1.6517857142857146E-4</v>
      </c>
      <c r="N115" s="2">
        <v>0.239375</v>
      </c>
      <c r="O115" s="2">
        <v>1.2500000000000011E-4</v>
      </c>
      <c r="Q115" s="2">
        <f t="shared" si="9"/>
        <v>0.23937500000000003</v>
      </c>
      <c r="R115" s="2">
        <f t="shared" si="10"/>
        <v>1.4285714285714298E-4</v>
      </c>
    </row>
    <row r="116" spans="2:18" x14ac:dyDescent="0.25">
      <c r="B116" s="2">
        <v>0.24</v>
      </c>
      <c r="C116" s="2">
        <v>6.2499999999998673E-5</v>
      </c>
      <c r="E116" s="2">
        <f t="shared" si="6"/>
        <v>0.23991071428571425</v>
      </c>
      <c r="F116" s="2">
        <f t="shared" si="6"/>
        <v>9.3749999999999988E-5</v>
      </c>
      <c r="H116" s="2">
        <v>0.2215625</v>
      </c>
      <c r="I116" s="2">
        <v>1.2500000000000011E-4</v>
      </c>
      <c r="K116" s="2">
        <f t="shared" si="7"/>
        <v>0.22187500000000002</v>
      </c>
      <c r="L116" s="2">
        <f t="shared" si="8"/>
        <v>1.5624999999999987E-4</v>
      </c>
      <c r="N116" s="2">
        <v>0.24</v>
      </c>
      <c r="O116" s="2">
        <v>1.5624999999999943E-4</v>
      </c>
      <c r="Q116" s="2">
        <f t="shared" si="9"/>
        <v>0.24008928571428573</v>
      </c>
      <c r="R116" s="2">
        <f t="shared" si="10"/>
        <v>1.4285714285714257E-4</v>
      </c>
    </row>
    <row r="117" spans="2:18" x14ac:dyDescent="0.25">
      <c r="B117" s="2">
        <v>0.24</v>
      </c>
      <c r="C117" s="2">
        <v>1.2500000000000011E-4</v>
      </c>
      <c r="E117" s="2">
        <f t="shared" si="6"/>
        <v>0.24040178571428572</v>
      </c>
      <c r="F117" s="2">
        <f t="shared" si="6"/>
        <v>9.3749999999999975E-5</v>
      </c>
      <c r="H117" s="2">
        <v>0.22218750000000001</v>
      </c>
      <c r="I117" s="2">
        <v>1.8750000000000155E-4</v>
      </c>
      <c r="K117" s="2">
        <f t="shared" si="7"/>
        <v>0.22258928571428571</v>
      </c>
      <c r="L117" s="2">
        <f t="shared" si="8"/>
        <v>1.4285714285714298E-4</v>
      </c>
      <c r="N117" s="2">
        <v>0.2409375</v>
      </c>
      <c r="O117" s="2">
        <v>1.5625000000000223E-4</v>
      </c>
      <c r="Q117" s="2">
        <f t="shared" si="9"/>
        <v>0.24080357142857142</v>
      </c>
      <c r="R117" s="2">
        <f t="shared" si="10"/>
        <v>1.3839285714285695E-4</v>
      </c>
    </row>
    <row r="118" spans="2:18" x14ac:dyDescent="0.25">
      <c r="B118" s="2">
        <v>0.24124999999999999</v>
      </c>
      <c r="C118" s="2">
        <v>1.2500000000000011E-4</v>
      </c>
      <c r="E118" s="2">
        <f t="shared" si="6"/>
        <v>0.24084821428571429</v>
      </c>
      <c r="F118" s="2">
        <f t="shared" si="6"/>
        <v>9.3749999999999582E-5</v>
      </c>
      <c r="H118" s="2">
        <v>0.22343750000000001</v>
      </c>
      <c r="I118" s="2">
        <v>2.1874999999999811E-4</v>
      </c>
      <c r="K118" s="2">
        <f t="shared" si="7"/>
        <v>0.22330357142857143</v>
      </c>
      <c r="L118" s="2">
        <f t="shared" si="8"/>
        <v>1.4285714285714298E-4</v>
      </c>
      <c r="N118" s="2">
        <v>0.24156250000000001</v>
      </c>
      <c r="O118" s="2">
        <v>1.2500000000000011E-4</v>
      </c>
      <c r="Q118" s="2">
        <f t="shared" si="9"/>
        <v>0.24147321428571428</v>
      </c>
      <c r="R118" s="2">
        <f t="shared" si="10"/>
        <v>1.3839285714285738E-4</v>
      </c>
    </row>
    <row r="119" spans="2:18" x14ac:dyDescent="0.25">
      <c r="B119" s="2">
        <v>0.24124999999999999</v>
      </c>
      <c r="C119" s="2">
        <v>6.2500000000001438E-5</v>
      </c>
      <c r="E119" s="2">
        <f t="shared" si="6"/>
        <v>0.24133928571428573</v>
      </c>
      <c r="F119" s="2">
        <f t="shared" si="6"/>
        <v>8.928571428571396E-5</v>
      </c>
      <c r="H119" s="2">
        <v>0.22437499999999999</v>
      </c>
      <c r="I119" s="2">
        <v>1.5624999999999943E-4</v>
      </c>
      <c r="K119" s="2">
        <f t="shared" si="7"/>
        <v>0.22401785714285719</v>
      </c>
      <c r="L119" s="2">
        <f t="shared" si="8"/>
        <v>1.473214285714286E-4</v>
      </c>
      <c r="N119" s="2">
        <v>0.2421875</v>
      </c>
      <c r="O119" s="2">
        <v>1.2499999999999735E-4</v>
      </c>
      <c r="Q119" s="2">
        <f t="shared" si="9"/>
        <v>0.2421875</v>
      </c>
      <c r="R119" s="2">
        <f t="shared" si="10"/>
        <v>1.3839285714285738E-4</v>
      </c>
    </row>
    <row r="120" spans="2:18" x14ac:dyDescent="0.25">
      <c r="B120" s="2">
        <v>0.24187500000000001</v>
      </c>
      <c r="C120" s="2">
        <v>9.3750000000000774E-5</v>
      </c>
      <c r="E120" s="2">
        <f t="shared" si="6"/>
        <v>0.2417410714285714</v>
      </c>
      <c r="F120" s="2">
        <f t="shared" si="6"/>
        <v>9.3749999999999975E-5</v>
      </c>
      <c r="H120" s="2">
        <v>0.22500000000000001</v>
      </c>
      <c r="I120" s="2">
        <v>1.2500000000000011E-4</v>
      </c>
      <c r="K120" s="2">
        <f t="shared" si="7"/>
        <v>0.22477678571428572</v>
      </c>
      <c r="L120" s="2">
        <f t="shared" si="8"/>
        <v>1.5178571428571419E-4</v>
      </c>
      <c r="N120" s="2">
        <v>0.24281249999999999</v>
      </c>
      <c r="O120" s="2">
        <v>1.2500000000000011E-4</v>
      </c>
      <c r="Q120" s="2">
        <f t="shared" si="9"/>
        <v>0.24285714285714285</v>
      </c>
      <c r="R120" s="2">
        <f t="shared" si="10"/>
        <v>1.3392857142857176E-4</v>
      </c>
    </row>
    <row r="121" spans="2:18" x14ac:dyDescent="0.25">
      <c r="B121" s="2">
        <v>0.2421875</v>
      </c>
      <c r="C121" s="2">
        <v>9.3749999999997996E-5</v>
      </c>
      <c r="E121" s="2">
        <f t="shared" si="6"/>
        <v>0.24227678571428571</v>
      </c>
      <c r="F121" s="2">
        <f t="shared" si="6"/>
        <v>8.9285714285714353E-5</v>
      </c>
      <c r="H121" s="2">
        <v>0.22562499999999999</v>
      </c>
      <c r="I121" s="2">
        <v>9.3750000000000774E-5</v>
      </c>
      <c r="K121" s="2">
        <f t="shared" si="7"/>
        <v>0.22553571428571431</v>
      </c>
      <c r="L121" s="2">
        <f t="shared" si="8"/>
        <v>1.4732142857142822E-4</v>
      </c>
      <c r="N121" s="2">
        <v>0.2434375</v>
      </c>
      <c r="O121" s="2">
        <v>1.5625000000000223E-4</v>
      </c>
      <c r="Q121" s="2">
        <f t="shared" si="9"/>
        <v>0.24352678571428571</v>
      </c>
      <c r="R121" s="2">
        <f t="shared" si="10"/>
        <v>1.3392857142857135E-4</v>
      </c>
    </row>
    <row r="122" spans="2:18" x14ac:dyDescent="0.25">
      <c r="B122" s="2">
        <v>0.24281249999999999</v>
      </c>
      <c r="C122" s="2">
        <v>6.2499999999998673E-5</v>
      </c>
      <c r="E122" s="2">
        <f t="shared" si="6"/>
        <v>0.24263392857142854</v>
      </c>
      <c r="F122" s="2">
        <f t="shared" si="6"/>
        <v>8.4821428571428746E-5</v>
      </c>
      <c r="H122" s="2">
        <v>0.22593750000000001</v>
      </c>
      <c r="I122" s="2">
        <v>1.2500000000000011E-4</v>
      </c>
      <c r="K122" s="2">
        <f t="shared" si="7"/>
        <v>0.22625000000000001</v>
      </c>
      <c r="L122" s="2">
        <f t="shared" si="8"/>
        <v>1.3839285714285698E-4</v>
      </c>
      <c r="N122" s="2">
        <v>0.24437500000000001</v>
      </c>
      <c r="O122" s="2">
        <v>1.2500000000000011E-4</v>
      </c>
      <c r="Q122" s="2">
        <f t="shared" si="9"/>
        <v>0.24419642857142859</v>
      </c>
      <c r="R122" s="2">
        <f t="shared" si="10"/>
        <v>1.3392857142857135E-4</v>
      </c>
    </row>
    <row r="123" spans="2:18" x14ac:dyDescent="0.25">
      <c r="B123" s="2">
        <v>0.24281249999999999</v>
      </c>
      <c r="C123" s="2">
        <v>9.3750000000000774E-5</v>
      </c>
      <c r="E123" s="2">
        <f t="shared" si="6"/>
        <v>0.24312499999999998</v>
      </c>
      <c r="F123" s="2">
        <f t="shared" si="6"/>
        <v>9.3749999999999975E-5</v>
      </c>
      <c r="H123" s="2">
        <v>0.22687499999999999</v>
      </c>
      <c r="I123" s="2">
        <v>1.5624999999999943E-4</v>
      </c>
      <c r="K123" s="2">
        <f t="shared" si="7"/>
        <v>0.22691964285714286</v>
      </c>
      <c r="L123" s="2">
        <f t="shared" si="8"/>
        <v>1.3392857142857135E-4</v>
      </c>
      <c r="N123" s="2">
        <v>0.2446875</v>
      </c>
      <c r="O123" s="2">
        <v>1.2500000000000011E-4</v>
      </c>
      <c r="Q123" s="2">
        <f t="shared" si="9"/>
        <v>0.24486607142857145</v>
      </c>
      <c r="R123" s="2">
        <f t="shared" si="10"/>
        <v>1.2946428571428611E-4</v>
      </c>
    </row>
    <row r="124" spans="2:18" x14ac:dyDescent="0.25">
      <c r="B124" s="2">
        <v>0.24374999999999999</v>
      </c>
      <c r="C124" s="2">
        <v>9.3750000000000774E-5</v>
      </c>
      <c r="E124" s="2">
        <f t="shared" si="6"/>
        <v>0.24357142857142858</v>
      </c>
      <c r="F124" s="2">
        <f t="shared" si="6"/>
        <v>8.4821428571428366E-5</v>
      </c>
      <c r="H124" s="2">
        <v>0.22750000000000001</v>
      </c>
      <c r="I124" s="2">
        <v>1.5624999999999943E-4</v>
      </c>
      <c r="K124" s="2">
        <f t="shared" si="7"/>
        <v>0.22758928571428574</v>
      </c>
      <c r="L124" s="2">
        <f t="shared" si="8"/>
        <v>1.3839285714285698E-4</v>
      </c>
      <c r="N124" s="2">
        <v>0.24562500000000001</v>
      </c>
      <c r="O124" s="2">
        <v>1.5624999999999943E-4</v>
      </c>
      <c r="Q124" s="2">
        <f t="shared" si="9"/>
        <v>0.24549107142857141</v>
      </c>
      <c r="R124" s="2">
        <f t="shared" si="10"/>
        <v>1.2500000000000008E-4</v>
      </c>
    </row>
    <row r="125" spans="2:18" x14ac:dyDescent="0.25">
      <c r="B125" s="2">
        <v>0.24374999999999999</v>
      </c>
      <c r="C125" s="2">
        <v>9.3750000000000774E-5</v>
      </c>
      <c r="E125" s="2">
        <f t="shared" si="6"/>
        <v>0.24397321428571431</v>
      </c>
      <c r="F125" s="2">
        <f t="shared" si="6"/>
        <v>8.9285714285714367E-5</v>
      </c>
      <c r="H125" s="2">
        <v>0.22843749999999999</v>
      </c>
      <c r="I125" s="2">
        <v>1.5624999999999943E-4</v>
      </c>
      <c r="K125" s="2">
        <f t="shared" si="7"/>
        <v>0.22830357142857144</v>
      </c>
      <c r="L125" s="2">
        <f t="shared" si="8"/>
        <v>1.4285714285714257E-4</v>
      </c>
      <c r="N125" s="2">
        <v>0.24625</v>
      </c>
      <c r="O125" s="2">
        <v>1.2500000000000011E-4</v>
      </c>
      <c r="Q125" s="2">
        <f t="shared" si="9"/>
        <v>0.24611607142857145</v>
      </c>
      <c r="R125" s="2">
        <f t="shared" si="10"/>
        <v>1.1607142857142848E-4</v>
      </c>
    </row>
    <row r="126" spans="2:18" x14ac:dyDescent="0.25">
      <c r="B126" s="2">
        <v>0.2446875</v>
      </c>
      <c r="C126" s="2">
        <v>1.2500000000000011E-4</v>
      </c>
      <c r="E126" s="2">
        <f t="shared" si="6"/>
        <v>0.24446428571428577</v>
      </c>
      <c r="F126" s="2">
        <f t="shared" si="6"/>
        <v>9.8214285714285989E-5</v>
      </c>
      <c r="H126" s="2">
        <v>0.2290625</v>
      </c>
      <c r="I126" s="2">
        <v>1.2500000000000011E-4</v>
      </c>
      <c r="K126" s="2">
        <f t="shared" si="7"/>
        <v>0.22901785714285716</v>
      </c>
      <c r="L126" s="2">
        <f t="shared" si="8"/>
        <v>1.4285714285714257E-4</v>
      </c>
      <c r="N126" s="2">
        <v>0.24687500000000001</v>
      </c>
      <c r="O126" s="2">
        <v>9.3750000000000774E-5</v>
      </c>
      <c r="Q126" s="2">
        <f t="shared" si="9"/>
        <v>0.24665178571428567</v>
      </c>
      <c r="R126" s="2">
        <f t="shared" si="10"/>
        <v>1.1607142857142848E-4</v>
      </c>
    </row>
    <row r="127" spans="2:18" x14ac:dyDescent="0.25">
      <c r="B127" s="2">
        <v>0.245</v>
      </c>
      <c r="C127" s="2">
        <v>3.1249999999999337E-5</v>
      </c>
      <c r="E127" s="2">
        <f t="shared" si="6"/>
        <v>0.24495535714285716</v>
      </c>
      <c r="F127" s="2">
        <f t="shared" si="6"/>
        <v>8.9285714285714367E-5</v>
      </c>
      <c r="H127" s="2">
        <v>0.22968749999999999</v>
      </c>
      <c r="I127" s="2">
        <v>1.5624999999999943E-4</v>
      </c>
      <c r="K127" s="2">
        <f t="shared" si="7"/>
        <v>0.22973214285714288</v>
      </c>
      <c r="L127" s="2">
        <f t="shared" si="8"/>
        <v>1.4285714285714298E-4</v>
      </c>
      <c r="N127" s="2">
        <v>0.2471875</v>
      </c>
      <c r="O127" s="2">
        <v>9.3749999999997996E-5</v>
      </c>
      <c r="Q127" s="2">
        <f t="shared" si="9"/>
        <v>0.24727678571428571</v>
      </c>
      <c r="R127" s="2">
        <f t="shared" si="10"/>
        <v>1.1607142857142848E-4</v>
      </c>
    </row>
    <row r="128" spans="2:18" x14ac:dyDescent="0.25">
      <c r="B128" s="2">
        <v>0.245</v>
      </c>
      <c r="C128" s="2">
        <v>1.2500000000000011E-4</v>
      </c>
      <c r="E128" s="2">
        <f t="shared" si="6"/>
        <v>0.24535714285714286</v>
      </c>
      <c r="F128" s="2">
        <f t="shared" si="6"/>
        <v>8.9285714285714367E-5</v>
      </c>
      <c r="H128" s="2">
        <v>0.230625</v>
      </c>
      <c r="I128" s="2">
        <v>1.2500000000000011E-4</v>
      </c>
      <c r="K128" s="2">
        <f t="shared" si="7"/>
        <v>0.23044642857142855</v>
      </c>
      <c r="L128" s="2">
        <f t="shared" si="8"/>
        <v>1.3392857142857173E-4</v>
      </c>
      <c r="N128" s="2">
        <v>0.24781249999999999</v>
      </c>
      <c r="O128" s="2">
        <v>9.3750000000000774E-5</v>
      </c>
      <c r="Q128" s="2">
        <f t="shared" si="9"/>
        <v>0.24781250000000002</v>
      </c>
      <c r="R128" s="2">
        <f t="shared" si="10"/>
        <v>1.0714285714285723E-4</v>
      </c>
    </row>
    <row r="129" spans="2:18" x14ac:dyDescent="0.25">
      <c r="B129" s="2">
        <v>0.24625</v>
      </c>
      <c r="C129" s="2">
        <v>1.2500000000000011E-4</v>
      </c>
      <c r="E129" s="2">
        <f t="shared" si="6"/>
        <v>0.24584821428571427</v>
      </c>
      <c r="F129" s="2">
        <f t="shared" si="6"/>
        <v>8.4821428571428746E-5</v>
      </c>
      <c r="H129" s="2">
        <v>0.23093749999999999</v>
      </c>
      <c r="I129" s="2">
        <v>1.2500000000000011E-4</v>
      </c>
      <c r="K129" s="2">
        <f t="shared" si="7"/>
        <v>0.23107142857142857</v>
      </c>
      <c r="L129" s="2">
        <f t="shared" si="8"/>
        <v>1.2946428571428611E-4</v>
      </c>
      <c r="N129" s="2">
        <v>0.24812500000000001</v>
      </c>
      <c r="O129" s="2">
        <v>1.2500000000000011E-4</v>
      </c>
      <c r="Q129" s="2">
        <f t="shared" si="9"/>
        <v>0.24834821428571432</v>
      </c>
      <c r="R129" s="2">
        <f t="shared" si="10"/>
        <v>1.0714285714285684E-4</v>
      </c>
    </row>
    <row r="130" spans="2:18" x14ac:dyDescent="0.25">
      <c r="B130" s="2">
        <v>0.24625</v>
      </c>
      <c r="C130" s="2">
        <v>3.1249999999999337E-5</v>
      </c>
      <c r="E130" s="2">
        <f t="shared" si="6"/>
        <v>0.2462053571428571</v>
      </c>
      <c r="F130" s="2">
        <f t="shared" si="6"/>
        <v>7.1428571428571488E-5</v>
      </c>
      <c r="H130" s="2">
        <v>0.231875</v>
      </c>
      <c r="I130" s="2">
        <v>1.5625000000000223E-4</v>
      </c>
      <c r="K130" s="2">
        <f t="shared" si="7"/>
        <v>0.23174107142857142</v>
      </c>
      <c r="L130" s="2">
        <f t="shared" si="8"/>
        <v>1.3839285714285735E-4</v>
      </c>
      <c r="N130" s="2">
        <v>0.24906249999999999</v>
      </c>
      <c r="O130" s="2">
        <v>1.2500000000000011E-4</v>
      </c>
      <c r="Q130" s="2">
        <f t="shared" si="9"/>
        <v>0.24888392857142858</v>
      </c>
      <c r="R130" s="2">
        <f t="shared" si="10"/>
        <v>1.1607142857142848E-4</v>
      </c>
    </row>
    <row r="131" spans="2:18" x14ac:dyDescent="0.25">
      <c r="B131" s="2">
        <v>0.24656249999999999</v>
      </c>
      <c r="C131" s="2">
        <v>9.3750000000000774E-5</v>
      </c>
      <c r="E131" s="2">
        <f t="shared" si="6"/>
        <v>0.24656250000000002</v>
      </c>
      <c r="F131" s="2">
        <f t="shared" si="6"/>
        <v>7.5892857142857123E-5</v>
      </c>
      <c r="H131" s="2">
        <v>0.23250000000000001</v>
      </c>
      <c r="I131" s="2">
        <v>9.3750000000000774E-5</v>
      </c>
      <c r="K131" s="2">
        <f t="shared" si="7"/>
        <v>0.23245535714285714</v>
      </c>
      <c r="L131" s="2">
        <f t="shared" si="8"/>
        <v>1.3392857142857133E-4</v>
      </c>
      <c r="N131" s="2">
        <v>0.24937500000000001</v>
      </c>
      <c r="O131" s="2">
        <v>9.3750000000000774E-5</v>
      </c>
      <c r="Q131" s="2">
        <f t="shared" si="9"/>
        <v>0.24950892857142856</v>
      </c>
      <c r="R131" s="2">
        <f t="shared" si="10"/>
        <v>1.2053571428571488E-4</v>
      </c>
    </row>
    <row r="132" spans="2:18" x14ac:dyDescent="0.25">
      <c r="B132" s="2">
        <v>0.2471875</v>
      </c>
      <c r="C132" s="2">
        <v>6.2500000000001438E-5</v>
      </c>
      <c r="E132" s="2">
        <f t="shared" si="6"/>
        <v>0.24696428571428572</v>
      </c>
      <c r="F132" s="2">
        <f t="shared" si="6"/>
        <v>7.5892857142857123E-5</v>
      </c>
      <c r="H132" s="2">
        <v>0.23281250000000001</v>
      </c>
      <c r="I132" s="2">
        <v>1.2500000000000011E-4</v>
      </c>
      <c r="K132" s="2">
        <f t="shared" si="7"/>
        <v>0.2330803571428571</v>
      </c>
      <c r="L132" s="2">
        <f t="shared" si="8"/>
        <v>1.2946428571428573E-4</v>
      </c>
      <c r="N132" s="2">
        <v>0.25</v>
      </c>
      <c r="O132" s="2">
        <v>1.2499999999999735E-4</v>
      </c>
      <c r="Q132" s="2">
        <f t="shared" si="9"/>
        <v>0.25008928571428568</v>
      </c>
      <c r="R132" s="2">
        <f t="shared" si="10"/>
        <v>1.2500000000000011E-4</v>
      </c>
    </row>
    <row r="133" spans="2:18" x14ac:dyDescent="0.25">
      <c r="B133" s="2">
        <v>0.2471875</v>
      </c>
      <c r="C133" s="2">
        <v>3.1249999999999337E-5</v>
      </c>
      <c r="E133" s="2">
        <f t="shared" si="6"/>
        <v>0.24732142857142855</v>
      </c>
      <c r="F133" s="2">
        <f t="shared" si="6"/>
        <v>7.1428571428571488E-5</v>
      </c>
      <c r="H133" s="2">
        <v>0.23375000000000001</v>
      </c>
      <c r="I133" s="2">
        <v>1.8749999999999878E-4</v>
      </c>
      <c r="K133" s="2">
        <f t="shared" si="7"/>
        <v>0.23374999999999996</v>
      </c>
      <c r="L133" s="2">
        <f t="shared" si="8"/>
        <v>1.2946428571428573E-4</v>
      </c>
      <c r="N133" s="2">
        <v>0.25062499999999999</v>
      </c>
      <c r="O133" s="2">
        <v>1.5625000000000223E-4</v>
      </c>
      <c r="Q133" s="2">
        <f t="shared" si="9"/>
        <v>0.25075892857142856</v>
      </c>
      <c r="R133" s="2">
        <f t="shared" si="10"/>
        <v>1.1607142857142848E-4</v>
      </c>
    </row>
    <row r="134" spans="2:18" x14ac:dyDescent="0.25">
      <c r="B134" s="2">
        <v>0.2475</v>
      </c>
      <c r="C134" s="2">
        <v>6.2499999999998673E-5</v>
      </c>
      <c r="E134" s="2">
        <f t="shared" ref="E134:F197" si="11">AVERAGE(B131:B137)</f>
        <v>0.24767857142857144</v>
      </c>
      <c r="F134" s="2">
        <f t="shared" si="11"/>
        <v>7.1428571428571488E-5</v>
      </c>
      <c r="H134" s="2">
        <v>0.23468749999999999</v>
      </c>
      <c r="I134" s="2">
        <v>1.2499999999999735E-4</v>
      </c>
      <c r="K134" s="2">
        <f t="shared" ref="K134:K197" si="12">AVERAGE(H131:H137)</f>
        <v>0.23437500000000003</v>
      </c>
      <c r="L134" s="2">
        <f t="shared" ref="L134:L197" si="13">AVERAGE(I131:I137)</f>
        <v>1.249999999999997E-4</v>
      </c>
      <c r="N134" s="2">
        <v>0.25156250000000002</v>
      </c>
      <c r="O134" s="2">
        <v>1.2500000000000288E-4</v>
      </c>
      <c r="Q134" s="2">
        <f t="shared" ref="Q134:Q197" si="14">AVERAGE(N131:N137)</f>
        <v>0.25125000000000003</v>
      </c>
      <c r="R134" s="2">
        <f t="shared" ref="R134:R197" si="15">AVERAGE(O131:O137)</f>
        <v>1.0267857142857123E-4</v>
      </c>
    </row>
    <row r="135" spans="2:18" x14ac:dyDescent="0.25">
      <c r="B135" s="2">
        <v>0.24781249999999999</v>
      </c>
      <c r="C135" s="2">
        <v>1.2500000000000011E-4</v>
      </c>
      <c r="E135" s="2">
        <f t="shared" si="11"/>
        <v>0.2480357142857143</v>
      </c>
      <c r="F135" s="2">
        <f t="shared" si="11"/>
        <v>7.5892857142857123E-5</v>
      </c>
      <c r="H135" s="2">
        <v>0.23499999999999999</v>
      </c>
      <c r="I135" s="2">
        <v>9.3750000000000774E-5</v>
      </c>
      <c r="K135" s="2">
        <f t="shared" si="12"/>
        <v>0.23500000000000001</v>
      </c>
      <c r="L135" s="2">
        <f t="shared" si="13"/>
        <v>1.2946428571428533E-4</v>
      </c>
      <c r="N135" s="2">
        <v>0.25187500000000002</v>
      </c>
      <c r="O135" s="2">
        <v>1.2499999999999735E-4</v>
      </c>
      <c r="Q135" s="2">
        <f t="shared" si="14"/>
        <v>0.25178571428571428</v>
      </c>
      <c r="R135" s="2">
        <f t="shared" si="15"/>
        <v>1.1160714285714287E-4</v>
      </c>
    </row>
    <row r="136" spans="2:18" x14ac:dyDescent="0.25">
      <c r="B136" s="2">
        <v>0.24875</v>
      </c>
      <c r="C136" s="2">
        <v>9.3750000000000774E-5</v>
      </c>
      <c r="E136" s="2">
        <f t="shared" si="11"/>
        <v>0.24843750000000001</v>
      </c>
      <c r="F136" s="2">
        <f t="shared" si="11"/>
        <v>7.5892857142857123E-5</v>
      </c>
      <c r="H136" s="2">
        <v>0.235625</v>
      </c>
      <c r="I136" s="2">
        <v>1.2500000000000011E-4</v>
      </c>
      <c r="K136" s="2">
        <f t="shared" si="12"/>
        <v>0.23566964285714284</v>
      </c>
      <c r="L136" s="2">
        <f t="shared" si="13"/>
        <v>1.2946428571428533E-4</v>
      </c>
      <c r="N136" s="2">
        <v>0.2528125</v>
      </c>
      <c r="O136" s="2">
        <v>6.2499999999998673E-5</v>
      </c>
      <c r="Q136" s="2">
        <f t="shared" si="14"/>
        <v>0.25236607142857143</v>
      </c>
      <c r="R136" s="2">
        <f t="shared" si="15"/>
        <v>1.1607142857142927E-4</v>
      </c>
    </row>
    <row r="137" spans="2:18" x14ac:dyDescent="0.25">
      <c r="B137" s="2">
        <v>0.24875</v>
      </c>
      <c r="C137" s="2">
        <v>3.1249999999999337E-5</v>
      </c>
      <c r="E137" s="2">
        <f t="shared" si="11"/>
        <v>0.24879464285714287</v>
      </c>
      <c r="F137" s="2">
        <f t="shared" si="11"/>
        <v>7.5892857142857123E-5</v>
      </c>
      <c r="H137" s="2">
        <v>0.23624999999999999</v>
      </c>
      <c r="I137" s="2">
        <v>1.2500000000000011E-4</v>
      </c>
      <c r="K137" s="2">
        <f t="shared" si="12"/>
        <v>0.23629464285714286</v>
      </c>
      <c r="L137" s="2">
        <f t="shared" si="13"/>
        <v>1.1160714285714287E-4</v>
      </c>
      <c r="N137" s="2">
        <v>0.2525</v>
      </c>
      <c r="O137" s="2">
        <v>3.1249999999999337E-5</v>
      </c>
      <c r="Q137" s="2">
        <f t="shared" si="14"/>
        <v>0.25294642857142857</v>
      </c>
      <c r="R137" s="2">
        <f t="shared" si="15"/>
        <v>1.1160714285714287E-4</v>
      </c>
    </row>
    <row r="138" spans="2:18" x14ac:dyDescent="0.25">
      <c r="B138" s="2">
        <v>0.24906249999999999</v>
      </c>
      <c r="C138" s="2">
        <v>1.2500000000000011E-4</v>
      </c>
      <c r="E138" s="2">
        <f t="shared" si="11"/>
        <v>0.24919642857142857</v>
      </c>
      <c r="F138" s="2">
        <f t="shared" si="11"/>
        <v>8.4821428571428352E-5</v>
      </c>
      <c r="H138" s="2">
        <v>0.236875</v>
      </c>
      <c r="I138" s="2">
        <v>1.2500000000000011E-4</v>
      </c>
      <c r="K138" s="2">
        <f t="shared" si="12"/>
        <v>0.23678571428571424</v>
      </c>
      <c r="L138" s="2">
        <f t="shared" si="13"/>
        <v>1.0267857142857161E-4</v>
      </c>
      <c r="N138" s="2">
        <v>0.25312499999999999</v>
      </c>
      <c r="O138" s="2">
        <v>1.5625000000000223E-4</v>
      </c>
      <c r="Q138" s="2">
        <f t="shared" si="14"/>
        <v>0.25348214285714288</v>
      </c>
      <c r="R138" s="2">
        <f t="shared" si="15"/>
        <v>1.0714285714285645E-4</v>
      </c>
    </row>
    <row r="139" spans="2:18" x14ac:dyDescent="0.25">
      <c r="B139" s="2">
        <v>0.25</v>
      </c>
      <c r="C139" s="2">
        <v>6.2500000000001438E-5</v>
      </c>
      <c r="E139" s="2">
        <f t="shared" si="11"/>
        <v>0.24964285714285714</v>
      </c>
      <c r="F139" s="2">
        <f t="shared" si="11"/>
        <v>7.5892857142856717E-5</v>
      </c>
      <c r="H139" s="2">
        <v>0.23749999999999999</v>
      </c>
      <c r="I139" s="2">
        <v>1.2500000000000011E-4</v>
      </c>
      <c r="K139" s="2">
        <f t="shared" si="12"/>
        <v>0.23732142857142854</v>
      </c>
      <c r="L139" s="2">
        <f t="shared" si="13"/>
        <v>1.0714285714285723E-4</v>
      </c>
      <c r="N139" s="2">
        <v>0.25406250000000002</v>
      </c>
      <c r="O139" s="2">
        <v>1.5625000000000223E-4</v>
      </c>
      <c r="Q139" s="2">
        <f t="shared" si="14"/>
        <v>0.25401785714285718</v>
      </c>
      <c r="R139" s="2">
        <f t="shared" si="15"/>
        <v>9.8214285714285217E-5</v>
      </c>
    </row>
    <row r="140" spans="2:18" x14ac:dyDescent="0.25">
      <c r="B140" s="2">
        <v>0.24968750000000001</v>
      </c>
      <c r="C140" s="2">
        <v>3.1249999999999337E-5</v>
      </c>
      <c r="E140" s="2">
        <f t="shared" si="11"/>
        <v>0.24995535714285716</v>
      </c>
      <c r="F140" s="2">
        <f t="shared" si="11"/>
        <v>7.1428571428571488E-5</v>
      </c>
      <c r="H140" s="2">
        <v>0.238125</v>
      </c>
      <c r="I140" s="2">
        <v>6.2500000000001438E-5</v>
      </c>
      <c r="K140" s="2">
        <f t="shared" si="12"/>
        <v>0.23785714285714285</v>
      </c>
      <c r="L140" s="2">
        <f t="shared" si="13"/>
        <v>1.0714285714285723E-4</v>
      </c>
      <c r="N140" s="2">
        <v>0.25468750000000001</v>
      </c>
      <c r="O140" s="2">
        <v>1.2499999999999735E-4</v>
      </c>
      <c r="Q140" s="2">
        <f t="shared" si="14"/>
        <v>0.2544642857142857</v>
      </c>
      <c r="R140" s="2">
        <f t="shared" si="15"/>
        <v>9.3749999999999582E-5</v>
      </c>
    </row>
    <row r="141" spans="2:18" x14ac:dyDescent="0.25">
      <c r="B141" s="2">
        <v>0.25031249999999999</v>
      </c>
      <c r="C141" s="2">
        <v>1.2499999999999735E-4</v>
      </c>
      <c r="E141" s="2">
        <f t="shared" si="11"/>
        <v>0.25035714285714283</v>
      </c>
      <c r="F141" s="2">
        <f t="shared" si="11"/>
        <v>8.0357142857143517E-5</v>
      </c>
      <c r="H141" s="2">
        <v>0.238125</v>
      </c>
      <c r="I141" s="2">
        <v>6.2499999999998673E-5</v>
      </c>
      <c r="K141" s="2">
        <f t="shared" si="12"/>
        <v>0.23839285714285713</v>
      </c>
      <c r="L141" s="2">
        <f t="shared" si="13"/>
        <v>1.0267857142857161E-4</v>
      </c>
      <c r="N141" s="2">
        <v>0.2553125</v>
      </c>
      <c r="O141" s="2">
        <v>9.3749999999997996E-5</v>
      </c>
      <c r="Q141" s="2">
        <f t="shared" si="14"/>
        <v>0.25495535714285716</v>
      </c>
      <c r="R141" s="2">
        <f t="shared" si="15"/>
        <v>1.0267857142857162E-4</v>
      </c>
    </row>
    <row r="142" spans="2:18" x14ac:dyDescent="0.25">
      <c r="B142" s="2">
        <v>0.25093749999999998</v>
      </c>
      <c r="C142" s="2">
        <v>6.2499999999998673E-5</v>
      </c>
      <c r="E142" s="2">
        <f t="shared" si="11"/>
        <v>0.25075892857142856</v>
      </c>
      <c r="F142" s="2">
        <f t="shared" si="11"/>
        <v>6.6964285714286273E-5</v>
      </c>
      <c r="H142" s="2">
        <v>0.23874999999999999</v>
      </c>
      <c r="I142" s="2">
        <v>1.2500000000000011E-4</v>
      </c>
      <c r="K142" s="2">
        <f t="shared" si="12"/>
        <v>0.23888392857142857</v>
      </c>
      <c r="L142" s="2">
        <f t="shared" si="13"/>
        <v>9.8214285714285989E-5</v>
      </c>
      <c r="N142" s="2">
        <v>0.25562499999999999</v>
      </c>
      <c r="O142" s="2">
        <v>6.2499999999998673E-5</v>
      </c>
      <c r="Q142" s="2">
        <f t="shared" si="14"/>
        <v>0.25549107142857141</v>
      </c>
      <c r="R142" s="2">
        <f t="shared" si="15"/>
        <v>9.8214285714286016E-5</v>
      </c>
    </row>
    <row r="143" spans="2:18" x14ac:dyDescent="0.25">
      <c r="B143" s="2">
        <v>0.25093749999999998</v>
      </c>
      <c r="C143" s="2">
        <v>6.2500000000004216E-5</v>
      </c>
      <c r="E143" s="2">
        <f t="shared" si="11"/>
        <v>0.25102678571428572</v>
      </c>
      <c r="F143" s="2">
        <f t="shared" si="11"/>
        <v>6.6964285714285867E-5</v>
      </c>
      <c r="H143" s="2">
        <v>0.239375</v>
      </c>
      <c r="I143" s="2">
        <v>1.2500000000000011E-4</v>
      </c>
      <c r="K143" s="2">
        <f t="shared" si="12"/>
        <v>0.23937499999999998</v>
      </c>
      <c r="L143" s="2">
        <f t="shared" si="13"/>
        <v>9.8214285714286003E-5</v>
      </c>
      <c r="N143" s="2">
        <v>0.25593749999999998</v>
      </c>
      <c r="O143" s="2">
        <v>3.1249999999999337E-5</v>
      </c>
      <c r="Q143" s="2">
        <f t="shared" si="14"/>
        <v>0.25593749999999998</v>
      </c>
      <c r="R143" s="2">
        <f t="shared" si="15"/>
        <v>8.4821428571428352E-5</v>
      </c>
    </row>
    <row r="144" spans="2:18" x14ac:dyDescent="0.25">
      <c r="B144" s="2">
        <v>0.25156250000000002</v>
      </c>
      <c r="C144" s="2">
        <v>9.3750000000003553E-5</v>
      </c>
      <c r="E144" s="2">
        <f t="shared" si="11"/>
        <v>0.25142857142857145</v>
      </c>
      <c r="F144" s="2">
        <f t="shared" si="11"/>
        <v>7.5892857142857123E-5</v>
      </c>
      <c r="H144" s="2">
        <v>0.24</v>
      </c>
      <c r="I144" s="2">
        <v>9.3750000000000774E-5</v>
      </c>
      <c r="K144" s="2">
        <f t="shared" si="12"/>
        <v>0.23986607142857144</v>
      </c>
      <c r="L144" s="2">
        <f t="shared" si="13"/>
        <v>1.0714285714285723E-4</v>
      </c>
      <c r="N144" s="2">
        <v>0.25593749999999998</v>
      </c>
      <c r="O144" s="2">
        <v>9.3750000000003553E-5</v>
      </c>
      <c r="Q144" s="2">
        <f t="shared" si="14"/>
        <v>0.25633928571428571</v>
      </c>
      <c r="R144" s="2">
        <f t="shared" si="15"/>
        <v>7.5892857142857096E-5</v>
      </c>
    </row>
    <row r="145" spans="2:18" x14ac:dyDescent="0.25">
      <c r="B145" s="2">
        <v>0.25187500000000002</v>
      </c>
      <c r="C145" s="2">
        <v>3.1249999999999337E-5</v>
      </c>
      <c r="E145" s="2">
        <f t="shared" si="11"/>
        <v>0.25178571428571433</v>
      </c>
      <c r="F145" s="2">
        <f t="shared" si="11"/>
        <v>6.6964285714285867E-5</v>
      </c>
      <c r="H145" s="2">
        <v>0.24031250000000001</v>
      </c>
      <c r="I145" s="2">
        <v>9.3750000000000774E-5</v>
      </c>
      <c r="K145" s="2">
        <f t="shared" si="12"/>
        <v>0.24044642857142856</v>
      </c>
      <c r="L145" s="2">
        <f t="shared" si="13"/>
        <v>1.1160714285714287E-4</v>
      </c>
      <c r="N145" s="2">
        <v>0.25687500000000002</v>
      </c>
      <c r="O145" s="2">
        <v>1.2500000000000288E-4</v>
      </c>
      <c r="Q145" s="2">
        <f t="shared" si="14"/>
        <v>0.25669642857142855</v>
      </c>
      <c r="R145" s="2">
        <f t="shared" si="15"/>
        <v>7.1428571428571488E-5</v>
      </c>
    </row>
    <row r="146" spans="2:18" x14ac:dyDescent="0.25">
      <c r="B146" s="2">
        <v>0.25187500000000002</v>
      </c>
      <c r="C146" s="2">
        <v>6.2499999999998673E-5</v>
      </c>
      <c r="E146" s="2">
        <f t="shared" si="11"/>
        <v>0.25209821428571433</v>
      </c>
      <c r="F146" s="2">
        <f t="shared" si="11"/>
        <v>6.2500000000000245E-5</v>
      </c>
      <c r="H146" s="2">
        <v>0.2409375</v>
      </c>
      <c r="I146" s="2">
        <v>1.2500000000000011E-4</v>
      </c>
      <c r="K146" s="2">
        <f t="shared" si="12"/>
        <v>0.24098214285714284</v>
      </c>
      <c r="L146" s="2">
        <f t="shared" si="13"/>
        <v>1.1607142857142849E-4</v>
      </c>
      <c r="N146" s="2">
        <v>0.25718750000000001</v>
      </c>
      <c r="O146" s="2">
        <v>6.2499999999998673E-5</v>
      </c>
      <c r="Q146" s="2">
        <f t="shared" si="14"/>
        <v>0.25705357142857144</v>
      </c>
      <c r="R146" s="2">
        <f t="shared" si="15"/>
        <v>8.0357142857142717E-5</v>
      </c>
    </row>
    <row r="147" spans="2:18" x14ac:dyDescent="0.25">
      <c r="B147" s="2">
        <v>0.2525</v>
      </c>
      <c r="C147" s="2">
        <v>9.3749999999997996E-5</v>
      </c>
      <c r="E147" s="2">
        <f t="shared" si="11"/>
        <v>0.25241071428571432</v>
      </c>
      <c r="F147" s="2">
        <f t="shared" si="11"/>
        <v>5.8035714285713845E-5</v>
      </c>
      <c r="H147" s="2">
        <v>0.24156250000000001</v>
      </c>
      <c r="I147" s="2">
        <v>1.2500000000000011E-4</v>
      </c>
      <c r="K147" s="2">
        <f t="shared" si="12"/>
        <v>0.24160714285714285</v>
      </c>
      <c r="L147" s="2">
        <f t="shared" si="13"/>
        <v>1.2053571428571411E-4</v>
      </c>
      <c r="N147" s="2">
        <v>0.25750000000000001</v>
      </c>
      <c r="O147" s="2">
        <v>6.2499999999998673E-5</v>
      </c>
      <c r="Q147" s="2">
        <f t="shared" si="14"/>
        <v>0.25750000000000001</v>
      </c>
      <c r="R147" s="2">
        <f t="shared" si="15"/>
        <v>9.3750000000000395E-5</v>
      </c>
    </row>
    <row r="148" spans="2:18" x14ac:dyDescent="0.25">
      <c r="B148" s="2">
        <v>0.2528125</v>
      </c>
      <c r="C148" s="2">
        <v>6.2499999999998673E-5</v>
      </c>
      <c r="E148" s="2">
        <f t="shared" si="11"/>
        <v>0.25267857142857147</v>
      </c>
      <c r="F148" s="2">
        <f t="shared" si="11"/>
        <v>5.8035714285713845E-5</v>
      </c>
      <c r="H148" s="2">
        <v>0.2421875</v>
      </c>
      <c r="I148" s="2">
        <v>9.3749999999997996E-5</v>
      </c>
      <c r="K148" s="2">
        <f t="shared" si="12"/>
        <v>0.2421875</v>
      </c>
      <c r="L148" s="2">
        <f t="shared" si="13"/>
        <v>1.1160714285714246E-4</v>
      </c>
      <c r="N148" s="2">
        <v>0.2578125</v>
      </c>
      <c r="O148" s="2">
        <v>6.2499999999998673E-5</v>
      </c>
      <c r="Q148" s="2">
        <f t="shared" si="14"/>
        <v>0.25799107142857147</v>
      </c>
      <c r="R148" s="2">
        <f t="shared" si="15"/>
        <v>8.9285714285714746E-5</v>
      </c>
    </row>
    <row r="149" spans="2:18" x14ac:dyDescent="0.25">
      <c r="B149" s="2">
        <v>0.25312499999999999</v>
      </c>
      <c r="C149" s="2">
        <v>3.1249999999999337E-5</v>
      </c>
      <c r="E149" s="2">
        <f t="shared" si="11"/>
        <v>0.25299107142857141</v>
      </c>
      <c r="F149" s="2">
        <f t="shared" si="11"/>
        <v>6.2500000000000259E-5</v>
      </c>
      <c r="H149" s="2">
        <v>0.24249999999999999</v>
      </c>
      <c r="I149" s="2">
        <v>1.5624999999999943E-4</v>
      </c>
      <c r="K149" s="2">
        <f t="shared" si="12"/>
        <v>0.24272321428571431</v>
      </c>
      <c r="L149" s="2">
        <f t="shared" si="13"/>
        <v>1.0267857142857123E-4</v>
      </c>
      <c r="N149" s="2">
        <v>0.25812499999999999</v>
      </c>
      <c r="O149" s="2">
        <v>1.2499999999999735E-4</v>
      </c>
      <c r="Q149" s="2">
        <f t="shared" si="14"/>
        <v>0.25839285714285715</v>
      </c>
      <c r="R149" s="2">
        <f t="shared" si="15"/>
        <v>8.928571428571396E-5</v>
      </c>
    </row>
    <row r="150" spans="2:18" x14ac:dyDescent="0.25">
      <c r="B150" s="2">
        <v>0.25312499999999999</v>
      </c>
      <c r="C150" s="2">
        <v>3.1249999999999337E-5</v>
      </c>
      <c r="E150" s="2">
        <f t="shared" si="11"/>
        <v>0.25330357142857146</v>
      </c>
      <c r="F150" s="2">
        <f t="shared" si="11"/>
        <v>6.6964285714285867E-5</v>
      </c>
      <c r="H150" s="2">
        <v>0.24374999999999999</v>
      </c>
      <c r="I150" s="2">
        <v>1.5624999999999943E-4</v>
      </c>
      <c r="K150" s="2">
        <f t="shared" si="12"/>
        <v>0.24321428571428574</v>
      </c>
      <c r="L150" s="2">
        <f t="shared" si="13"/>
        <v>1.0267857142857123E-4</v>
      </c>
      <c r="N150" s="2">
        <v>0.25906249999999997</v>
      </c>
      <c r="O150" s="2">
        <v>1.2500000000000288E-4</v>
      </c>
      <c r="Q150" s="2">
        <f t="shared" si="14"/>
        <v>0.25888392857142861</v>
      </c>
      <c r="R150" s="2">
        <f t="shared" si="15"/>
        <v>9.8214285714285217E-5</v>
      </c>
    </row>
    <row r="151" spans="2:18" x14ac:dyDescent="0.25">
      <c r="B151" s="2">
        <v>0.25343749999999998</v>
      </c>
      <c r="C151" s="2">
        <v>9.3750000000003553E-5</v>
      </c>
      <c r="E151" s="2">
        <f t="shared" si="11"/>
        <v>0.25366071428571429</v>
      </c>
      <c r="F151" s="2">
        <f t="shared" si="11"/>
        <v>6.696428571428588E-5</v>
      </c>
      <c r="H151" s="2">
        <v>0.24406249999999999</v>
      </c>
      <c r="I151" s="2">
        <v>3.1249999999999337E-5</v>
      </c>
      <c r="K151" s="2">
        <f t="shared" si="12"/>
        <v>0.24374999999999999</v>
      </c>
      <c r="L151" s="2">
        <f t="shared" si="13"/>
        <v>1.026785714285712E-4</v>
      </c>
      <c r="N151" s="2">
        <v>0.25937500000000002</v>
      </c>
      <c r="O151" s="2">
        <v>6.2500000000004216E-5</v>
      </c>
      <c r="Q151" s="2">
        <f t="shared" si="14"/>
        <v>0.25937500000000002</v>
      </c>
      <c r="R151" s="2">
        <f t="shared" si="15"/>
        <v>9.8214285714285203E-5</v>
      </c>
    </row>
    <row r="152" spans="2:18" x14ac:dyDescent="0.25">
      <c r="B152" s="2">
        <v>0.25406250000000002</v>
      </c>
      <c r="C152" s="2">
        <v>6.2500000000004216E-5</v>
      </c>
      <c r="E152" s="2">
        <f t="shared" si="11"/>
        <v>0.25397321428571429</v>
      </c>
      <c r="F152" s="2">
        <f t="shared" si="11"/>
        <v>5.8035714285714631E-5</v>
      </c>
      <c r="H152" s="2">
        <v>0.24406249999999999</v>
      </c>
      <c r="I152" s="2">
        <v>3.1250000000002108E-5</v>
      </c>
      <c r="K152" s="2">
        <f t="shared" si="12"/>
        <v>0.24424107142857143</v>
      </c>
      <c r="L152" s="2">
        <f t="shared" si="13"/>
        <v>1.0267857142857161E-4</v>
      </c>
      <c r="N152" s="2">
        <v>0.25968750000000002</v>
      </c>
      <c r="O152" s="2">
        <v>1.2499999999999735E-4</v>
      </c>
      <c r="Q152" s="2">
        <f t="shared" si="14"/>
        <v>0.25986607142857143</v>
      </c>
      <c r="R152" s="2">
        <f t="shared" si="15"/>
        <v>9.8214285714285217E-5</v>
      </c>
    </row>
    <row r="153" spans="2:18" x14ac:dyDescent="0.25">
      <c r="B153" s="2">
        <v>0.25406250000000002</v>
      </c>
      <c r="C153" s="2">
        <v>9.3749999999997996E-5</v>
      </c>
      <c r="E153" s="2">
        <f t="shared" si="11"/>
        <v>0.25424107142857144</v>
      </c>
      <c r="F153" s="2">
        <f t="shared" si="11"/>
        <v>5.8035714285714637E-5</v>
      </c>
      <c r="H153" s="2">
        <v>0.24437500000000001</v>
      </c>
      <c r="I153" s="2">
        <v>1.2500000000000011E-4</v>
      </c>
      <c r="K153" s="2">
        <f t="shared" si="12"/>
        <v>0.24477678571428571</v>
      </c>
      <c r="L153" s="2">
        <f t="shared" si="13"/>
        <v>9.3749999999999975E-5</v>
      </c>
      <c r="N153" s="2">
        <v>0.260625</v>
      </c>
      <c r="O153" s="2">
        <v>1.2499999999999735E-4</v>
      </c>
      <c r="Q153" s="2">
        <f t="shared" si="14"/>
        <v>0.26035714285714284</v>
      </c>
      <c r="R153" s="2">
        <f t="shared" si="15"/>
        <v>9.3750000000000381E-5</v>
      </c>
    </row>
    <row r="154" spans="2:18" x14ac:dyDescent="0.25">
      <c r="B154" s="2">
        <v>0.255</v>
      </c>
      <c r="C154" s="2">
        <v>9.3749999999997996E-5</v>
      </c>
      <c r="E154" s="2">
        <f t="shared" si="11"/>
        <v>0.25455357142857143</v>
      </c>
      <c r="F154" s="2">
        <f t="shared" si="11"/>
        <v>6.2500000000000259E-5</v>
      </c>
      <c r="H154" s="2">
        <v>0.24531249999999999</v>
      </c>
      <c r="I154" s="2">
        <v>1.2500000000000011E-4</v>
      </c>
      <c r="K154" s="2">
        <f t="shared" si="12"/>
        <v>0.24517857142857144</v>
      </c>
      <c r="L154" s="2">
        <f t="shared" si="13"/>
        <v>8.0357142857143124E-5</v>
      </c>
      <c r="N154" s="2">
        <v>0.26093749999999999</v>
      </c>
      <c r="O154" s="2">
        <v>6.2499999999998673E-5</v>
      </c>
      <c r="Q154" s="2">
        <f t="shared" si="14"/>
        <v>0.26080357142857141</v>
      </c>
      <c r="R154" s="2">
        <f t="shared" si="15"/>
        <v>8.4821428571429139E-5</v>
      </c>
    </row>
    <row r="155" spans="2:18" x14ac:dyDescent="0.25">
      <c r="B155" s="2">
        <v>0.255</v>
      </c>
      <c r="C155" s="2">
        <v>0</v>
      </c>
      <c r="E155" s="2">
        <f t="shared" si="11"/>
        <v>0.25486607142857143</v>
      </c>
      <c r="F155" s="2">
        <f t="shared" si="11"/>
        <v>6.2499999999999473E-5</v>
      </c>
      <c r="H155" s="2">
        <v>0.24562500000000001</v>
      </c>
      <c r="I155" s="2">
        <v>9.3750000000000774E-5</v>
      </c>
      <c r="K155" s="2">
        <f t="shared" si="12"/>
        <v>0.24558035714285714</v>
      </c>
      <c r="L155" s="2">
        <f t="shared" si="13"/>
        <v>8.4821428571429139E-5</v>
      </c>
      <c r="N155" s="2">
        <v>0.26124999999999998</v>
      </c>
      <c r="O155" s="2">
        <v>6.2499999999998673E-5</v>
      </c>
      <c r="Q155" s="2">
        <f t="shared" si="14"/>
        <v>0.26120535714285714</v>
      </c>
      <c r="R155" s="2">
        <f t="shared" si="15"/>
        <v>8.4821428571428339E-5</v>
      </c>
    </row>
    <row r="156" spans="2:18" x14ac:dyDescent="0.25">
      <c r="B156" s="2">
        <v>0.255</v>
      </c>
      <c r="C156" s="2">
        <v>3.1249999999999337E-5</v>
      </c>
      <c r="E156" s="2">
        <f t="shared" si="11"/>
        <v>0.25517857142857142</v>
      </c>
      <c r="F156" s="2">
        <f t="shared" si="11"/>
        <v>7.1428571428570689E-5</v>
      </c>
      <c r="H156" s="2">
        <v>0.24625</v>
      </c>
      <c r="I156" s="2">
        <v>9.3749999999997996E-5</v>
      </c>
      <c r="K156" s="2">
        <f t="shared" si="12"/>
        <v>0.24602678571428571</v>
      </c>
      <c r="L156" s="2">
        <f t="shared" si="13"/>
        <v>9.8214285714286003E-5</v>
      </c>
      <c r="N156" s="2">
        <v>0.26156249999999998</v>
      </c>
      <c r="O156" s="2">
        <v>9.3750000000003553E-5</v>
      </c>
      <c r="Q156" s="2">
        <f t="shared" si="14"/>
        <v>0.26165178571428571</v>
      </c>
      <c r="R156" s="2">
        <f t="shared" si="15"/>
        <v>7.5892857142857123E-5</v>
      </c>
    </row>
    <row r="157" spans="2:18" x14ac:dyDescent="0.25">
      <c r="B157" s="2">
        <v>0.2553125</v>
      </c>
      <c r="C157" s="2">
        <v>6.2499999999998673E-5</v>
      </c>
      <c r="E157" s="2">
        <f t="shared" si="11"/>
        <v>0.25558035714285715</v>
      </c>
      <c r="F157" s="2">
        <f t="shared" si="11"/>
        <v>6.696428571428588E-5</v>
      </c>
      <c r="H157" s="2">
        <v>0.24656249999999999</v>
      </c>
      <c r="I157" s="2">
        <v>6.2500000000001438E-5</v>
      </c>
      <c r="K157" s="2">
        <f t="shared" si="12"/>
        <v>0.24656250000000002</v>
      </c>
      <c r="L157" s="2">
        <f t="shared" si="13"/>
        <v>9.8214285714286003E-5</v>
      </c>
      <c r="N157" s="2">
        <v>0.26218750000000002</v>
      </c>
      <c r="O157" s="2">
        <v>6.2500000000004216E-5</v>
      </c>
      <c r="Q157" s="2">
        <f t="shared" si="14"/>
        <v>0.26196428571428571</v>
      </c>
      <c r="R157" s="2">
        <f t="shared" si="15"/>
        <v>6.6964285714285867E-5</v>
      </c>
    </row>
    <row r="158" spans="2:18" x14ac:dyDescent="0.25">
      <c r="B158" s="2">
        <v>0.25562499999999999</v>
      </c>
      <c r="C158" s="2">
        <v>9.3749999999997996E-5</v>
      </c>
      <c r="E158" s="2">
        <f t="shared" si="11"/>
        <v>0.2558482142857143</v>
      </c>
      <c r="F158" s="2">
        <f t="shared" si="11"/>
        <v>6.2500000000000259E-5</v>
      </c>
      <c r="H158" s="2">
        <v>0.24687500000000001</v>
      </c>
      <c r="I158" s="2">
        <v>6.2500000000001438E-5</v>
      </c>
      <c r="K158" s="2">
        <f t="shared" si="12"/>
        <v>0.24700892857142856</v>
      </c>
      <c r="L158" s="2">
        <f t="shared" si="13"/>
        <v>8.9285714285714367E-5</v>
      </c>
      <c r="N158" s="2">
        <v>0.26218750000000002</v>
      </c>
      <c r="O158" s="2">
        <v>6.2499999999998673E-5</v>
      </c>
      <c r="Q158" s="2">
        <f t="shared" si="14"/>
        <v>0.26232142857142854</v>
      </c>
      <c r="R158" s="2">
        <f t="shared" si="15"/>
        <v>7.5892857142857123E-5</v>
      </c>
    </row>
    <row r="159" spans="2:18" x14ac:dyDescent="0.25">
      <c r="B159" s="2">
        <v>0.25624999999999998</v>
      </c>
      <c r="C159" s="2">
        <v>1.2500000000000288E-4</v>
      </c>
      <c r="E159" s="2">
        <f t="shared" si="11"/>
        <v>0.25620535714285714</v>
      </c>
      <c r="F159" s="2">
        <f t="shared" si="11"/>
        <v>7.5892857142857123E-5</v>
      </c>
      <c r="H159" s="2">
        <v>0.2471875</v>
      </c>
      <c r="I159" s="2">
        <v>1.2500000000000011E-4</v>
      </c>
      <c r="K159" s="2">
        <f t="shared" si="12"/>
        <v>0.24745535714285719</v>
      </c>
      <c r="L159" s="2">
        <f t="shared" si="13"/>
        <v>8.4821428571428339E-5</v>
      </c>
      <c r="N159" s="2">
        <v>0.2628125</v>
      </c>
      <c r="O159" s="2">
        <v>6.2499999999998673E-5</v>
      </c>
      <c r="Q159" s="2">
        <f t="shared" si="14"/>
        <v>0.26272321428571427</v>
      </c>
      <c r="R159" s="2">
        <f t="shared" si="15"/>
        <v>7.5892857142857123E-5</v>
      </c>
    </row>
    <row r="160" spans="2:18" x14ac:dyDescent="0.25">
      <c r="B160" s="2">
        <v>0.25687500000000002</v>
      </c>
      <c r="C160" s="2">
        <v>6.2500000000004216E-5</v>
      </c>
      <c r="E160" s="2">
        <f t="shared" si="11"/>
        <v>0.25660714285714287</v>
      </c>
      <c r="F160" s="2">
        <f t="shared" si="11"/>
        <v>8.0357142857142731E-5</v>
      </c>
      <c r="H160" s="2">
        <v>0.24812500000000001</v>
      </c>
      <c r="I160" s="2">
        <v>1.2500000000000011E-4</v>
      </c>
      <c r="K160" s="2">
        <f t="shared" si="12"/>
        <v>0.24785714285714286</v>
      </c>
      <c r="L160" s="2">
        <f t="shared" si="13"/>
        <v>8.4821428571428746E-5</v>
      </c>
      <c r="N160" s="2">
        <v>0.2628125</v>
      </c>
      <c r="O160" s="2">
        <v>6.2499999999998673E-5</v>
      </c>
      <c r="Q160" s="2">
        <f t="shared" si="14"/>
        <v>0.26308035714285716</v>
      </c>
      <c r="R160" s="2">
        <f t="shared" si="15"/>
        <v>6.696428571428588E-5</v>
      </c>
    </row>
    <row r="161" spans="2:18" x14ac:dyDescent="0.25">
      <c r="B161" s="2">
        <v>0.25687500000000002</v>
      </c>
      <c r="C161" s="2">
        <v>6.2499999999998673E-5</v>
      </c>
      <c r="E161" s="2">
        <f t="shared" si="11"/>
        <v>0.2570089285714286</v>
      </c>
      <c r="F161" s="2">
        <f t="shared" si="11"/>
        <v>8.0357142857142731E-5</v>
      </c>
      <c r="H161" s="2">
        <v>0.24843750000000001</v>
      </c>
      <c r="I161" s="2">
        <v>6.2499999999998673E-5</v>
      </c>
      <c r="K161" s="2">
        <f t="shared" si="12"/>
        <v>0.24830357142857143</v>
      </c>
      <c r="L161" s="2">
        <f t="shared" si="13"/>
        <v>8.9285714285714353E-5</v>
      </c>
      <c r="N161" s="2">
        <v>0.26343749999999999</v>
      </c>
      <c r="O161" s="2">
        <v>1.2499999999999735E-4</v>
      </c>
      <c r="Q161" s="2">
        <f t="shared" si="14"/>
        <v>0.26339285714285715</v>
      </c>
      <c r="R161" s="2">
        <f t="shared" si="15"/>
        <v>6.2500000000000259E-5</v>
      </c>
    </row>
    <row r="162" spans="2:18" x14ac:dyDescent="0.25">
      <c r="B162" s="2">
        <v>0.25750000000000001</v>
      </c>
      <c r="C162" s="2">
        <v>9.3749999999997996E-5</v>
      </c>
      <c r="E162" s="2">
        <f t="shared" si="11"/>
        <v>0.25741071428571427</v>
      </c>
      <c r="F162" s="2">
        <f t="shared" si="11"/>
        <v>7.1428571428571488E-5</v>
      </c>
      <c r="H162" s="2">
        <v>0.24875</v>
      </c>
      <c r="I162" s="2">
        <v>6.2499999999998673E-5</v>
      </c>
      <c r="K162" s="2">
        <f t="shared" si="12"/>
        <v>0.24875000000000003</v>
      </c>
      <c r="L162" s="2">
        <f t="shared" si="13"/>
        <v>9.3749999999999582E-5</v>
      </c>
      <c r="N162" s="2">
        <v>0.26406249999999998</v>
      </c>
      <c r="O162" s="2">
        <v>6.2499999999998673E-5</v>
      </c>
      <c r="Q162" s="2">
        <f t="shared" si="14"/>
        <v>0.2637053571428572</v>
      </c>
      <c r="R162" s="2">
        <f t="shared" si="15"/>
        <v>6.2500000000000259E-5</v>
      </c>
    </row>
    <row r="163" spans="2:18" x14ac:dyDescent="0.25">
      <c r="B163" s="2">
        <v>0.2578125</v>
      </c>
      <c r="C163" s="2">
        <v>6.2499999999998673E-5</v>
      </c>
      <c r="E163" s="2">
        <f t="shared" si="11"/>
        <v>0.25772321428571426</v>
      </c>
      <c r="F163" s="2">
        <f t="shared" si="11"/>
        <v>5.8035714285713845E-5</v>
      </c>
      <c r="H163" s="2">
        <v>0.24906249999999999</v>
      </c>
      <c r="I163" s="2">
        <v>9.3750000000000774E-5</v>
      </c>
      <c r="K163" s="2">
        <f t="shared" si="12"/>
        <v>0.24924107142857141</v>
      </c>
      <c r="L163" s="2">
        <f t="shared" si="13"/>
        <v>8.9285714285713581E-5</v>
      </c>
      <c r="N163" s="2">
        <v>0.26406249999999998</v>
      </c>
      <c r="O163" s="2">
        <v>3.1250000000004886E-5</v>
      </c>
      <c r="Q163" s="2">
        <f t="shared" si="14"/>
        <v>0.26401785714285714</v>
      </c>
      <c r="R163" s="2">
        <f t="shared" si="15"/>
        <v>7.1428571428571488E-5</v>
      </c>
    </row>
    <row r="164" spans="2:18" x14ac:dyDescent="0.25">
      <c r="B164" s="2">
        <v>0.25812499999999999</v>
      </c>
      <c r="C164" s="2">
        <v>6.2499999999998673E-5</v>
      </c>
      <c r="E164" s="2">
        <f t="shared" si="11"/>
        <v>0.25799107142857142</v>
      </c>
      <c r="F164" s="2">
        <f t="shared" si="11"/>
        <v>5.8035714285713052E-5</v>
      </c>
      <c r="H164" s="2">
        <v>0.24968750000000001</v>
      </c>
      <c r="I164" s="2">
        <v>9.3750000000000774E-5</v>
      </c>
      <c r="K164" s="2">
        <f t="shared" si="12"/>
        <v>0.24964285714285714</v>
      </c>
      <c r="L164" s="2">
        <f t="shared" si="13"/>
        <v>8.4821428571428352E-5</v>
      </c>
      <c r="N164" s="2">
        <v>0.26437500000000003</v>
      </c>
      <c r="O164" s="2">
        <v>3.1250000000004886E-5</v>
      </c>
      <c r="Q164" s="2">
        <f t="shared" si="14"/>
        <v>0.26441964285714287</v>
      </c>
      <c r="R164" s="2">
        <f t="shared" si="15"/>
        <v>7.1428571428571502E-5</v>
      </c>
    </row>
    <row r="165" spans="2:18" x14ac:dyDescent="0.25">
      <c r="B165" s="2">
        <v>0.25843749999999999</v>
      </c>
      <c r="C165" s="2">
        <v>3.1249999999999337E-5</v>
      </c>
      <c r="E165" s="2">
        <f t="shared" si="11"/>
        <v>0.25830357142857141</v>
      </c>
      <c r="F165" s="2">
        <f t="shared" si="11"/>
        <v>5.3571428571427437E-5</v>
      </c>
      <c r="H165" s="2">
        <v>0.25</v>
      </c>
      <c r="I165" s="2">
        <v>9.3749999999997996E-5</v>
      </c>
      <c r="K165" s="2">
        <f t="shared" si="12"/>
        <v>0.25008928571428568</v>
      </c>
      <c r="L165" s="2">
        <f t="shared" si="13"/>
        <v>8.4821428571429139E-5</v>
      </c>
      <c r="N165" s="2">
        <v>0.26437500000000003</v>
      </c>
      <c r="O165" s="2">
        <v>6.2499999999998673E-5</v>
      </c>
      <c r="Q165" s="2">
        <f t="shared" si="14"/>
        <v>0.26473214285714286</v>
      </c>
      <c r="R165" s="2">
        <f t="shared" si="15"/>
        <v>5.3571428571429023E-5</v>
      </c>
    </row>
    <row r="166" spans="2:18" x14ac:dyDescent="0.25">
      <c r="B166" s="2">
        <v>0.25843749999999999</v>
      </c>
      <c r="C166" s="2">
        <v>3.1249999999999337E-5</v>
      </c>
      <c r="E166" s="2">
        <f t="shared" si="11"/>
        <v>0.25852678571428572</v>
      </c>
      <c r="F166" s="2">
        <f t="shared" si="11"/>
        <v>4.4642857142856987E-5</v>
      </c>
      <c r="H166" s="2">
        <v>0.25062499999999999</v>
      </c>
      <c r="I166" s="2">
        <v>9.3749999999997996E-5</v>
      </c>
      <c r="K166" s="2">
        <f t="shared" si="12"/>
        <v>0.25049107142857141</v>
      </c>
      <c r="L166" s="2">
        <f t="shared" si="13"/>
        <v>8.4821428571429125E-5</v>
      </c>
      <c r="N166" s="2">
        <v>0.26500000000000001</v>
      </c>
      <c r="O166" s="2">
        <v>1.2499999999999735E-4</v>
      </c>
      <c r="Q166" s="2">
        <f t="shared" si="14"/>
        <v>0.26495535714285717</v>
      </c>
      <c r="R166" s="2">
        <f t="shared" si="15"/>
        <v>4.9107142857143401E-5</v>
      </c>
    </row>
    <row r="167" spans="2:18" x14ac:dyDescent="0.25">
      <c r="B167" s="2">
        <v>0.25874999999999998</v>
      </c>
      <c r="C167" s="2">
        <v>6.2499999999998673E-5</v>
      </c>
      <c r="E167" s="2">
        <f t="shared" si="11"/>
        <v>0.25874999999999998</v>
      </c>
      <c r="F167" s="2">
        <f t="shared" si="11"/>
        <v>4.4642857142857787E-5</v>
      </c>
      <c r="H167" s="2">
        <v>0.25093749999999998</v>
      </c>
      <c r="I167" s="2">
        <v>9.3750000000003553E-5</v>
      </c>
      <c r="K167" s="2">
        <f t="shared" si="12"/>
        <v>0.25093749999999998</v>
      </c>
      <c r="L167" s="2">
        <f t="shared" si="13"/>
        <v>8.9285714285714367E-5</v>
      </c>
      <c r="N167" s="2">
        <v>0.265625</v>
      </c>
      <c r="O167" s="2">
        <v>6.2499999999998673E-5</v>
      </c>
      <c r="Q167" s="2">
        <f t="shared" si="14"/>
        <v>0.26522321428571433</v>
      </c>
      <c r="R167" s="2">
        <f t="shared" si="15"/>
        <v>5.357142857142823E-5</v>
      </c>
    </row>
    <row r="168" spans="2:18" x14ac:dyDescent="0.25">
      <c r="B168" s="2">
        <v>0.25906249999999997</v>
      </c>
      <c r="C168" s="2">
        <v>3.1249999999999337E-5</v>
      </c>
      <c r="E168" s="2">
        <f t="shared" si="11"/>
        <v>0.25897321428571429</v>
      </c>
      <c r="F168" s="2">
        <f t="shared" si="11"/>
        <v>4.4642857142857773E-5</v>
      </c>
      <c r="H168" s="2">
        <v>0.25156250000000002</v>
      </c>
      <c r="I168" s="2">
        <v>6.2500000000004216E-5</v>
      </c>
      <c r="K168" s="2">
        <f t="shared" si="12"/>
        <v>0.25138392857142849</v>
      </c>
      <c r="L168" s="2">
        <f t="shared" si="13"/>
        <v>9.3749999999999582E-5</v>
      </c>
      <c r="N168" s="2">
        <v>0.265625</v>
      </c>
      <c r="O168" s="2">
        <v>0</v>
      </c>
      <c r="Q168" s="2">
        <f t="shared" si="14"/>
        <v>0.26549107142857142</v>
      </c>
      <c r="R168" s="2">
        <f t="shared" si="15"/>
        <v>6.2499999999998673E-5</v>
      </c>
    </row>
    <row r="169" spans="2:18" x14ac:dyDescent="0.25">
      <c r="B169" s="2">
        <v>0.25906249999999997</v>
      </c>
      <c r="C169" s="2">
        <v>3.1250000000004886E-5</v>
      </c>
      <c r="E169" s="2">
        <f t="shared" si="11"/>
        <v>0.25919642857142855</v>
      </c>
      <c r="F169" s="2">
        <f t="shared" si="11"/>
        <v>4.9107142857143394E-5</v>
      </c>
      <c r="H169" s="2">
        <v>0.25156250000000002</v>
      </c>
      <c r="I169" s="2">
        <v>6.2499999999998673E-5</v>
      </c>
      <c r="K169" s="2">
        <f t="shared" si="12"/>
        <v>0.25187500000000002</v>
      </c>
      <c r="L169" s="2">
        <f t="shared" si="13"/>
        <v>9.3749999999999582E-5</v>
      </c>
      <c r="N169" s="2">
        <v>0.265625</v>
      </c>
      <c r="O169" s="2">
        <v>3.1249999999999337E-5</v>
      </c>
      <c r="Q169" s="2">
        <f t="shared" si="14"/>
        <v>0.26584821428571431</v>
      </c>
      <c r="R169" s="2">
        <f t="shared" si="15"/>
        <v>6.2499999999998673E-5</v>
      </c>
    </row>
    <row r="170" spans="2:18" x14ac:dyDescent="0.25">
      <c r="B170" s="2">
        <v>0.25937500000000002</v>
      </c>
      <c r="C170" s="2">
        <v>6.2500000000004216E-5</v>
      </c>
      <c r="E170" s="2">
        <f t="shared" si="11"/>
        <v>0.2594642857142857</v>
      </c>
      <c r="F170" s="2">
        <f t="shared" si="11"/>
        <v>5.8035714285714631E-5</v>
      </c>
      <c r="H170" s="2">
        <v>0.25218750000000001</v>
      </c>
      <c r="I170" s="2">
        <v>1.2499999999999735E-4</v>
      </c>
      <c r="K170" s="2">
        <f t="shared" si="12"/>
        <v>0.25232142857142859</v>
      </c>
      <c r="L170" s="2">
        <f t="shared" si="13"/>
        <v>8.9285714285714746E-5</v>
      </c>
      <c r="N170" s="2">
        <v>0.26593749999999999</v>
      </c>
      <c r="O170" s="2">
        <v>6.2499999999998673E-5</v>
      </c>
      <c r="Q170" s="2">
        <f t="shared" si="14"/>
        <v>0.26611607142857141</v>
      </c>
      <c r="R170" s="2">
        <f t="shared" si="15"/>
        <v>5.3571428571428223E-5</v>
      </c>
    </row>
    <row r="171" spans="2:18" x14ac:dyDescent="0.25">
      <c r="B171" s="2">
        <v>0.25968750000000002</v>
      </c>
      <c r="C171" s="2">
        <v>6.2499999999998673E-5</v>
      </c>
      <c r="E171" s="2">
        <f t="shared" si="11"/>
        <v>0.2597767857142857</v>
      </c>
      <c r="F171" s="2">
        <f t="shared" si="11"/>
        <v>5.3571428571429016E-5</v>
      </c>
      <c r="H171" s="2">
        <v>0.2528125</v>
      </c>
      <c r="I171" s="2">
        <v>1.2499999999999735E-4</v>
      </c>
      <c r="K171" s="2">
        <f t="shared" si="12"/>
        <v>0.25276785714285716</v>
      </c>
      <c r="L171" s="2">
        <f t="shared" si="13"/>
        <v>8.4821428571429125E-5</v>
      </c>
      <c r="N171" s="2">
        <v>0.26624999999999999</v>
      </c>
      <c r="O171" s="2">
        <v>9.3749999999997996E-5</v>
      </c>
      <c r="Q171" s="2">
        <f t="shared" si="14"/>
        <v>0.26638392857142856</v>
      </c>
      <c r="R171" s="2">
        <f t="shared" si="15"/>
        <v>5.8035714285714637E-5</v>
      </c>
    </row>
    <row r="172" spans="2:18" x14ac:dyDescent="0.25">
      <c r="B172" s="2">
        <v>0.26</v>
      </c>
      <c r="C172" s="2">
        <v>6.2499999999998673E-5</v>
      </c>
      <c r="E172" s="2">
        <f t="shared" si="11"/>
        <v>0.25999999999999995</v>
      </c>
      <c r="F172" s="2">
        <f t="shared" si="11"/>
        <v>4.9107142857143394E-5</v>
      </c>
      <c r="H172" s="2">
        <v>0.25343749999999998</v>
      </c>
      <c r="I172" s="2">
        <v>9.3749999999997996E-5</v>
      </c>
      <c r="K172" s="2">
        <f t="shared" si="12"/>
        <v>0.25316964285714288</v>
      </c>
      <c r="L172" s="2">
        <f t="shared" si="13"/>
        <v>8.0357142857142745E-5</v>
      </c>
      <c r="N172" s="2">
        <v>0.26687499999999997</v>
      </c>
      <c r="O172" s="2">
        <v>6.2499999999998673E-5</v>
      </c>
      <c r="Q172" s="2">
        <f t="shared" si="14"/>
        <v>0.26669642857142856</v>
      </c>
      <c r="R172" s="2">
        <f t="shared" si="15"/>
        <v>6.696428571428588E-5</v>
      </c>
    </row>
    <row r="173" spans="2:18" x14ac:dyDescent="0.25">
      <c r="B173" s="2">
        <v>0.2603125</v>
      </c>
      <c r="C173" s="2">
        <v>9.3749999999997996E-5</v>
      </c>
      <c r="E173" s="2">
        <f t="shared" si="11"/>
        <v>0.26026785714285716</v>
      </c>
      <c r="F173" s="2">
        <f t="shared" si="11"/>
        <v>5.3571428571428216E-5</v>
      </c>
      <c r="H173" s="2">
        <v>0.25374999999999998</v>
      </c>
      <c r="I173" s="2">
        <v>6.2500000000004216E-5</v>
      </c>
      <c r="K173" s="2">
        <f t="shared" si="12"/>
        <v>0.25357142857142861</v>
      </c>
      <c r="L173" s="2">
        <f t="shared" si="13"/>
        <v>8.0357142857142745E-5</v>
      </c>
      <c r="N173" s="2">
        <v>0.26687499999999997</v>
      </c>
      <c r="O173" s="2">
        <v>6.2500000000004216E-5</v>
      </c>
      <c r="Q173" s="2">
        <f t="shared" si="14"/>
        <v>0.26705357142857145</v>
      </c>
      <c r="R173" s="2">
        <f t="shared" si="15"/>
        <v>7.1428571428571488E-5</v>
      </c>
    </row>
    <row r="174" spans="2:18" x14ac:dyDescent="0.25">
      <c r="B174" s="2">
        <v>0.26093749999999999</v>
      </c>
      <c r="C174" s="2">
        <v>3.1249999999999337E-5</v>
      </c>
      <c r="E174" s="2">
        <f t="shared" si="11"/>
        <v>0.26053571428571431</v>
      </c>
      <c r="F174" s="2">
        <f t="shared" si="11"/>
        <v>5.8035714285713845E-5</v>
      </c>
      <c r="H174" s="2">
        <v>0.25406250000000002</v>
      </c>
      <c r="I174" s="2">
        <v>6.2500000000004216E-5</v>
      </c>
      <c r="K174" s="2">
        <f t="shared" si="12"/>
        <v>0.25397321428571429</v>
      </c>
      <c r="L174" s="2">
        <f t="shared" si="13"/>
        <v>8.4821428571428352E-5</v>
      </c>
      <c r="N174" s="2">
        <v>0.26750000000000002</v>
      </c>
      <c r="O174" s="2">
        <v>9.3750000000003553E-5</v>
      </c>
      <c r="Q174" s="2">
        <f t="shared" si="14"/>
        <v>0.26741071428571422</v>
      </c>
      <c r="R174" s="2">
        <f t="shared" si="15"/>
        <v>7.1428571428571488E-5</v>
      </c>
    </row>
    <row r="175" spans="2:18" x14ac:dyDescent="0.25">
      <c r="B175" s="2">
        <v>0.260625</v>
      </c>
      <c r="C175" s="2">
        <v>0</v>
      </c>
      <c r="E175" s="2">
        <f t="shared" si="11"/>
        <v>0.26084821428571431</v>
      </c>
      <c r="F175" s="2">
        <f t="shared" si="11"/>
        <v>5.8035714285714637E-5</v>
      </c>
      <c r="H175" s="2">
        <v>0.25437500000000002</v>
      </c>
      <c r="I175" s="2">
        <v>3.1249999999999337E-5</v>
      </c>
      <c r="K175" s="2">
        <f t="shared" si="12"/>
        <v>0.25441964285714286</v>
      </c>
      <c r="L175" s="2">
        <f t="shared" si="13"/>
        <v>8.0357142857142731E-5</v>
      </c>
      <c r="N175" s="2">
        <v>0.26781250000000001</v>
      </c>
      <c r="O175" s="2">
        <v>6.2499999999998673E-5</v>
      </c>
      <c r="Q175" s="2">
        <f t="shared" si="14"/>
        <v>0.26776785714285711</v>
      </c>
      <c r="R175" s="2">
        <f t="shared" si="15"/>
        <v>6.6964285714285867E-5</v>
      </c>
    </row>
    <row r="176" spans="2:18" x14ac:dyDescent="0.25">
      <c r="B176" s="2">
        <v>0.26093749999999999</v>
      </c>
      <c r="C176" s="2">
        <v>6.2499999999998673E-5</v>
      </c>
      <c r="E176" s="2">
        <f t="shared" si="11"/>
        <v>0.26111607142857146</v>
      </c>
      <c r="F176" s="2">
        <f t="shared" si="11"/>
        <v>5.3571428571429023E-5</v>
      </c>
      <c r="H176" s="2">
        <v>0.25437500000000002</v>
      </c>
      <c r="I176" s="2">
        <v>6.2499999999998673E-5</v>
      </c>
      <c r="K176" s="2">
        <f t="shared" si="12"/>
        <v>0.25477678571428569</v>
      </c>
      <c r="L176" s="2">
        <f t="shared" si="13"/>
        <v>7.1428571428571502E-5</v>
      </c>
      <c r="N176" s="2">
        <v>0.268125</v>
      </c>
      <c r="O176" s="2">
        <v>6.2499999999998673E-5</v>
      </c>
      <c r="Q176" s="2">
        <f t="shared" si="14"/>
        <v>0.26808035714285716</v>
      </c>
      <c r="R176" s="2">
        <f t="shared" si="15"/>
        <v>6.2500000000000245E-5</v>
      </c>
    </row>
    <row r="177" spans="2:18" x14ac:dyDescent="0.25">
      <c r="B177" s="2">
        <v>0.26124999999999998</v>
      </c>
      <c r="C177" s="2">
        <v>9.3750000000003553E-5</v>
      </c>
      <c r="E177" s="2">
        <f t="shared" si="11"/>
        <v>0.26138392857142861</v>
      </c>
      <c r="F177" s="2">
        <f t="shared" si="11"/>
        <v>4.464285714285778E-5</v>
      </c>
      <c r="H177" s="2">
        <v>0.255</v>
      </c>
      <c r="I177" s="2">
        <v>1.5624999999999667E-4</v>
      </c>
      <c r="K177" s="2">
        <f t="shared" si="12"/>
        <v>0.25513392857142858</v>
      </c>
      <c r="L177" s="2">
        <f t="shared" si="13"/>
        <v>7.5892857142857123E-5</v>
      </c>
      <c r="N177" s="2">
        <v>0.2684375</v>
      </c>
      <c r="O177" s="2">
        <v>6.2499999999998673E-5</v>
      </c>
      <c r="Q177" s="2">
        <f t="shared" si="14"/>
        <v>0.26839285714285716</v>
      </c>
      <c r="R177" s="2">
        <f t="shared" si="15"/>
        <v>6.2500000000000259E-5</v>
      </c>
    </row>
    <row r="178" spans="2:18" x14ac:dyDescent="0.25">
      <c r="B178" s="2">
        <v>0.26187500000000002</v>
      </c>
      <c r="C178" s="2">
        <v>6.2500000000004216E-5</v>
      </c>
      <c r="E178" s="2">
        <f t="shared" si="11"/>
        <v>0.26156250000000003</v>
      </c>
      <c r="F178" s="2">
        <f t="shared" si="11"/>
        <v>4.4642857142857773E-5</v>
      </c>
      <c r="H178" s="2">
        <v>0.25593749999999998</v>
      </c>
      <c r="I178" s="2">
        <v>9.3749999999997996E-5</v>
      </c>
      <c r="K178" s="2">
        <f t="shared" si="12"/>
        <v>0.25553571428571425</v>
      </c>
      <c r="L178" s="2">
        <f t="shared" si="13"/>
        <v>7.5892857142857123E-5</v>
      </c>
      <c r="N178" s="2">
        <v>0.26874999999999999</v>
      </c>
      <c r="O178" s="2">
        <v>6.2499999999998673E-5</v>
      </c>
      <c r="Q178" s="2">
        <f t="shared" si="14"/>
        <v>0.26870535714285715</v>
      </c>
      <c r="R178" s="2">
        <f t="shared" si="15"/>
        <v>5.8035714285714637E-5</v>
      </c>
    </row>
    <row r="179" spans="2:18" x14ac:dyDescent="0.25">
      <c r="B179" s="2">
        <v>0.26187500000000002</v>
      </c>
      <c r="C179" s="2">
        <v>3.1249999999999337E-5</v>
      </c>
      <c r="E179" s="2">
        <f t="shared" si="11"/>
        <v>0.26183035714285718</v>
      </c>
      <c r="F179" s="2">
        <f t="shared" si="11"/>
        <v>5.8035714285714631E-5</v>
      </c>
      <c r="H179" s="2">
        <v>0.25593749999999998</v>
      </c>
      <c r="I179" s="2">
        <v>3.1249999999999337E-5</v>
      </c>
      <c r="K179" s="2">
        <f t="shared" si="12"/>
        <v>0.25589285714285709</v>
      </c>
      <c r="L179" s="2">
        <f t="shared" si="13"/>
        <v>7.5892857142857123E-5</v>
      </c>
      <c r="N179" s="2">
        <v>0.26906249999999998</v>
      </c>
      <c r="O179" s="2">
        <v>3.1249999999999337E-5</v>
      </c>
      <c r="Q179" s="2">
        <f t="shared" si="14"/>
        <v>0.2689732142857143</v>
      </c>
      <c r="R179" s="2">
        <f t="shared" si="15"/>
        <v>5.3571428571429023E-5</v>
      </c>
    </row>
    <row r="180" spans="2:18" x14ac:dyDescent="0.25">
      <c r="B180" s="2">
        <v>0.26218750000000002</v>
      </c>
      <c r="C180" s="2">
        <v>3.1249999999999337E-5</v>
      </c>
      <c r="E180" s="2">
        <f t="shared" si="11"/>
        <v>0.26214285714285718</v>
      </c>
      <c r="F180" s="2">
        <f t="shared" si="11"/>
        <v>6.2500000000000259E-5</v>
      </c>
      <c r="H180" s="2">
        <v>0.25624999999999998</v>
      </c>
      <c r="I180" s="2">
        <v>9.3750000000003553E-5</v>
      </c>
      <c r="K180" s="2">
        <f t="shared" si="12"/>
        <v>0.25629464285714282</v>
      </c>
      <c r="L180" s="2">
        <f t="shared" si="13"/>
        <v>8.0357142857142731E-5</v>
      </c>
      <c r="N180" s="2">
        <v>0.26906249999999998</v>
      </c>
      <c r="O180" s="2">
        <v>6.2500000000004216E-5</v>
      </c>
      <c r="Q180" s="2">
        <f t="shared" si="14"/>
        <v>0.26924107142857145</v>
      </c>
      <c r="R180" s="2">
        <f t="shared" si="15"/>
        <v>5.8035714285714631E-5</v>
      </c>
    </row>
    <row r="181" spans="2:18" x14ac:dyDescent="0.25">
      <c r="B181" s="2">
        <v>0.26218750000000002</v>
      </c>
      <c r="C181" s="2">
        <v>3.1249999999999337E-5</v>
      </c>
      <c r="E181" s="2">
        <f t="shared" si="11"/>
        <v>0.26245535714285717</v>
      </c>
      <c r="F181" s="2">
        <f t="shared" si="11"/>
        <v>4.9107142857142608E-5</v>
      </c>
      <c r="H181" s="2">
        <v>0.25687500000000002</v>
      </c>
      <c r="I181" s="2">
        <v>6.2500000000004216E-5</v>
      </c>
      <c r="K181" s="2">
        <f t="shared" si="12"/>
        <v>0.25669642857142855</v>
      </c>
      <c r="L181" s="2">
        <f t="shared" si="13"/>
        <v>7.1428571428571488E-5</v>
      </c>
      <c r="N181" s="2">
        <v>0.26968750000000002</v>
      </c>
      <c r="O181" s="2">
        <v>6.2500000000004216E-5</v>
      </c>
      <c r="Q181" s="2">
        <f t="shared" si="14"/>
        <v>0.26955357142857145</v>
      </c>
      <c r="R181" s="2">
        <f t="shared" si="15"/>
        <v>5.8035714285714631E-5</v>
      </c>
    </row>
    <row r="182" spans="2:18" x14ac:dyDescent="0.25">
      <c r="B182" s="2">
        <v>0.26250000000000001</v>
      </c>
      <c r="C182" s="2">
        <v>9.3749999999997996E-5</v>
      </c>
      <c r="E182" s="2">
        <f t="shared" si="11"/>
        <v>0.26263392857142859</v>
      </c>
      <c r="F182" s="2">
        <f t="shared" si="11"/>
        <v>4.0178571428570566E-5</v>
      </c>
      <c r="H182" s="2">
        <v>0.25687500000000002</v>
      </c>
      <c r="I182" s="2">
        <v>3.1249999999999337E-5</v>
      </c>
      <c r="K182" s="2">
        <f t="shared" si="12"/>
        <v>0.2570089285714286</v>
      </c>
      <c r="L182" s="2">
        <f t="shared" si="13"/>
        <v>5.8035714285714631E-5</v>
      </c>
      <c r="N182" s="2">
        <v>0.26968750000000002</v>
      </c>
      <c r="O182" s="2">
        <v>3.1249999999999337E-5</v>
      </c>
      <c r="Q182" s="2">
        <f t="shared" si="14"/>
        <v>0.26982142857142855</v>
      </c>
      <c r="R182" s="2">
        <f t="shared" si="15"/>
        <v>5.3571428571429016E-5</v>
      </c>
    </row>
    <row r="183" spans="2:18" x14ac:dyDescent="0.25">
      <c r="B183" s="2">
        <v>0.263125</v>
      </c>
      <c r="C183" s="2">
        <v>9.3749999999997996E-5</v>
      </c>
      <c r="E183" s="2">
        <f t="shared" si="11"/>
        <v>0.26285714285714284</v>
      </c>
      <c r="F183" s="2">
        <f t="shared" si="11"/>
        <v>4.4642857142856194E-5</v>
      </c>
      <c r="H183" s="2">
        <v>0.25718750000000001</v>
      </c>
      <c r="I183" s="2">
        <v>9.3749999999997996E-5</v>
      </c>
      <c r="K183" s="2">
        <f t="shared" si="12"/>
        <v>0.25727678571428575</v>
      </c>
      <c r="L183" s="2">
        <f t="shared" si="13"/>
        <v>5.8035714285714637E-5</v>
      </c>
      <c r="N183" s="2">
        <v>0.27</v>
      </c>
      <c r="O183" s="2">
        <v>9.3749999999997996E-5</v>
      </c>
      <c r="Q183" s="2">
        <f t="shared" si="14"/>
        <v>0.2700892857142857</v>
      </c>
      <c r="R183" s="2">
        <f t="shared" si="15"/>
        <v>5.8035714285714631E-5</v>
      </c>
    </row>
    <row r="184" spans="2:18" x14ac:dyDescent="0.25">
      <c r="B184" s="2">
        <v>0.26343749999999999</v>
      </c>
      <c r="C184" s="2">
        <v>0</v>
      </c>
      <c r="E184" s="2">
        <f t="shared" si="11"/>
        <v>0.26308035714285716</v>
      </c>
      <c r="F184" s="2">
        <f t="shared" si="11"/>
        <v>4.9107142857141816E-5</v>
      </c>
      <c r="H184" s="2">
        <v>0.2578125</v>
      </c>
      <c r="I184" s="2">
        <v>9.3749999999997996E-5</v>
      </c>
      <c r="K184" s="2">
        <f t="shared" si="12"/>
        <v>0.25758928571428574</v>
      </c>
      <c r="L184" s="2">
        <f t="shared" si="13"/>
        <v>5.8035714285713845E-5</v>
      </c>
      <c r="N184" s="2">
        <v>0.270625</v>
      </c>
      <c r="O184" s="2">
        <v>6.2499999999998673E-5</v>
      </c>
      <c r="Q184" s="2">
        <f t="shared" si="14"/>
        <v>0.27040178571428569</v>
      </c>
      <c r="R184" s="2">
        <f t="shared" si="15"/>
        <v>5.3571428571428223E-5</v>
      </c>
    </row>
    <row r="185" spans="2:18" x14ac:dyDescent="0.25">
      <c r="B185" s="2">
        <v>0.263125</v>
      </c>
      <c r="C185" s="2">
        <v>0</v>
      </c>
      <c r="E185" s="2">
        <f t="shared" si="11"/>
        <v>0.26334821428571425</v>
      </c>
      <c r="F185" s="2">
        <f t="shared" si="11"/>
        <v>5.3571428571428223E-5</v>
      </c>
      <c r="H185" s="2">
        <v>0.25812499999999999</v>
      </c>
      <c r="I185" s="2">
        <v>0</v>
      </c>
      <c r="K185" s="2">
        <f t="shared" si="12"/>
        <v>0.2578571428571429</v>
      </c>
      <c r="L185" s="2">
        <f t="shared" si="13"/>
        <v>6.2499999999999473E-5</v>
      </c>
      <c r="N185" s="2">
        <v>0.270625</v>
      </c>
      <c r="O185" s="2">
        <v>3.1249999999999337E-5</v>
      </c>
      <c r="Q185" s="2">
        <f t="shared" si="14"/>
        <v>0.270625</v>
      </c>
      <c r="R185" s="2">
        <f t="shared" si="15"/>
        <v>4.4642857142856201E-5</v>
      </c>
    </row>
    <row r="186" spans="2:18" x14ac:dyDescent="0.25">
      <c r="B186" s="2">
        <v>0.26343749999999999</v>
      </c>
      <c r="C186" s="2">
        <v>6.2499999999998673E-5</v>
      </c>
      <c r="E186" s="2">
        <f t="shared" si="11"/>
        <v>0.26361607142857146</v>
      </c>
      <c r="F186" s="2">
        <f t="shared" si="11"/>
        <v>4.464285714285778E-5</v>
      </c>
      <c r="H186" s="2">
        <v>0.2578125</v>
      </c>
      <c r="I186" s="2">
        <v>3.1249999999999337E-5</v>
      </c>
      <c r="K186" s="2">
        <f t="shared" si="12"/>
        <v>0.25821428571428573</v>
      </c>
      <c r="L186" s="2">
        <f t="shared" si="13"/>
        <v>7.1428571428571488E-5</v>
      </c>
      <c r="N186" s="2">
        <v>0.2709375</v>
      </c>
      <c r="O186" s="2">
        <v>6.2499999999998673E-5</v>
      </c>
      <c r="Q186" s="2">
        <f t="shared" si="14"/>
        <v>0.27084821428571432</v>
      </c>
      <c r="R186" s="2">
        <f t="shared" si="15"/>
        <v>4.4642857142856194E-5</v>
      </c>
    </row>
    <row r="187" spans="2:18" x14ac:dyDescent="0.25">
      <c r="B187" s="2">
        <v>0.26374999999999998</v>
      </c>
      <c r="C187" s="2">
        <v>6.2499999999998673E-5</v>
      </c>
      <c r="E187" s="2">
        <f t="shared" si="11"/>
        <v>0.26379464285714288</v>
      </c>
      <c r="F187" s="2">
        <f t="shared" si="11"/>
        <v>3.5714285714286544E-5</v>
      </c>
      <c r="H187" s="2">
        <v>0.25843749999999999</v>
      </c>
      <c r="I187" s="2">
        <v>9.3749999999997996E-5</v>
      </c>
      <c r="K187" s="2">
        <f t="shared" si="12"/>
        <v>0.25857142857142856</v>
      </c>
      <c r="L187" s="2">
        <f t="shared" si="13"/>
        <v>6.2500000000000245E-5</v>
      </c>
      <c r="N187" s="2">
        <v>0.27124999999999999</v>
      </c>
      <c r="O187" s="2">
        <v>3.1249999999999337E-5</v>
      </c>
      <c r="Q187" s="2">
        <f t="shared" si="14"/>
        <v>0.27107142857142857</v>
      </c>
      <c r="R187" s="2">
        <f t="shared" si="15"/>
        <v>4.464285714285698E-5</v>
      </c>
    </row>
    <row r="188" spans="2:18" x14ac:dyDescent="0.25">
      <c r="B188" s="2">
        <v>0.26406249999999998</v>
      </c>
      <c r="C188" s="2">
        <v>6.2500000000004216E-5</v>
      </c>
      <c r="E188" s="2">
        <f t="shared" si="11"/>
        <v>0.26397321428571424</v>
      </c>
      <c r="F188" s="2">
        <f t="shared" si="11"/>
        <v>4.4642857142857787E-5</v>
      </c>
      <c r="H188" s="2">
        <v>0.25874999999999998</v>
      </c>
      <c r="I188" s="2">
        <v>9.3750000000003553E-5</v>
      </c>
      <c r="K188" s="2">
        <f t="shared" si="12"/>
        <v>0.25883928571428572</v>
      </c>
      <c r="L188" s="2">
        <f t="shared" si="13"/>
        <v>5.8035714285714631E-5</v>
      </c>
      <c r="N188" s="2">
        <v>0.27124999999999999</v>
      </c>
      <c r="O188" s="2">
        <v>0</v>
      </c>
      <c r="Q188" s="2">
        <f t="shared" si="14"/>
        <v>0.27129464285714283</v>
      </c>
      <c r="R188" s="2">
        <f t="shared" si="15"/>
        <v>4.464285714285778E-5</v>
      </c>
    </row>
    <row r="189" spans="2:18" x14ac:dyDescent="0.25">
      <c r="B189" s="2">
        <v>0.26437500000000003</v>
      </c>
      <c r="C189" s="2">
        <v>3.1250000000004886E-5</v>
      </c>
      <c r="E189" s="2">
        <f t="shared" si="11"/>
        <v>0.26424107142857139</v>
      </c>
      <c r="F189" s="2">
        <f t="shared" si="11"/>
        <v>5.3571428571429023E-5</v>
      </c>
      <c r="H189" s="2">
        <v>0.25937500000000002</v>
      </c>
      <c r="I189" s="2">
        <v>9.3750000000003553E-5</v>
      </c>
      <c r="K189" s="2">
        <f t="shared" si="12"/>
        <v>0.25915178571428571</v>
      </c>
      <c r="L189" s="2">
        <f t="shared" si="13"/>
        <v>6.6964285714285867E-5</v>
      </c>
      <c r="N189" s="2">
        <v>0.27124999999999999</v>
      </c>
      <c r="O189" s="2">
        <v>3.1249999999999337E-5</v>
      </c>
      <c r="Q189" s="2">
        <f t="shared" si="14"/>
        <v>0.27151785714285714</v>
      </c>
      <c r="R189" s="2">
        <f t="shared" si="15"/>
        <v>4.464285714285778E-5</v>
      </c>
    </row>
    <row r="190" spans="2:18" x14ac:dyDescent="0.25">
      <c r="B190" s="2">
        <v>0.26437500000000003</v>
      </c>
      <c r="C190" s="2">
        <v>3.1249999999999337E-5</v>
      </c>
      <c r="E190" s="2">
        <f t="shared" si="11"/>
        <v>0.2645089285714286</v>
      </c>
      <c r="F190" s="2">
        <f t="shared" si="11"/>
        <v>5.3571428571429009E-5</v>
      </c>
      <c r="H190" s="2">
        <v>0.25968750000000002</v>
      </c>
      <c r="I190" s="2">
        <v>3.1249999999999337E-5</v>
      </c>
      <c r="K190" s="2">
        <f t="shared" si="12"/>
        <v>0.25950892857142854</v>
      </c>
      <c r="L190" s="2">
        <f t="shared" si="13"/>
        <v>6.696428571428588E-5</v>
      </c>
      <c r="N190" s="2">
        <v>0.27156249999999998</v>
      </c>
      <c r="O190" s="2">
        <v>9.3750000000003553E-5</v>
      </c>
      <c r="Q190" s="2">
        <f t="shared" si="14"/>
        <v>0.2717410714285714</v>
      </c>
      <c r="R190" s="2">
        <f t="shared" si="15"/>
        <v>4.4642857142857773E-5</v>
      </c>
    </row>
    <row r="191" spans="2:18" x14ac:dyDescent="0.25">
      <c r="B191" s="2">
        <v>0.26468750000000002</v>
      </c>
      <c r="C191" s="2">
        <v>6.2499999999998673E-5</v>
      </c>
      <c r="E191" s="2">
        <f t="shared" si="11"/>
        <v>0.26477678571428576</v>
      </c>
      <c r="F191" s="2">
        <f t="shared" si="11"/>
        <v>4.9107142857143401E-5</v>
      </c>
      <c r="H191" s="2">
        <v>0.25968750000000002</v>
      </c>
      <c r="I191" s="2">
        <v>6.2499999999998673E-5</v>
      </c>
      <c r="K191" s="2">
        <f t="shared" si="12"/>
        <v>0.25982142857142859</v>
      </c>
      <c r="L191" s="2">
        <f t="shared" si="13"/>
        <v>5.8035714285714631E-5</v>
      </c>
      <c r="N191" s="2">
        <v>0.27218750000000003</v>
      </c>
      <c r="O191" s="2">
        <v>6.2500000000004216E-5</v>
      </c>
      <c r="Q191" s="2">
        <f t="shared" si="14"/>
        <v>0.27196428571428571</v>
      </c>
      <c r="R191" s="2">
        <f t="shared" si="15"/>
        <v>4.464285714285778E-5</v>
      </c>
    </row>
    <row r="192" spans="2:18" x14ac:dyDescent="0.25">
      <c r="B192" s="2">
        <v>0.26500000000000001</v>
      </c>
      <c r="C192" s="2">
        <v>6.2499999999998673E-5</v>
      </c>
      <c r="E192" s="2">
        <f t="shared" si="11"/>
        <v>0.26500000000000001</v>
      </c>
      <c r="F192" s="2">
        <f t="shared" si="11"/>
        <v>4.464285714285698E-5</v>
      </c>
      <c r="H192" s="2">
        <v>0.2603125</v>
      </c>
      <c r="I192" s="2">
        <v>6.2499999999998673E-5</v>
      </c>
      <c r="K192" s="2">
        <f t="shared" si="12"/>
        <v>0.26008928571428575</v>
      </c>
      <c r="L192" s="2">
        <f t="shared" si="13"/>
        <v>5.8035714285713845E-5</v>
      </c>
      <c r="N192" s="2">
        <v>0.27218750000000003</v>
      </c>
      <c r="O192" s="2">
        <v>3.1249999999999337E-5</v>
      </c>
      <c r="Q192" s="2">
        <f t="shared" si="14"/>
        <v>0.27218749999999997</v>
      </c>
      <c r="R192" s="2">
        <f t="shared" si="15"/>
        <v>4.9107142857143394E-5</v>
      </c>
    </row>
    <row r="193" spans="2:18" x14ac:dyDescent="0.25">
      <c r="B193" s="2">
        <v>0.26531250000000001</v>
      </c>
      <c r="C193" s="2">
        <v>6.2499999999998673E-5</v>
      </c>
      <c r="E193" s="2">
        <f t="shared" si="11"/>
        <v>0.26522321428571427</v>
      </c>
      <c r="F193" s="2">
        <f t="shared" si="11"/>
        <v>4.4642857142856194E-5</v>
      </c>
      <c r="H193" s="2">
        <v>0.2603125</v>
      </c>
      <c r="I193" s="2">
        <v>3.1249999999999337E-5</v>
      </c>
      <c r="K193" s="2">
        <f t="shared" si="12"/>
        <v>0.26040178571428574</v>
      </c>
      <c r="L193" s="2">
        <f t="shared" si="13"/>
        <v>6.6964285714285081E-5</v>
      </c>
      <c r="N193" s="2">
        <v>0.27250000000000002</v>
      </c>
      <c r="O193" s="2">
        <v>6.2499999999998673E-5</v>
      </c>
      <c r="Q193" s="2">
        <f t="shared" si="14"/>
        <v>0.27245535714285718</v>
      </c>
      <c r="R193" s="2">
        <f t="shared" si="15"/>
        <v>4.9107142857143388E-5</v>
      </c>
    </row>
    <row r="194" spans="2:18" x14ac:dyDescent="0.25">
      <c r="B194" s="2">
        <v>0.265625</v>
      </c>
      <c r="C194" s="2">
        <v>3.1249999999999337E-5</v>
      </c>
      <c r="E194" s="2">
        <f t="shared" si="11"/>
        <v>0.26544642857142858</v>
      </c>
      <c r="F194" s="2">
        <f t="shared" si="11"/>
        <v>4.4642857142856194E-5</v>
      </c>
      <c r="H194" s="2">
        <v>0.260625</v>
      </c>
      <c r="I194" s="2">
        <v>3.1249999999999337E-5</v>
      </c>
      <c r="K194" s="2">
        <f t="shared" si="12"/>
        <v>0.26075892857142857</v>
      </c>
      <c r="L194" s="2">
        <f t="shared" si="13"/>
        <v>7.1428571428571475E-5</v>
      </c>
      <c r="N194" s="2">
        <v>0.27281250000000001</v>
      </c>
      <c r="O194" s="2">
        <v>3.1249999999999337E-5</v>
      </c>
      <c r="Q194" s="2">
        <f t="shared" si="14"/>
        <v>0.27267857142857149</v>
      </c>
      <c r="R194" s="2">
        <f t="shared" si="15"/>
        <v>4.0178571428571366E-5</v>
      </c>
    </row>
    <row r="195" spans="2:18" x14ac:dyDescent="0.25">
      <c r="B195" s="2">
        <v>0.265625</v>
      </c>
      <c r="C195" s="2">
        <v>3.1249999999999337E-5</v>
      </c>
      <c r="E195" s="2">
        <f t="shared" si="11"/>
        <v>0.26566964285714284</v>
      </c>
      <c r="F195" s="2">
        <f t="shared" si="11"/>
        <v>4.4642857142856194E-5</v>
      </c>
      <c r="H195" s="2">
        <v>0.260625</v>
      </c>
      <c r="I195" s="2">
        <v>9.3749999999997996E-5</v>
      </c>
      <c r="K195" s="2">
        <f t="shared" si="12"/>
        <v>0.26111607142857146</v>
      </c>
      <c r="L195" s="2">
        <f t="shared" si="13"/>
        <v>7.1428571428571488E-5</v>
      </c>
      <c r="N195" s="2">
        <v>0.27281250000000001</v>
      </c>
      <c r="O195" s="2">
        <v>3.1249999999999337E-5</v>
      </c>
      <c r="Q195" s="2">
        <f t="shared" si="14"/>
        <v>0.27285714285714285</v>
      </c>
      <c r="R195" s="2">
        <f t="shared" si="15"/>
        <v>4.0178571428570566E-5</v>
      </c>
    </row>
    <row r="196" spans="2:18" x14ac:dyDescent="0.25">
      <c r="B196" s="2">
        <v>0.26593749999999999</v>
      </c>
      <c r="C196" s="2">
        <v>3.1249999999999337E-5</v>
      </c>
      <c r="E196" s="2">
        <f t="shared" si="11"/>
        <v>0.26589285714285715</v>
      </c>
      <c r="F196" s="2">
        <f t="shared" si="11"/>
        <v>4.4642857142856194E-5</v>
      </c>
      <c r="H196" s="2">
        <v>0.26156249999999998</v>
      </c>
      <c r="I196" s="2">
        <v>1.5625000000000223E-4</v>
      </c>
      <c r="K196" s="2">
        <f t="shared" si="12"/>
        <v>0.26147321428571429</v>
      </c>
      <c r="L196" s="2">
        <f t="shared" si="13"/>
        <v>7.1428571428571488E-5</v>
      </c>
      <c r="N196" s="2">
        <v>0.27312500000000001</v>
      </c>
      <c r="O196" s="2">
        <v>3.1249999999999337E-5</v>
      </c>
      <c r="Q196" s="2">
        <f t="shared" si="14"/>
        <v>0.27308035714285717</v>
      </c>
      <c r="R196" s="2">
        <f t="shared" si="15"/>
        <v>4.4642857142856194E-5</v>
      </c>
    </row>
    <row r="197" spans="2:18" x14ac:dyDescent="0.25">
      <c r="B197" s="2">
        <v>0.26593749999999999</v>
      </c>
      <c r="C197" s="2">
        <v>3.1249999999999337E-5</v>
      </c>
      <c r="E197" s="2">
        <f t="shared" si="11"/>
        <v>0.26611607142857141</v>
      </c>
      <c r="F197" s="2">
        <f t="shared" si="11"/>
        <v>4.0178571428570573E-5</v>
      </c>
      <c r="H197" s="2">
        <v>0.26218750000000002</v>
      </c>
      <c r="I197" s="2">
        <v>6.2500000000004216E-5</v>
      </c>
      <c r="K197" s="2">
        <f t="shared" si="12"/>
        <v>0.26183035714285713</v>
      </c>
      <c r="L197" s="2">
        <f t="shared" si="13"/>
        <v>7.5892857142857123E-5</v>
      </c>
      <c r="N197" s="2">
        <v>0.27312500000000001</v>
      </c>
      <c r="O197" s="2">
        <v>3.1249999999999337E-5</v>
      </c>
      <c r="Q197" s="2">
        <f t="shared" si="14"/>
        <v>0.27330357142857142</v>
      </c>
      <c r="R197" s="2">
        <f t="shared" si="15"/>
        <v>4.0178571428570573E-5</v>
      </c>
    </row>
    <row r="198" spans="2:18" x14ac:dyDescent="0.25">
      <c r="B198" s="2">
        <v>0.26624999999999999</v>
      </c>
      <c r="C198" s="2">
        <v>6.2499999999998673E-5</v>
      </c>
      <c r="E198" s="2">
        <f t="shared" ref="E198:F228" si="16">AVERAGE(B195:B201)</f>
        <v>0.26629464285714283</v>
      </c>
      <c r="F198" s="2">
        <f t="shared" si="16"/>
        <v>4.0178571428571372E-5</v>
      </c>
      <c r="H198" s="2">
        <v>0.26218750000000002</v>
      </c>
      <c r="I198" s="2">
        <v>6.2499999999998673E-5</v>
      </c>
      <c r="K198" s="2">
        <f t="shared" ref="K198:K245" si="17">AVERAGE(H195:H201)</f>
        <v>0.26223214285714286</v>
      </c>
      <c r="L198" s="2">
        <f t="shared" ref="L198:L246" si="18">AVERAGE(I195:I201)</f>
        <v>8.0357142857142731E-5</v>
      </c>
      <c r="N198" s="2">
        <v>0.2734375</v>
      </c>
      <c r="O198" s="2">
        <v>6.2499999999998673E-5</v>
      </c>
      <c r="Q198" s="2">
        <f t="shared" ref="Q198:Q259" si="19">AVERAGE(N195:N201)</f>
        <v>0.27348214285714284</v>
      </c>
      <c r="R198" s="2">
        <f t="shared" ref="R198:R260" si="20">AVERAGE(O195:O201)</f>
        <v>3.5714285714284958E-5</v>
      </c>
    </row>
    <row r="199" spans="2:18" x14ac:dyDescent="0.25">
      <c r="B199" s="2">
        <v>0.26656249999999998</v>
      </c>
      <c r="C199" s="2">
        <v>6.2499999999998673E-5</v>
      </c>
      <c r="E199" s="2">
        <f t="shared" si="16"/>
        <v>0.26651785714285714</v>
      </c>
      <c r="F199" s="2">
        <f t="shared" si="16"/>
        <v>4.4642857142857787E-5</v>
      </c>
      <c r="H199" s="2">
        <v>0.2628125</v>
      </c>
      <c r="I199" s="2">
        <v>6.2499999999998673E-5</v>
      </c>
      <c r="K199" s="2">
        <f t="shared" si="17"/>
        <v>0.26263392857142859</v>
      </c>
      <c r="L199" s="2">
        <f t="shared" si="18"/>
        <v>7.1428571428571488E-5</v>
      </c>
      <c r="N199" s="2">
        <v>0.27374999999999999</v>
      </c>
      <c r="O199" s="2">
        <v>6.2499999999998673E-5</v>
      </c>
      <c r="Q199" s="2">
        <f t="shared" si="19"/>
        <v>0.27366071428571426</v>
      </c>
      <c r="R199" s="2">
        <f t="shared" si="20"/>
        <v>4.0178571428570579E-5</v>
      </c>
    </row>
    <row r="200" spans="2:18" x14ac:dyDescent="0.25">
      <c r="B200" s="2">
        <v>0.26687499999999997</v>
      </c>
      <c r="C200" s="2">
        <v>3.1249999999999337E-5</v>
      </c>
      <c r="E200" s="2">
        <f t="shared" si="16"/>
        <v>0.26674107142857145</v>
      </c>
      <c r="F200" s="2">
        <f t="shared" si="16"/>
        <v>4.4642857142857773E-5</v>
      </c>
      <c r="H200" s="2">
        <v>0.2628125</v>
      </c>
      <c r="I200" s="2">
        <v>6.2499999999998673E-5</v>
      </c>
      <c r="K200" s="2">
        <f t="shared" si="17"/>
        <v>0.26294642857142858</v>
      </c>
      <c r="L200" s="2">
        <f t="shared" si="18"/>
        <v>5.3571428571428216E-5</v>
      </c>
      <c r="N200" s="2">
        <v>0.27406249999999999</v>
      </c>
      <c r="O200" s="2">
        <v>3.1249999999999337E-5</v>
      </c>
      <c r="Q200" s="2">
        <f t="shared" si="19"/>
        <v>0.27388392857142851</v>
      </c>
      <c r="R200" s="2">
        <f t="shared" si="20"/>
        <v>5.3571428571428223E-5</v>
      </c>
    </row>
    <row r="201" spans="2:18" x14ac:dyDescent="0.25">
      <c r="B201" s="2">
        <v>0.26687499999999997</v>
      </c>
      <c r="C201" s="2">
        <v>3.1250000000004886E-5</v>
      </c>
      <c r="E201" s="2">
        <f t="shared" si="16"/>
        <v>0.26696428571428571</v>
      </c>
      <c r="F201" s="2">
        <f t="shared" si="16"/>
        <v>4.0178571428572152E-5</v>
      </c>
      <c r="H201" s="2">
        <v>0.26343749999999999</v>
      </c>
      <c r="I201" s="2">
        <v>6.2499999999998673E-5</v>
      </c>
      <c r="K201" s="2">
        <f t="shared" si="17"/>
        <v>0.26316964285714284</v>
      </c>
      <c r="L201" s="2">
        <f t="shared" si="18"/>
        <v>4.9107142857141809E-5</v>
      </c>
      <c r="N201" s="2">
        <v>0.27406249999999999</v>
      </c>
      <c r="O201" s="2">
        <v>0</v>
      </c>
      <c r="Q201" s="2">
        <f t="shared" si="19"/>
        <v>0.27419642857142856</v>
      </c>
      <c r="R201" s="2">
        <f t="shared" si="20"/>
        <v>6.2500000000000259E-5</v>
      </c>
    </row>
    <row r="202" spans="2:18" x14ac:dyDescent="0.25">
      <c r="B202" s="2">
        <v>0.26718750000000002</v>
      </c>
      <c r="C202" s="2">
        <v>6.2500000000004216E-5</v>
      </c>
      <c r="E202" s="2">
        <f t="shared" si="16"/>
        <v>0.26714285714285718</v>
      </c>
      <c r="F202" s="2">
        <f t="shared" si="16"/>
        <v>3.5714285714286537E-5</v>
      </c>
      <c r="H202" s="2">
        <v>0.26343749999999999</v>
      </c>
      <c r="I202" s="2">
        <v>3.1249999999999337E-5</v>
      </c>
      <c r="K202" s="2">
        <f t="shared" si="17"/>
        <v>0.26343749999999994</v>
      </c>
      <c r="L202" s="2">
        <f t="shared" si="18"/>
        <v>5.3571428571428223E-5</v>
      </c>
      <c r="N202" s="2">
        <v>0.27406249999999999</v>
      </c>
      <c r="O202" s="2">
        <v>6.2499999999998673E-5</v>
      </c>
      <c r="Q202" s="2">
        <f t="shared" si="19"/>
        <v>0.27450892857142856</v>
      </c>
      <c r="R202" s="2">
        <f t="shared" si="20"/>
        <v>5.8035714285714631E-5</v>
      </c>
    </row>
    <row r="203" spans="2:18" x14ac:dyDescent="0.25">
      <c r="B203" s="2">
        <v>0.26750000000000002</v>
      </c>
      <c r="C203" s="2">
        <v>3.1249999999999337E-5</v>
      </c>
      <c r="E203" s="2">
        <f t="shared" si="16"/>
        <v>0.2673214285714286</v>
      </c>
      <c r="F203" s="2">
        <f t="shared" si="16"/>
        <v>3.5714285714286537E-5</v>
      </c>
      <c r="H203" s="2">
        <v>0.26374999999999998</v>
      </c>
      <c r="I203" s="2">
        <v>3.1249999999999337E-5</v>
      </c>
      <c r="K203" s="2">
        <f t="shared" si="17"/>
        <v>0.26370535714285709</v>
      </c>
      <c r="L203" s="2">
        <f t="shared" si="18"/>
        <v>5.3571428571429016E-5</v>
      </c>
      <c r="N203" s="2">
        <v>0.27468749999999997</v>
      </c>
      <c r="O203" s="2">
        <v>1.2500000000000288E-4</v>
      </c>
      <c r="Q203" s="2">
        <f t="shared" si="19"/>
        <v>0.27477678571428571</v>
      </c>
      <c r="R203" s="2">
        <f t="shared" si="20"/>
        <v>4.9107142857143394E-5</v>
      </c>
    </row>
    <row r="204" spans="2:18" x14ac:dyDescent="0.25">
      <c r="B204" s="2">
        <v>0.26750000000000002</v>
      </c>
      <c r="C204" s="2">
        <v>0</v>
      </c>
      <c r="E204" s="2">
        <f t="shared" si="16"/>
        <v>0.26750000000000002</v>
      </c>
      <c r="F204" s="2">
        <f t="shared" si="16"/>
        <v>3.5714285714286544E-5</v>
      </c>
      <c r="H204" s="2">
        <v>0.26374999999999998</v>
      </c>
      <c r="I204" s="2">
        <v>3.1249999999999337E-5</v>
      </c>
      <c r="K204" s="2">
        <f t="shared" si="17"/>
        <v>0.26397321428571424</v>
      </c>
      <c r="L204" s="2">
        <f t="shared" si="18"/>
        <v>4.9107142857143394E-5</v>
      </c>
      <c r="N204" s="2">
        <v>0.27531250000000002</v>
      </c>
      <c r="O204" s="2">
        <v>9.3750000000003553E-5</v>
      </c>
      <c r="Q204" s="2">
        <f t="shared" si="19"/>
        <v>0.27500000000000002</v>
      </c>
      <c r="R204" s="2">
        <f t="shared" si="20"/>
        <v>4.464285714285778E-5</v>
      </c>
    </row>
    <row r="205" spans="2:18" x14ac:dyDescent="0.25">
      <c r="B205" s="2">
        <v>0.26750000000000002</v>
      </c>
      <c r="C205" s="2">
        <v>3.1249999999999337E-5</v>
      </c>
      <c r="E205" s="2">
        <f t="shared" si="16"/>
        <v>0.26767857142857143</v>
      </c>
      <c r="F205" s="2">
        <f t="shared" si="16"/>
        <v>3.5714285714285744E-5</v>
      </c>
      <c r="H205" s="2">
        <v>0.26406249999999998</v>
      </c>
      <c r="I205" s="2">
        <v>9.3750000000003553E-5</v>
      </c>
      <c r="K205" s="2">
        <f t="shared" si="17"/>
        <v>0.26419642857142855</v>
      </c>
      <c r="L205" s="2">
        <f t="shared" si="18"/>
        <v>4.9107142857143394E-5</v>
      </c>
      <c r="N205" s="2">
        <v>0.27562500000000001</v>
      </c>
      <c r="O205" s="2">
        <v>3.1249999999999337E-5</v>
      </c>
      <c r="Q205" s="2">
        <f t="shared" si="19"/>
        <v>0.27522321428571428</v>
      </c>
      <c r="R205" s="2">
        <f t="shared" si="20"/>
        <v>4.9107142857143394E-5</v>
      </c>
    </row>
    <row r="206" spans="2:18" x14ac:dyDescent="0.25">
      <c r="B206" s="2">
        <v>0.26781250000000001</v>
      </c>
      <c r="C206" s="2">
        <v>6.2499999999998673E-5</v>
      </c>
      <c r="E206" s="2">
        <f t="shared" si="16"/>
        <v>0.26785714285714285</v>
      </c>
      <c r="F206" s="2">
        <f t="shared" si="16"/>
        <v>3.5714285714284958E-5</v>
      </c>
      <c r="H206" s="2">
        <v>0.26468750000000002</v>
      </c>
      <c r="I206" s="2">
        <v>6.2500000000004216E-5</v>
      </c>
      <c r="K206" s="2">
        <f t="shared" si="17"/>
        <v>0.26446428571428571</v>
      </c>
      <c r="L206" s="2">
        <f t="shared" si="18"/>
        <v>4.9107142857143388E-5</v>
      </c>
      <c r="N206" s="2">
        <v>0.27562500000000001</v>
      </c>
      <c r="O206" s="2">
        <v>0</v>
      </c>
      <c r="Q206" s="2">
        <f t="shared" si="19"/>
        <v>0.27549107142857143</v>
      </c>
      <c r="R206" s="2">
        <f t="shared" si="20"/>
        <v>4.4642857142857773E-5</v>
      </c>
    </row>
    <row r="207" spans="2:18" x14ac:dyDescent="0.25">
      <c r="B207" s="2">
        <v>0.268125</v>
      </c>
      <c r="C207" s="2">
        <v>3.1249999999999337E-5</v>
      </c>
      <c r="E207" s="2">
        <f t="shared" si="16"/>
        <v>0.26803571428571427</v>
      </c>
      <c r="F207" s="2">
        <f t="shared" si="16"/>
        <v>3.5714285714284958E-5</v>
      </c>
      <c r="H207" s="2">
        <v>0.26468750000000002</v>
      </c>
      <c r="I207" s="2">
        <v>3.1249999999999337E-5</v>
      </c>
      <c r="K207" s="2">
        <f t="shared" si="17"/>
        <v>0.26468750000000002</v>
      </c>
      <c r="L207" s="2">
        <f t="shared" si="18"/>
        <v>5.3571428571429023E-5</v>
      </c>
      <c r="N207" s="2">
        <v>0.27562500000000001</v>
      </c>
      <c r="O207" s="2">
        <v>0</v>
      </c>
      <c r="Q207" s="2">
        <f t="shared" si="19"/>
        <v>0.27566964285714285</v>
      </c>
      <c r="R207" s="2">
        <f t="shared" si="20"/>
        <v>2.6785714285714505E-5</v>
      </c>
    </row>
    <row r="208" spans="2:18" x14ac:dyDescent="0.25">
      <c r="B208" s="2">
        <v>0.268125</v>
      </c>
      <c r="C208" s="2">
        <v>3.1249999999999337E-5</v>
      </c>
      <c r="E208" s="2">
        <f t="shared" si="16"/>
        <v>0.26821428571428568</v>
      </c>
      <c r="F208" s="2">
        <f t="shared" si="16"/>
        <v>3.5714285714284958E-5</v>
      </c>
      <c r="H208" s="2">
        <v>0.26500000000000001</v>
      </c>
      <c r="I208" s="2">
        <v>6.2499999999998673E-5</v>
      </c>
      <c r="K208" s="2">
        <f t="shared" si="17"/>
        <v>0.26500000000000001</v>
      </c>
      <c r="L208" s="2">
        <f t="shared" si="18"/>
        <v>6.2500000000000259E-5</v>
      </c>
      <c r="N208" s="2">
        <v>0.27562500000000001</v>
      </c>
      <c r="O208" s="2">
        <v>3.1249999999999337E-5</v>
      </c>
      <c r="Q208" s="2">
        <f t="shared" si="19"/>
        <v>0.27575892857142853</v>
      </c>
      <c r="R208" s="2">
        <f t="shared" si="20"/>
        <v>1.3392857142856859E-5</v>
      </c>
    </row>
    <row r="209" spans="2:18" x14ac:dyDescent="0.25">
      <c r="B209" s="2">
        <v>0.2684375</v>
      </c>
      <c r="C209" s="2">
        <v>6.2499999999998673E-5</v>
      </c>
      <c r="E209" s="2">
        <f t="shared" si="16"/>
        <v>0.26839285714285716</v>
      </c>
      <c r="F209" s="2">
        <f t="shared" si="16"/>
        <v>3.5714285714284958E-5</v>
      </c>
      <c r="H209" s="2">
        <v>0.26531250000000001</v>
      </c>
      <c r="I209" s="2">
        <v>3.1249999999999337E-5</v>
      </c>
      <c r="K209" s="2">
        <f t="shared" si="17"/>
        <v>0.26531250000000001</v>
      </c>
      <c r="L209" s="2">
        <f t="shared" si="18"/>
        <v>5.8035714285713845E-5</v>
      </c>
      <c r="N209" s="2">
        <v>0.2759375</v>
      </c>
      <c r="O209" s="2">
        <v>3.1249999999999337E-5</v>
      </c>
      <c r="Q209" s="2">
        <f t="shared" si="19"/>
        <v>0.27580357142857143</v>
      </c>
      <c r="R209" s="2">
        <f t="shared" si="20"/>
        <v>8.9285714285712395E-6</v>
      </c>
    </row>
    <row r="210" spans="2:18" x14ac:dyDescent="0.25">
      <c r="B210" s="2">
        <v>0.26874999999999999</v>
      </c>
      <c r="C210" s="2">
        <v>3.1249999999999337E-5</v>
      </c>
      <c r="E210" s="2">
        <f t="shared" si="16"/>
        <v>0.26857142857142857</v>
      </c>
      <c r="F210" s="2">
        <f t="shared" si="16"/>
        <v>3.5714285714284958E-5</v>
      </c>
      <c r="H210" s="2">
        <v>0.26531250000000001</v>
      </c>
      <c r="I210" s="2">
        <v>6.2499999999998673E-5</v>
      </c>
      <c r="K210" s="2">
        <f t="shared" si="17"/>
        <v>0.26558035714285716</v>
      </c>
      <c r="L210" s="2">
        <f t="shared" si="18"/>
        <v>5.3571428571427437E-5</v>
      </c>
      <c r="N210" s="2">
        <v>0.2759375</v>
      </c>
      <c r="O210" s="2">
        <v>0</v>
      </c>
      <c r="Q210" s="2">
        <f t="shared" si="19"/>
        <v>0.27584821428571427</v>
      </c>
      <c r="R210" s="2">
        <f t="shared" si="20"/>
        <v>1.3392857142856859E-5</v>
      </c>
    </row>
    <row r="211" spans="2:18" x14ac:dyDescent="0.25">
      <c r="B211" s="2">
        <v>0.26874999999999999</v>
      </c>
      <c r="C211" s="2">
        <v>0</v>
      </c>
      <c r="E211" s="2">
        <f t="shared" si="16"/>
        <v>0.26874999999999999</v>
      </c>
      <c r="F211" s="2">
        <f t="shared" si="16"/>
        <v>3.5714285714284958E-5</v>
      </c>
      <c r="H211" s="2">
        <v>0.26593749999999999</v>
      </c>
      <c r="I211" s="2">
        <v>9.3749999999997996E-5</v>
      </c>
      <c r="K211" s="2">
        <f t="shared" si="17"/>
        <v>0.26584821428571426</v>
      </c>
      <c r="L211" s="2">
        <f t="shared" si="18"/>
        <v>5.3571428571427423E-5</v>
      </c>
      <c r="N211" s="2">
        <v>0.2759375</v>
      </c>
      <c r="O211" s="2">
        <v>0</v>
      </c>
      <c r="Q211" s="2">
        <f t="shared" si="19"/>
        <v>0.27593749999999995</v>
      </c>
      <c r="R211" s="2">
        <f t="shared" si="20"/>
        <v>2.2321428571428097E-5</v>
      </c>
    </row>
    <row r="212" spans="2:18" x14ac:dyDescent="0.25">
      <c r="B212" s="2">
        <v>0.26874999999999999</v>
      </c>
      <c r="C212" s="2">
        <v>3.1249999999999337E-5</v>
      </c>
      <c r="E212" s="2">
        <f t="shared" si="16"/>
        <v>0.26892857142857141</v>
      </c>
      <c r="F212" s="2">
        <f t="shared" si="16"/>
        <v>3.5714285714285751E-5</v>
      </c>
      <c r="H212" s="2">
        <v>0.26624999999999999</v>
      </c>
      <c r="I212" s="2">
        <v>6.2499999999998673E-5</v>
      </c>
      <c r="K212" s="2">
        <f t="shared" si="17"/>
        <v>0.26611607142857147</v>
      </c>
      <c r="L212" s="2">
        <f t="shared" si="18"/>
        <v>4.9107142857141809E-5</v>
      </c>
      <c r="N212" s="2">
        <v>0.2759375</v>
      </c>
      <c r="O212" s="2">
        <v>0</v>
      </c>
      <c r="Q212" s="2">
        <f t="shared" si="19"/>
        <v>0.27607142857142858</v>
      </c>
      <c r="R212" s="2">
        <f t="shared" si="20"/>
        <v>2.6785714285713719E-5</v>
      </c>
    </row>
    <row r="213" spans="2:18" x14ac:dyDescent="0.25">
      <c r="B213" s="2">
        <v>0.26906249999999998</v>
      </c>
      <c r="C213" s="2">
        <v>6.2499999999998673E-5</v>
      </c>
      <c r="E213" s="2">
        <f t="shared" si="16"/>
        <v>0.26910714285714282</v>
      </c>
      <c r="F213" s="2">
        <f t="shared" si="16"/>
        <v>3.1250000000000915E-5</v>
      </c>
      <c r="H213" s="2">
        <v>0.26656249999999998</v>
      </c>
      <c r="I213" s="2">
        <v>3.1249999999999337E-5</v>
      </c>
      <c r="K213" s="2">
        <f t="shared" si="17"/>
        <v>0.26633928571428572</v>
      </c>
      <c r="L213" s="2">
        <f t="shared" si="18"/>
        <v>5.8035714285713845E-5</v>
      </c>
      <c r="N213" s="2">
        <v>0.2759375</v>
      </c>
      <c r="O213" s="2">
        <v>3.1249999999999337E-5</v>
      </c>
      <c r="Q213" s="2">
        <f t="shared" si="19"/>
        <v>0.27620535714285716</v>
      </c>
      <c r="R213" s="2">
        <f t="shared" si="20"/>
        <v>3.1249999999999337E-5</v>
      </c>
    </row>
    <row r="214" spans="2:18" x14ac:dyDescent="0.25">
      <c r="B214" s="2">
        <v>0.26937499999999998</v>
      </c>
      <c r="C214" s="2">
        <v>3.1249999999999337E-5</v>
      </c>
      <c r="E214" s="2">
        <f t="shared" si="16"/>
        <v>0.26924107142857145</v>
      </c>
      <c r="F214" s="2">
        <f t="shared" si="16"/>
        <v>3.1250000000000915E-5</v>
      </c>
      <c r="H214" s="2">
        <v>0.26656249999999998</v>
      </c>
      <c r="I214" s="2">
        <v>3.1249999999999337E-5</v>
      </c>
      <c r="K214" s="2">
        <f t="shared" si="17"/>
        <v>0.26669642857142856</v>
      </c>
      <c r="L214" s="2">
        <f t="shared" si="18"/>
        <v>6.6964285714285867E-5</v>
      </c>
      <c r="N214" s="2">
        <v>0.27625</v>
      </c>
      <c r="O214" s="2">
        <v>6.2499999999998673E-5</v>
      </c>
      <c r="Q214" s="2">
        <f t="shared" si="19"/>
        <v>0.27638392857142857</v>
      </c>
      <c r="R214" s="2">
        <f t="shared" si="20"/>
        <v>3.5714285714284958E-5</v>
      </c>
    </row>
    <row r="215" spans="2:18" x14ac:dyDescent="0.25">
      <c r="B215" s="2">
        <v>0.26937499999999998</v>
      </c>
      <c r="C215" s="2">
        <v>3.1250000000004886E-5</v>
      </c>
      <c r="E215" s="2">
        <f t="shared" si="16"/>
        <v>0.26941964285714287</v>
      </c>
      <c r="F215" s="2">
        <f t="shared" si="16"/>
        <v>3.5714285714286537E-5</v>
      </c>
      <c r="H215" s="2">
        <v>0.26687499999999997</v>
      </c>
      <c r="I215" s="2">
        <v>3.1249999999999337E-5</v>
      </c>
      <c r="K215" s="2">
        <f t="shared" si="17"/>
        <v>0.26700892857142855</v>
      </c>
      <c r="L215" s="2">
        <f t="shared" si="18"/>
        <v>5.3571428571429016E-5</v>
      </c>
      <c r="N215" s="2">
        <v>0.27656249999999999</v>
      </c>
      <c r="O215" s="2">
        <v>6.2499999999998673E-5</v>
      </c>
      <c r="Q215" s="2">
        <f t="shared" si="19"/>
        <v>0.27656249999999999</v>
      </c>
      <c r="R215" s="2">
        <f t="shared" si="20"/>
        <v>4.0178571428571372E-5</v>
      </c>
    </row>
    <row r="216" spans="2:18" x14ac:dyDescent="0.25">
      <c r="B216" s="2">
        <v>0.26968750000000002</v>
      </c>
      <c r="C216" s="2">
        <v>3.1250000000004886E-5</v>
      </c>
      <c r="E216" s="2">
        <f t="shared" si="16"/>
        <v>0.26959821428571429</v>
      </c>
      <c r="F216" s="2">
        <f t="shared" si="16"/>
        <v>3.1250000000000915E-5</v>
      </c>
      <c r="H216" s="2">
        <v>0.26687499999999997</v>
      </c>
      <c r="I216" s="2">
        <v>9.3750000000003553E-5</v>
      </c>
      <c r="K216" s="2">
        <f t="shared" si="17"/>
        <v>0.26723214285714286</v>
      </c>
      <c r="L216" s="2">
        <f t="shared" si="18"/>
        <v>4.464285714285778E-5</v>
      </c>
      <c r="N216" s="2">
        <v>0.27687499999999998</v>
      </c>
      <c r="O216" s="2">
        <v>6.2499999999998673E-5</v>
      </c>
      <c r="Q216" s="2">
        <f t="shared" si="19"/>
        <v>0.2767857142857143</v>
      </c>
      <c r="R216" s="2">
        <f t="shared" si="20"/>
        <v>4.4642857142857787E-5</v>
      </c>
    </row>
    <row r="217" spans="2:18" x14ac:dyDescent="0.25">
      <c r="B217" s="2">
        <v>0.26968750000000002</v>
      </c>
      <c r="C217" s="2">
        <v>3.1249999999999337E-5</v>
      </c>
      <c r="E217" s="2">
        <f t="shared" si="16"/>
        <v>0.26973214285714286</v>
      </c>
      <c r="F217" s="2">
        <f t="shared" si="16"/>
        <v>3.5714285714286537E-5</v>
      </c>
      <c r="H217" s="2">
        <v>0.26781250000000001</v>
      </c>
      <c r="I217" s="2">
        <v>1.2500000000000288E-4</v>
      </c>
      <c r="K217" s="2">
        <f t="shared" si="17"/>
        <v>0.26745535714285712</v>
      </c>
      <c r="L217" s="2">
        <f t="shared" si="18"/>
        <v>4.9107142857143394E-5</v>
      </c>
      <c r="N217" s="2">
        <v>0.27718749999999998</v>
      </c>
      <c r="O217" s="2">
        <v>3.1249999999999337E-5</v>
      </c>
      <c r="Q217" s="2">
        <f t="shared" si="19"/>
        <v>0.27700892857142856</v>
      </c>
      <c r="R217" s="2">
        <f t="shared" si="20"/>
        <v>4.0178571428572172E-5</v>
      </c>
    </row>
    <row r="218" spans="2:18" x14ac:dyDescent="0.25">
      <c r="B218" s="2">
        <v>0.27</v>
      </c>
      <c r="C218" s="2">
        <v>3.1249999999999337E-5</v>
      </c>
      <c r="E218" s="2">
        <f t="shared" si="16"/>
        <v>0.26995535714285718</v>
      </c>
      <c r="F218" s="2">
        <f t="shared" si="16"/>
        <v>4.0178571428572158E-5</v>
      </c>
      <c r="H218" s="2">
        <v>0.268125</v>
      </c>
      <c r="I218" s="2">
        <v>0</v>
      </c>
      <c r="K218" s="2">
        <f t="shared" si="17"/>
        <v>0.26772321428571427</v>
      </c>
      <c r="L218" s="2">
        <f t="shared" si="18"/>
        <v>5.3571428571429009E-5</v>
      </c>
      <c r="N218" s="2">
        <v>0.27718749999999998</v>
      </c>
      <c r="O218" s="2">
        <v>3.1250000000004886E-5</v>
      </c>
      <c r="Q218" s="2">
        <f t="shared" si="19"/>
        <v>0.27718750000000003</v>
      </c>
      <c r="R218" s="2">
        <f t="shared" si="20"/>
        <v>3.5714285714286537E-5</v>
      </c>
    </row>
    <row r="219" spans="2:18" x14ac:dyDescent="0.25">
      <c r="B219" s="2">
        <v>0.27</v>
      </c>
      <c r="C219" s="2">
        <v>0</v>
      </c>
      <c r="E219" s="2">
        <f t="shared" si="16"/>
        <v>0.27013392857142859</v>
      </c>
      <c r="F219" s="2">
        <f t="shared" si="16"/>
        <v>3.5714285714285744E-5</v>
      </c>
      <c r="H219" s="2">
        <v>0.26781250000000001</v>
      </c>
      <c r="I219" s="2">
        <v>0</v>
      </c>
      <c r="K219" s="2">
        <f t="shared" si="17"/>
        <v>0.26799107142857143</v>
      </c>
      <c r="L219" s="2">
        <f t="shared" si="18"/>
        <v>5.8035714285714631E-5</v>
      </c>
      <c r="N219" s="2">
        <v>0.27750000000000002</v>
      </c>
      <c r="O219" s="2">
        <v>3.1250000000004886E-5</v>
      </c>
      <c r="Q219" s="2">
        <f t="shared" si="19"/>
        <v>0.27736607142857145</v>
      </c>
      <c r="R219" s="2">
        <f t="shared" si="20"/>
        <v>3.5714285714286537E-5</v>
      </c>
    </row>
    <row r="220" spans="2:18" x14ac:dyDescent="0.25">
      <c r="B220" s="2">
        <v>0.27</v>
      </c>
      <c r="C220" s="2">
        <v>9.3749999999997996E-5</v>
      </c>
      <c r="E220" s="2">
        <f t="shared" si="16"/>
        <v>0.27031250000000007</v>
      </c>
      <c r="F220" s="2">
        <f t="shared" si="16"/>
        <v>3.5714285714284958E-5</v>
      </c>
      <c r="H220" s="2">
        <v>0.268125</v>
      </c>
      <c r="I220" s="2">
        <v>6.2499999999998673E-5</v>
      </c>
      <c r="K220" s="2">
        <f t="shared" si="17"/>
        <v>0.26830357142857142</v>
      </c>
      <c r="L220" s="2">
        <f t="shared" si="18"/>
        <v>4.9107142857142602E-5</v>
      </c>
      <c r="N220" s="2">
        <v>0.27750000000000002</v>
      </c>
      <c r="O220" s="2">
        <v>0</v>
      </c>
      <c r="Q220" s="2">
        <f t="shared" si="19"/>
        <v>0.27754464285714286</v>
      </c>
      <c r="R220" s="2">
        <f t="shared" si="20"/>
        <v>3.1250000000000929E-5</v>
      </c>
    </row>
    <row r="221" spans="2:18" x14ac:dyDescent="0.25">
      <c r="B221" s="2">
        <v>0.2709375</v>
      </c>
      <c r="C221" s="2">
        <v>6.2499999999998673E-5</v>
      </c>
      <c r="E221" s="2">
        <f t="shared" si="16"/>
        <v>0.27049107142857143</v>
      </c>
      <c r="F221" s="2">
        <f t="shared" si="16"/>
        <v>3.1249999999999337E-5</v>
      </c>
      <c r="H221" s="2">
        <v>0.2684375</v>
      </c>
      <c r="I221" s="2">
        <v>6.2499999999998673E-5</v>
      </c>
      <c r="K221" s="2">
        <f t="shared" si="17"/>
        <v>0.26848214285714284</v>
      </c>
      <c r="L221" s="2">
        <f t="shared" si="18"/>
        <v>3.5714285714284958E-5</v>
      </c>
      <c r="N221" s="2">
        <v>0.27750000000000002</v>
      </c>
      <c r="O221" s="2">
        <v>3.1249999999999337E-5</v>
      </c>
      <c r="Q221" s="2">
        <f t="shared" si="19"/>
        <v>0.27767857142857144</v>
      </c>
      <c r="R221" s="2">
        <f t="shared" si="20"/>
        <v>2.6785714285715301E-5</v>
      </c>
    </row>
    <row r="222" spans="2:18" x14ac:dyDescent="0.25">
      <c r="B222" s="2">
        <v>0.270625</v>
      </c>
      <c r="C222" s="2">
        <v>0</v>
      </c>
      <c r="E222" s="2">
        <f t="shared" si="16"/>
        <v>0.270625</v>
      </c>
      <c r="F222" s="2">
        <f t="shared" si="16"/>
        <v>3.124999999999933E-5</v>
      </c>
      <c r="H222" s="2">
        <v>0.26874999999999999</v>
      </c>
      <c r="I222" s="2">
        <v>6.2499999999998673E-5</v>
      </c>
      <c r="K222" s="2">
        <f t="shared" si="17"/>
        <v>0.26866071428571425</v>
      </c>
      <c r="L222" s="2">
        <f t="shared" si="18"/>
        <v>4.0178571428570573E-5</v>
      </c>
      <c r="N222" s="2">
        <v>0.27781250000000002</v>
      </c>
      <c r="O222" s="2">
        <v>6.2499999999998673E-5</v>
      </c>
      <c r="Q222" s="2">
        <f t="shared" si="19"/>
        <v>0.27781249999999996</v>
      </c>
      <c r="R222" s="2">
        <f t="shared" si="20"/>
        <v>2.6785714285714511E-5</v>
      </c>
    </row>
    <row r="223" spans="2:18" x14ac:dyDescent="0.25">
      <c r="B223" s="2">
        <v>0.2709375</v>
      </c>
      <c r="C223" s="2">
        <v>3.1249999999999337E-5</v>
      </c>
      <c r="E223" s="2">
        <f t="shared" si="16"/>
        <v>0.27080357142857142</v>
      </c>
      <c r="F223" s="2">
        <f t="shared" si="16"/>
        <v>4.0178571428570566E-5</v>
      </c>
      <c r="H223" s="2">
        <v>0.26906249999999998</v>
      </c>
      <c r="I223" s="2">
        <v>3.1249999999999337E-5</v>
      </c>
      <c r="K223" s="2">
        <f t="shared" si="17"/>
        <v>0.26888392857142857</v>
      </c>
      <c r="L223" s="2">
        <f t="shared" si="18"/>
        <v>4.0178571428570573E-5</v>
      </c>
      <c r="N223" s="2">
        <v>0.27812500000000001</v>
      </c>
      <c r="O223" s="2">
        <v>3.1249999999999337E-5</v>
      </c>
      <c r="Q223" s="2">
        <f t="shared" si="19"/>
        <v>0.27794642857142859</v>
      </c>
      <c r="R223" s="2">
        <f t="shared" si="20"/>
        <v>2.6785714285713712E-5</v>
      </c>
    </row>
    <row r="224" spans="2:18" x14ac:dyDescent="0.25">
      <c r="B224" s="2">
        <v>0.2709375</v>
      </c>
      <c r="C224" s="2">
        <v>0</v>
      </c>
      <c r="E224" s="2">
        <f t="shared" si="16"/>
        <v>0.27102678571428573</v>
      </c>
      <c r="F224" s="2">
        <f t="shared" si="16"/>
        <v>3.1249999999999337E-5</v>
      </c>
      <c r="H224" s="2">
        <v>0.26906249999999998</v>
      </c>
      <c r="I224" s="2">
        <v>3.1249999999999337E-5</v>
      </c>
      <c r="K224" s="2">
        <f t="shared" si="17"/>
        <v>0.26906249999999993</v>
      </c>
      <c r="L224" s="2">
        <f t="shared" si="18"/>
        <v>4.0178571428571366E-5</v>
      </c>
      <c r="N224" s="2">
        <v>0.27812500000000001</v>
      </c>
      <c r="O224" s="2">
        <v>0</v>
      </c>
      <c r="Q224" s="2">
        <f t="shared" si="19"/>
        <v>0.27808035714285712</v>
      </c>
      <c r="R224" s="2">
        <f t="shared" si="20"/>
        <v>2.6785714285713712E-5</v>
      </c>
    </row>
    <row r="225" spans="2:18" x14ac:dyDescent="0.25">
      <c r="B225" s="2">
        <v>0.2709375</v>
      </c>
      <c r="C225" s="2">
        <v>3.1249999999999337E-5</v>
      </c>
      <c r="E225" s="2">
        <f t="shared" si="16"/>
        <v>0.27111607142857141</v>
      </c>
      <c r="F225" s="2">
        <f t="shared" si="16"/>
        <v>2.6785714285713712E-5</v>
      </c>
      <c r="H225" s="2">
        <v>0.26937499999999998</v>
      </c>
      <c r="I225" s="2">
        <v>3.1249999999999337E-5</v>
      </c>
      <c r="K225" s="2">
        <f t="shared" si="17"/>
        <v>0.26928571428571424</v>
      </c>
      <c r="L225" s="2">
        <f t="shared" si="18"/>
        <v>4.464285714285778E-5</v>
      </c>
      <c r="N225" s="2">
        <v>0.27812500000000001</v>
      </c>
      <c r="O225" s="2">
        <v>3.1249999999999337E-5</v>
      </c>
      <c r="Q225" s="2">
        <f t="shared" si="19"/>
        <v>0.27821428571428569</v>
      </c>
      <c r="R225" s="2">
        <f t="shared" si="20"/>
        <v>2.2321428571428097E-5</v>
      </c>
    </row>
    <row r="226" spans="2:18" x14ac:dyDescent="0.25">
      <c r="B226" s="2">
        <v>0.27124999999999999</v>
      </c>
      <c r="C226" s="2">
        <v>6.2499999999998673E-5</v>
      </c>
      <c r="E226" s="2">
        <f t="shared" si="16"/>
        <v>0.27129464285714283</v>
      </c>
      <c r="F226" s="2">
        <f t="shared" si="16"/>
        <v>3.124999999999933E-5</v>
      </c>
      <c r="H226" s="2">
        <v>0.26937499999999998</v>
      </c>
      <c r="I226" s="2">
        <v>0</v>
      </c>
      <c r="K226" s="2">
        <f t="shared" si="17"/>
        <v>0.26950892857142855</v>
      </c>
      <c r="L226" s="2">
        <f t="shared" si="18"/>
        <v>4.0178571428572152E-5</v>
      </c>
      <c r="N226" s="2">
        <v>0.2784375</v>
      </c>
      <c r="O226" s="2">
        <v>3.1249999999999337E-5</v>
      </c>
      <c r="Q226" s="2">
        <f t="shared" si="19"/>
        <v>0.27830357142857137</v>
      </c>
      <c r="R226" s="2">
        <f t="shared" si="20"/>
        <v>1.7857142857142479E-5</v>
      </c>
    </row>
    <row r="227" spans="2:18" x14ac:dyDescent="0.25">
      <c r="B227" s="2">
        <v>0.27156249999999998</v>
      </c>
      <c r="C227" s="2">
        <v>3.1249999999999337E-5</v>
      </c>
      <c r="E227" s="2">
        <f t="shared" si="16"/>
        <v>0.27142857142857141</v>
      </c>
      <c r="F227" s="2">
        <f t="shared" si="16"/>
        <v>3.1250000000000123E-5</v>
      </c>
      <c r="H227" s="2">
        <v>0.26937499999999998</v>
      </c>
      <c r="I227" s="2">
        <v>6.2500000000004216E-5</v>
      </c>
      <c r="K227" s="2">
        <f t="shared" si="17"/>
        <v>0.26968749999999997</v>
      </c>
      <c r="L227" s="2">
        <f t="shared" si="18"/>
        <v>3.5714285714286537E-5</v>
      </c>
      <c r="N227" s="2">
        <v>0.2784375</v>
      </c>
      <c r="O227" s="2">
        <v>0</v>
      </c>
      <c r="Q227" s="2">
        <f t="shared" si="19"/>
        <v>0.27839285714285716</v>
      </c>
      <c r="R227" s="2">
        <f t="shared" si="20"/>
        <v>1.7857142857142479E-5</v>
      </c>
    </row>
    <row r="228" spans="2:18" x14ac:dyDescent="0.25">
      <c r="B228" s="2">
        <v>0.27156249999999998</v>
      </c>
      <c r="C228" s="2">
        <v>3.1249999999999337E-5</v>
      </c>
      <c r="E228" s="2">
        <f t="shared" si="16"/>
        <v>0.27160714285714282</v>
      </c>
      <c r="F228" s="2">
        <f t="shared" si="16"/>
        <v>4.0178571428572152E-5</v>
      </c>
      <c r="H228" s="2">
        <v>0.27</v>
      </c>
      <c r="I228" s="2">
        <v>9.3750000000003553E-5</v>
      </c>
      <c r="K228" s="2">
        <f t="shared" si="17"/>
        <v>0.26986607142857139</v>
      </c>
      <c r="L228" s="2">
        <f t="shared" si="18"/>
        <v>4.0178571428572158E-5</v>
      </c>
      <c r="N228" s="2">
        <v>0.2784375</v>
      </c>
      <c r="O228" s="2">
        <v>0</v>
      </c>
      <c r="Q228" s="2">
        <f t="shared" si="19"/>
        <v>0.2784821428571429</v>
      </c>
      <c r="R228" s="2">
        <f t="shared" si="20"/>
        <v>1.7857142857142479E-5</v>
      </c>
    </row>
    <row r="229" spans="2:18" x14ac:dyDescent="0.25">
      <c r="B229" s="2">
        <v>0.27187499999999998</v>
      </c>
      <c r="C229" s="2">
        <v>3.1249999999999337E-5</v>
      </c>
      <c r="E229" s="2"/>
      <c r="F229" s="2"/>
      <c r="H229" s="2">
        <v>0.27031250000000001</v>
      </c>
      <c r="I229" s="2">
        <v>3.1249999999999337E-5</v>
      </c>
      <c r="K229" s="2">
        <f t="shared" si="17"/>
        <v>0.2700892857142857</v>
      </c>
      <c r="L229" s="2">
        <f t="shared" si="18"/>
        <v>4.9107142857143394E-5</v>
      </c>
      <c r="N229" s="2">
        <v>0.2784375</v>
      </c>
      <c r="O229" s="2">
        <v>3.1249999999999337E-5</v>
      </c>
      <c r="Q229" s="2">
        <f t="shared" si="19"/>
        <v>0.27857142857142858</v>
      </c>
      <c r="R229" s="2">
        <f t="shared" si="20"/>
        <v>1.7857142857142479E-5</v>
      </c>
    </row>
    <row r="230" spans="2:18" x14ac:dyDescent="0.25">
      <c r="B230" s="2">
        <v>0.27187499999999998</v>
      </c>
      <c r="C230" s="2">
        <v>3.1250000000004886E-5</v>
      </c>
      <c r="E230" s="2"/>
      <c r="F230" s="2"/>
      <c r="H230" s="2">
        <v>0.27031250000000001</v>
      </c>
      <c r="I230" s="2">
        <v>0</v>
      </c>
      <c r="K230" s="2">
        <f t="shared" si="17"/>
        <v>0.27035714285714285</v>
      </c>
      <c r="L230" s="2">
        <f t="shared" si="18"/>
        <v>5.3571428571429016E-5</v>
      </c>
      <c r="N230" s="2">
        <v>0.27875</v>
      </c>
      <c r="O230" s="2">
        <v>3.1249999999999337E-5</v>
      </c>
      <c r="Q230" s="2">
        <f t="shared" si="19"/>
        <v>0.27866071428571432</v>
      </c>
      <c r="R230" s="2">
        <f t="shared" si="20"/>
        <v>2.2321428571428097E-5</v>
      </c>
    </row>
    <row r="231" spans="2:18" x14ac:dyDescent="0.25">
      <c r="B231" s="2">
        <v>0.27218750000000003</v>
      </c>
      <c r="C231" s="2">
        <v>6.2500000000004216E-5</v>
      </c>
      <c r="H231" s="2">
        <v>0.27031250000000001</v>
      </c>
      <c r="I231" s="2">
        <v>6.2499999999998673E-5</v>
      </c>
      <c r="K231" s="2">
        <f t="shared" si="17"/>
        <v>0.270625</v>
      </c>
      <c r="L231" s="2">
        <f t="shared" si="18"/>
        <v>4.9107142857142602E-5</v>
      </c>
      <c r="N231" s="2">
        <v>0.27875</v>
      </c>
      <c r="O231" s="2">
        <v>0</v>
      </c>
      <c r="Q231" s="2">
        <f t="shared" si="19"/>
        <v>0.27879464285714289</v>
      </c>
      <c r="R231" s="2">
        <f t="shared" si="20"/>
        <v>3.1249999999999337E-5</v>
      </c>
    </row>
    <row r="232" spans="2:18" x14ac:dyDescent="0.25">
      <c r="H232" s="2">
        <v>0.2709375</v>
      </c>
      <c r="I232" s="2">
        <v>9.3749999999997996E-5</v>
      </c>
      <c r="K232" s="2">
        <f t="shared" si="17"/>
        <v>0.27084821428571432</v>
      </c>
      <c r="L232" s="2">
        <f t="shared" si="18"/>
        <v>4.0178571428570566E-5</v>
      </c>
      <c r="N232" s="2">
        <v>0.27875</v>
      </c>
      <c r="O232" s="2">
        <v>3.1249999999999337E-5</v>
      </c>
      <c r="Q232" s="2">
        <f t="shared" si="19"/>
        <v>0.27897321428571425</v>
      </c>
      <c r="R232" s="2">
        <f t="shared" si="20"/>
        <v>3.1249999999999337E-5</v>
      </c>
    </row>
    <row r="233" spans="2:18" x14ac:dyDescent="0.25">
      <c r="H233" s="2">
        <v>0.27124999999999999</v>
      </c>
      <c r="I233" s="2">
        <v>3.1249999999999337E-5</v>
      </c>
      <c r="K233" s="2">
        <f t="shared" si="17"/>
        <v>0.27102678571428568</v>
      </c>
      <c r="L233" s="2">
        <f t="shared" si="18"/>
        <v>3.5714285714284951E-5</v>
      </c>
      <c r="N233" s="2">
        <v>0.27906249999999999</v>
      </c>
      <c r="O233" s="2">
        <v>6.2499999999998673E-5</v>
      </c>
      <c r="Q233" s="2">
        <f t="shared" si="19"/>
        <v>0.27910714285714283</v>
      </c>
      <c r="R233" s="2">
        <f t="shared" si="20"/>
        <v>2.6785714285713719E-5</v>
      </c>
    </row>
    <row r="234" spans="2:18" x14ac:dyDescent="0.25">
      <c r="H234" s="2">
        <v>0.27124999999999999</v>
      </c>
      <c r="I234" s="2">
        <v>3.1249999999999337E-5</v>
      </c>
      <c r="K234" s="2">
        <f t="shared" si="17"/>
        <v>0.2712053571428571</v>
      </c>
      <c r="L234" s="2">
        <f t="shared" si="18"/>
        <v>4.464285714285698E-5</v>
      </c>
      <c r="N234" s="2">
        <v>0.27937499999999998</v>
      </c>
      <c r="O234" s="2">
        <v>6.2499999999998673E-5</v>
      </c>
      <c r="Q234" s="2">
        <f t="shared" si="19"/>
        <v>0.27924107142857141</v>
      </c>
      <c r="R234" s="2">
        <f t="shared" si="20"/>
        <v>3.1250000000000129E-5</v>
      </c>
    </row>
    <row r="235" spans="2:18" x14ac:dyDescent="0.25">
      <c r="H235" s="2">
        <v>0.27156249999999998</v>
      </c>
      <c r="I235" s="2">
        <v>3.1249999999999337E-5</v>
      </c>
      <c r="K235" s="2">
        <f t="shared" si="17"/>
        <v>0.27147321428571425</v>
      </c>
      <c r="L235" s="2">
        <f t="shared" si="18"/>
        <v>4.9107142857143394E-5</v>
      </c>
      <c r="N235" s="2">
        <v>0.27968749999999998</v>
      </c>
      <c r="O235" s="2">
        <v>0</v>
      </c>
      <c r="Q235" s="2">
        <f t="shared" si="19"/>
        <v>0.27941964285714282</v>
      </c>
      <c r="R235" s="2">
        <f t="shared" si="20"/>
        <v>3.5714285714286544E-5</v>
      </c>
    </row>
    <row r="236" spans="2:18" x14ac:dyDescent="0.25">
      <c r="H236" s="2">
        <v>0.27156249999999998</v>
      </c>
      <c r="I236" s="2">
        <v>0</v>
      </c>
      <c r="K236" s="2">
        <f t="shared" si="17"/>
        <v>0.27169642857142856</v>
      </c>
      <c r="L236" s="2">
        <f t="shared" si="18"/>
        <v>4.0178571428572152E-5</v>
      </c>
      <c r="N236" s="2">
        <v>0.27937499999999998</v>
      </c>
      <c r="O236" s="2">
        <v>0</v>
      </c>
      <c r="Q236" s="2">
        <f t="shared" si="19"/>
        <v>0.27959821428571424</v>
      </c>
      <c r="R236" s="2">
        <f t="shared" si="20"/>
        <v>3.1250000000000922E-5</v>
      </c>
    </row>
    <row r="237" spans="2:18" x14ac:dyDescent="0.25">
      <c r="H237" s="2">
        <v>0.27156249999999998</v>
      </c>
      <c r="I237" s="2">
        <v>6.2500000000004216E-5</v>
      </c>
      <c r="K237" s="2">
        <f t="shared" si="17"/>
        <v>0.27187499999999998</v>
      </c>
      <c r="L237" s="2">
        <f t="shared" si="18"/>
        <v>4.0178571428572152E-5</v>
      </c>
      <c r="N237" s="2">
        <v>0.27968749999999998</v>
      </c>
      <c r="O237" s="2">
        <v>6.2500000000004216E-5</v>
      </c>
      <c r="Q237" s="2">
        <f t="shared" si="19"/>
        <v>0.27973214285714287</v>
      </c>
      <c r="R237" s="2">
        <f t="shared" si="20"/>
        <v>2.2321428571429679E-5</v>
      </c>
    </row>
    <row r="238" spans="2:18" x14ac:dyDescent="0.25">
      <c r="H238" s="2">
        <v>0.27218750000000003</v>
      </c>
      <c r="I238" s="2">
        <v>9.3750000000003553E-5</v>
      </c>
      <c r="K238" s="2">
        <f t="shared" si="17"/>
        <v>0.27209821428571429</v>
      </c>
      <c r="L238" s="2">
        <f t="shared" si="18"/>
        <v>4.0178571428572152E-5</v>
      </c>
      <c r="N238" s="2">
        <v>0.28000000000000003</v>
      </c>
      <c r="O238" s="2">
        <v>3.1250000000004886E-5</v>
      </c>
      <c r="Q238" s="2">
        <f t="shared" si="19"/>
        <v>0.27982142857142855</v>
      </c>
      <c r="R238" s="2">
        <f t="shared" si="20"/>
        <v>1.3392857142858445E-5</v>
      </c>
    </row>
    <row r="239" spans="2:18" x14ac:dyDescent="0.25">
      <c r="H239" s="2">
        <v>0.27250000000000002</v>
      </c>
      <c r="I239" s="2">
        <v>3.1249999999999337E-5</v>
      </c>
      <c r="K239" s="2">
        <f t="shared" si="17"/>
        <v>0.27227678571428576</v>
      </c>
      <c r="L239" s="2">
        <f t="shared" si="18"/>
        <v>4.0178571428572152E-5</v>
      </c>
      <c r="N239" s="2">
        <v>0.28000000000000003</v>
      </c>
      <c r="O239" s="2">
        <v>0</v>
      </c>
      <c r="Q239" s="2">
        <f t="shared" si="19"/>
        <v>0.27986607142857145</v>
      </c>
      <c r="R239" s="2">
        <f t="shared" si="20"/>
        <v>1.3392857142858445E-5</v>
      </c>
    </row>
    <row r="240" spans="2:18" x14ac:dyDescent="0.25">
      <c r="H240" s="2">
        <v>0.27250000000000002</v>
      </c>
      <c r="I240" s="2">
        <v>3.1249999999999337E-5</v>
      </c>
      <c r="K240" s="2">
        <f t="shared" si="17"/>
        <v>0.27250000000000002</v>
      </c>
      <c r="L240" s="2">
        <f t="shared" si="18"/>
        <v>4.9107142857143394E-5</v>
      </c>
      <c r="N240" s="2">
        <v>0.28000000000000003</v>
      </c>
      <c r="O240" s="2">
        <v>0</v>
      </c>
      <c r="Q240" s="2">
        <f t="shared" si="19"/>
        <v>0.27995535714285713</v>
      </c>
      <c r="R240" s="2">
        <f t="shared" si="20"/>
        <v>1.3392857142858445E-5</v>
      </c>
    </row>
    <row r="241" spans="8:18" x14ac:dyDescent="0.25">
      <c r="H241" s="2">
        <v>0.27281250000000001</v>
      </c>
      <c r="I241" s="2">
        <v>3.1249999999999337E-5</v>
      </c>
      <c r="K241" s="2">
        <f t="shared" si="17"/>
        <v>0.27276785714285717</v>
      </c>
      <c r="L241" s="2">
        <f t="shared" si="18"/>
        <v>4.0178571428571359E-5</v>
      </c>
      <c r="N241" s="2">
        <v>0.28000000000000003</v>
      </c>
      <c r="O241" s="2">
        <v>0</v>
      </c>
      <c r="Q241" s="2">
        <f t="shared" si="19"/>
        <v>0.28000000000000003</v>
      </c>
      <c r="R241" s="2">
        <f t="shared" si="20"/>
        <v>8.9285714285720323E-6</v>
      </c>
    </row>
    <row r="242" spans="8:18" x14ac:dyDescent="0.25">
      <c r="H242" s="2">
        <v>0.27281250000000001</v>
      </c>
      <c r="I242" s="2">
        <v>3.1249999999999337E-5</v>
      </c>
      <c r="K242" s="2">
        <f t="shared" si="17"/>
        <v>0.27290178571428575</v>
      </c>
      <c r="L242" s="2">
        <f t="shared" si="18"/>
        <v>2.2321428571428097E-5</v>
      </c>
      <c r="N242" s="2">
        <v>0.28000000000000003</v>
      </c>
      <c r="O242" s="2">
        <v>0</v>
      </c>
      <c r="Q242" s="2">
        <f t="shared" si="19"/>
        <v>0.28004464285714287</v>
      </c>
      <c r="R242" s="2">
        <f t="shared" si="20"/>
        <v>1.3392857142856859E-5</v>
      </c>
    </row>
    <row r="243" spans="8:18" x14ac:dyDescent="0.25">
      <c r="H243" s="2">
        <v>0.27312500000000001</v>
      </c>
      <c r="I243" s="2">
        <v>6.2499999999998673E-5</v>
      </c>
      <c r="K243" s="2">
        <f t="shared" si="17"/>
        <v>0.27299107142857143</v>
      </c>
      <c r="L243" s="2">
        <f t="shared" si="18"/>
        <v>2.2321428571428097E-5</v>
      </c>
      <c r="N243" s="2">
        <v>0.28000000000000003</v>
      </c>
      <c r="O243" s="2">
        <v>0</v>
      </c>
      <c r="Q243" s="2">
        <f t="shared" si="19"/>
        <v>0.28013392857142855</v>
      </c>
      <c r="R243" s="2">
        <f t="shared" si="20"/>
        <v>1.7857142857142479E-5</v>
      </c>
    </row>
    <row r="244" spans="8:18" x14ac:dyDescent="0.25">
      <c r="H244" s="2">
        <v>0.2734375</v>
      </c>
      <c r="I244" s="2">
        <v>0</v>
      </c>
      <c r="K244" s="2">
        <f t="shared" si="17"/>
        <v>0.27312500000000001</v>
      </c>
      <c r="L244" s="2">
        <f t="shared" si="18"/>
        <v>3.1249999999999337E-5</v>
      </c>
      <c r="N244" s="2">
        <v>0.28000000000000003</v>
      </c>
      <c r="O244" s="2">
        <v>3.1249999999999337E-5</v>
      </c>
      <c r="Q244" s="2">
        <f t="shared" si="19"/>
        <v>0.28022321428571434</v>
      </c>
      <c r="R244" s="2">
        <f t="shared" si="20"/>
        <v>2.2321428571428097E-5</v>
      </c>
    </row>
    <row r="245" spans="8:18" x14ac:dyDescent="0.25">
      <c r="H245" s="2">
        <v>0.27312500000000001</v>
      </c>
      <c r="I245" s="2">
        <v>-3.1249999999999337E-5</v>
      </c>
      <c r="K245" s="2">
        <f t="shared" si="17"/>
        <v>0.27330357142857142</v>
      </c>
      <c r="L245" s="2">
        <f t="shared" si="18"/>
        <v>3.5714285714284958E-5</v>
      </c>
      <c r="N245" s="2">
        <v>0.28031250000000002</v>
      </c>
      <c r="O245" s="2">
        <v>6.2499999999998673E-5</v>
      </c>
      <c r="Q245" s="2">
        <f t="shared" si="19"/>
        <v>0.28035714285714286</v>
      </c>
      <c r="R245" s="2">
        <f t="shared" si="20"/>
        <v>3.1249999999999337E-5</v>
      </c>
    </row>
    <row r="246" spans="8:18" x14ac:dyDescent="0.25">
      <c r="H246" s="2">
        <v>0.27312500000000001</v>
      </c>
      <c r="I246" s="2">
        <v>3.1249999999999337E-5</v>
      </c>
      <c r="K246" s="2">
        <f>AVERAGE(H243:H249)</f>
        <v>0.2734821428571429</v>
      </c>
      <c r="L246" s="2">
        <f t="shared" si="18"/>
        <v>3.5714285714284958E-5</v>
      </c>
      <c r="N246" s="2">
        <v>0.28062500000000001</v>
      </c>
      <c r="O246" s="2">
        <v>3.1249999999999337E-5</v>
      </c>
      <c r="Q246" s="2">
        <f t="shared" si="19"/>
        <v>0.28053571428571433</v>
      </c>
      <c r="R246" s="2">
        <f t="shared" si="20"/>
        <v>3.5714285714284958E-5</v>
      </c>
    </row>
    <row r="247" spans="8:18" x14ac:dyDescent="0.25">
      <c r="H247" s="2">
        <v>0.2734375</v>
      </c>
      <c r="I247" s="2">
        <v>9.3749999999997996E-5</v>
      </c>
      <c r="K247" s="2"/>
      <c r="N247" s="2">
        <v>0.28062500000000001</v>
      </c>
      <c r="O247" s="2">
        <v>3.1249999999999337E-5</v>
      </c>
      <c r="Q247" s="2">
        <f t="shared" si="19"/>
        <v>0.28071428571428575</v>
      </c>
      <c r="R247" s="2">
        <f t="shared" si="20"/>
        <v>3.1249999999999337E-5</v>
      </c>
    </row>
    <row r="248" spans="8:18" x14ac:dyDescent="0.25">
      <c r="H248" s="2">
        <v>0.27406249999999999</v>
      </c>
      <c r="I248" s="2">
        <v>6.2499999999998673E-5</v>
      </c>
      <c r="N248" s="2">
        <v>0.28093750000000001</v>
      </c>
      <c r="O248" s="2">
        <v>6.2499999999998673E-5</v>
      </c>
      <c r="Q248" s="2">
        <f t="shared" si="19"/>
        <v>0.28084821428571433</v>
      </c>
      <c r="R248" s="2">
        <f t="shared" si="20"/>
        <v>2.2321428571428104E-5</v>
      </c>
    </row>
    <row r="249" spans="8:18" x14ac:dyDescent="0.25">
      <c r="H249" s="2">
        <v>0.27406249999999999</v>
      </c>
      <c r="I249" s="2">
        <v>3.1249999999999337E-5</v>
      </c>
      <c r="N249" s="2">
        <v>0.28125</v>
      </c>
      <c r="O249" s="2">
        <v>3.1249999999999337E-5</v>
      </c>
      <c r="Q249" s="2">
        <f t="shared" si="19"/>
        <v>0.28093750000000001</v>
      </c>
      <c r="R249" s="2">
        <f t="shared" si="20"/>
        <v>1.3392857142856859E-5</v>
      </c>
    </row>
    <row r="250" spans="8:18" x14ac:dyDescent="0.25">
      <c r="N250" s="2">
        <v>0.28125</v>
      </c>
      <c r="O250" s="2">
        <v>-3.1249999999999337E-5</v>
      </c>
      <c r="Q250" s="2">
        <f t="shared" si="19"/>
        <v>0.2809821428571429</v>
      </c>
      <c r="R250" s="2">
        <f t="shared" si="20"/>
        <v>1.7857142857142479E-5</v>
      </c>
    </row>
    <row r="251" spans="8:18" x14ac:dyDescent="0.25">
      <c r="N251" s="2">
        <v>0.28093750000000001</v>
      </c>
      <c r="O251" s="2">
        <v>-3.1249999999999337E-5</v>
      </c>
      <c r="Q251" s="2">
        <f t="shared" si="19"/>
        <v>0.28111607142857148</v>
      </c>
      <c r="R251" s="2">
        <f t="shared" si="20"/>
        <v>2.2321428571428097E-5</v>
      </c>
    </row>
    <row r="252" spans="8:18" x14ac:dyDescent="0.25">
      <c r="N252" s="2">
        <v>0.28093750000000001</v>
      </c>
      <c r="O252" s="2">
        <v>0</v>
      </c>
      <c r="Q252" s="2">
        <f t="shared" si="19"/>
        <v>0.28120535714285716</v>
      </c>
      <c r="R252" s="2">
        <f t="shared" si="20"/>
        <v>1.3392857142856859E-5</v>
      </c>
    </row>
    <row r="253" spans="8:18" x14ac:dyDescent="0.25">
      <c r="N253" s="2">
        <v>0.28093750000000001</v>
      </c>
      <c r="O253" s="2">
        <v>6.2499999999998673E-5</v>
      </c>
      <c r="Q253" s="2">
        <f t="shared" si="19"/>
        <v>0.28125</v>
      </c>
      <c r="R253" s="2">
        <f t="shared" si="20"/>
        <v>8.9285714285712395E-6</v>
      </c>
    </row>
    <row r="254" spans="8:18" x14ac:dyDescent="0.25">
      <c r="N254" s="2">
        <v>0.28156249999999999</v>
      </c>
      <c r="O254" s="2">
        <v>6.2499999999998673E-5</v>
      </c>
      <c r="Q254" s="2">
        <f t="shared" si="19"/>
        <v>0.28129464285714284</v>
      </c>
      <c r="R254" s="2">
        <f t="shared" si="20"/>
        <v>1.3392857142856859E-5</v>
      </c>
    </row>
    <row r="255" spans="8:18" x14ac:dyDescent="0.25">
      <c r="N255" s="2">
        <v>0.28156249999999999</v>
      </c>
      <c r="O255" s="2">
        <v>0</v>
      </c>
      <c r="Q255" s="2">
        <f t="shared" si="19"/>
        <v>0.28138392857142852</v>
      </c>
      <c r="R255" s="2">
        <f t="shared" si="20"/>
        <v>1.7857142857142479E-5</v>
      </c>
    </row>
    <row r="256" spans="8:18" x14ac:dyDescent="0.25">
      <c r="N256" s="2">
        <v>0.28156249999999999</v>
      </c>
      <c r="O256" s="2">
        <v>0</v>
      </c>
      <c r="Q256" s="2">
        <f t="shared" si="19"/>
        <v>0.28147321428571426</v>
      </c>
      <c r="R256" s="2">
        <f t="shared" si="20"/>
        <v>2.2321428571428097E-5</v>
      </c>
    </row>
    <row r="257" spans="14:18" x14ac:dyDescent="0.25">
      <c r="N257" s="2">
        <v>0.28156249999999999</v>
      </c>
      <c r="O257" s="2">
        <v>0</v>
      </c>
      <c r="Q257" s="2">
        <f t="shared" si="19"/>
        <v>0.28160714285714283</v>
      </c>
      <c r="R257" s="2">
        <f t="shared" si="20"/>
        <v>1.3392857142856859E-5</v>
      </c>
    </row>
    <row r="258" spans="14:18" x14ac:dyDescent="0.25">
      <c r="N258" s="2">
        <v>0.28156249999999999</v>
      </c>
      <c r="O258" s="2">
        <v>0</v>
      </c>
      <c r="Q258" s="2">
        <f t="shared" si="19"/>
        <v>0.28160714285714283</v>
      </c>
      <c r="R258" s="2">
        <f t="shared" si="20"/>
        <v>0</v>
      </c>
    </row>
    <row r="259" spans="14:18" x14ac:dyDescent="0.25">
      <c r="N259" s="2">
        <v>0.28156249999999999</v>
      </c>
      <c r="O259" s="2">
        <v>3.1249999999999337E-5</v>
      </c>
      <c r="Q259" s="2">
        <f t="shared" si="19"/>
        <v>0.28160714285714283</v>
      </c>
      <c r="R259" s="2">
        <f t="shared" si="20"/>
        <v>4.4642857142856198E-6</v>
      </c>
    </row>
    <row r="260" spans="14:18" x14ac:dyDescent="0.25">
      <c r="N260" s="2">
        <v>0.28187499999999999</v>
      </c>
      <c r="O260" s="2">
        <v>0</v>
      </c>
      <c r="Q260" s="2">
        <f>AVERAGE(N257:N263)</f>
        <v>0.28165178571428567</v>
      </c>
      <c r="R260" s="2">
        <f t="shared" si="20"/>
        <v>1.3392857142856859E-5</v>
      </c>
    </row>
    <row r="261" spans="14:18" x14ac:dyDescent="0.25">
      <c r="N261" s="2">
        <v>0.28156249999999999</v>
      </c>
      <c r="O261" s="2">
        <v>-3.1249999999999337E-5</v>
      </c>
      <c r="Q261" s="2"/>
    </row>
    <row r="262" spans="14:18" x14ac:dyDescent="0.25">
      <c r="N262" s="2">
        <v>0.28156249999999999</v>
      </c>
      <c r="O262" s="2">
        <v>3.1249999999999337E-5</v>
      </c>
      <c r="Q262" s="2"/>
    </row>
    <row r="263" spans="14:18" x14ac:dyDescent="0.25">
      <c r="N263" s="2">
        <v>0.28187499999999999</v>
      </c>
      <c r="O263" s="2">
        <v>6.2499999999998673E-5</v>
      </c>
    </row>
    <row r="264" spans="14:18" x14ac:dyDescent="0.25">
      <c r="N264" s="2"/>
      <c r="O264" s="2"/>
    </row>
  </sheetData>
  <mergeCells count="6">
    <mergeCell ref="Q1:R1"/>
    <mergeCell ref="B1:C1"/>
    <mergeCell ref="E1:F1"/>
    <mergeCell ref="H1:I1"/>
    <mergeCell ref="K1:L1"/>
    <mergeCell ref="N1:O1"/>
  </mergeCells>
  <pageMargins left="0.7" right="0.7" top="0.78740157499999996" bottom="0.78740157499999996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98E85B-246B-46E1-B366-DD471E9F96A0}">
  <dimension ref="B2:O28"/>
  <sheetViews>
    <sheetView workbookViewId="0">
      <selection activeCell="M9" sqref="M9"/>
    </sheetView>
  </sheetViews>
  <sheetFormatPr baseColWidth="10" defaultRowHeight="15" x14ac:dyDescent="0.25"/>
  <cols>
    <col min="14" max="14" width="13.5703125" bestFit="1" customWidth="1"/>
  </cols>
  <sheetData>
    <row r="2" spans="2:15" x14ac:dyDescent="0.25">
      <c r="B2" t="s">
        <v>10</v>
      </c>
      <c r="C2" t="s">
        <v>11</v>
      </c>
      <c r="D2" t="s">
        <v>12</v>
      </c>
    </row>
    <row r="3" spans="2:15" x14ac:dyDescent="0.25">
      <c r="B3">
        <v>0</v>
      </c>
      <c r="C3">
        <v>25396</v>
      </c>
      <c r="M3" t="s">
        <v>58</v>
      </c>
      <c r="N3" t="s">
        <v>59</v>
      </c>
      <c r="O3" t="s">
        <v>60</v>
      </c>
    </row>
    <row r="4" spans="2:15" x14ac:dyDescent="0.25">
      <c r="B4">
        <v>10</v>
      </c>
      <c r="C4">
        <v>31431</v>
      </c>
      <c r="M4">
        <f>0.1</f>
        <v>0.1</v>
      </c>
      <c r="N4">
        <v>1000</v>
      </c>
      <c r="O4">
        <v>9.81</v>
      </c>
    </row>
    <row r="5" spans="2:15" x14ac:dyDescent="0.25">
      <c r="B5">
        <v>20</v>
      </c>
      <c r="C5">
        <v>38286</v>
      </c>
    </row>
    <row r="6" spans="2:15" x14ac:dyDescent="0.25">
      <c r="B6">
        <v>25</v>
      </c>
      <c r="C6">
        <v>42027</v>
      </c>
      <c r="M6">
        <f>M4*N4*O4</f>
        <v>981</v>
      </c>
    </row>
    <row r="7" spans="2:15" x14ac:dyDescent="0.25">
      <c r="B7">
        <v>40</v>
      </c>
      <c r="C7">
        <v>54519</v>
      </c>
      <c r="M7">
        <f>M6/10^5</f>
        <v>9.8099999999999993E-3</v>
      </c>
    </row>
    <row r="8" spans="2:15" x14ac:dyDescent="0.25">
      <c r="B8">
        <v>60</v>
      </c>
      <c r="C8">
        <v>74123</v>
      </c>
      <c r="M8">
        <f>M7/1.013</f>
        <v>9.6841066140177685E-3</v>
      </c>
    </row>
    <row r="9" spans="2:15" x14ac:dyDescent="0.25">
      <c r="B9">
        <v>80</v>
      </c>
      <c r="C9">
        <v>96984</v>
      </c>
    </row>
    <row r="19" spans="2:9" x14ac:dyDescent="0.25">
      <c r="B19" t="s">
        <v>13</v>
      </c>
      <c r="C19" t="s">
        <v>14</v>
      </c>
      <c r="D19" t="s">
        <v>15</v>
      </c>
      <c r="E19" t="s">
        <v>16</v>
      </c>
      <c r="G19" t="s">
        <v>17</v>
      </c>
      <c r="H19" t="s">
        <v>18</v>
      </c>
      <c r="I19">
        <v>4.1663379904722566</v>
      </c>
    </row>
    <row r="20" spans="2:9" x14ac:dyDescent="0.25">
      <c r="B20">
        <v>0</v>
      </c>
      <c r="C20">
        <v>25396</v>
      </c>
      <c r="D20">
        <f t="shared" ref="D20:D26" si="0">$I$19*B20^2+$I$20*B20+$I$21</f>
        <v>25390.892525960735</v>
      </c>
      <c r="E20">
        <f t="shared" ref="E20:E26" si="1">(D20-C20)^2</f>
        <v>26.086291061766662</v>
      </c>
      <c r="G20">
        <f>SUM(E20:E31)</f>
        <v>1233.0671278898794</v>
      </c>
      <c r="H20" t="s">
        <v>19</v>
      </c>
      <c r="I20">
        <v>561.75797335527443</v>
      </c>
    </row>
    <row r="21" spans="2:9" x14ac:dyDescent="0.25">
      <c r="B21">
        <v>10</v>
      </c>
      <c r="C21">
        <v>31431</v>
      </c>
      <c r="D21">
        <f t="shared" si="0"/>
        <v>31425.106058560705</v>
      </c>
      <c r="E21">
        <f t="shared" si="1"/>
        <v>34.738545689842397</v>
      </c>
      <c r="H21" t="s">
        <v>20</v>
      </c>
      <c r="I21">
        <v>25390.892525960735</v>
      </c>
    </row>
    <row r="22" spans="2:9" x14ac:dyDescent="0.25">
      <c r="B22">
        <v>20</v>
      </c>
      <c r="C22">
        <v>38286</v>
      </c>
      <c r="D22">
        <f t="shared" si="0"/>
        <v>38292.587189255122</v>
      </c>
      <c r="E22">
        <f t="shared" si="1"/>
        <v>43.39106228279752</v>
      </c>
    </row>
    <row r="23" spans="2:9" x14ac:dyDescent="0.25">
      <c r="B23">
        <v>25</v>
      </c>
      <c r="C23">
        <v>42027</v>
      </c>
      <c r="D23">
        <f t="shared" si="0"/>
        <v>42038.803103887753</v>
      </c>
      <c r="E23">
        <f t="shared" si="1"/>
        <v>139.3132613850785</v>
      </c>
    </row>
    <row r="24" spans="2:9" x14ac:dyDescent="0.25">
      <c r="B24">
        <v>40</v>
      </c>
      <c r="C24">
        <v>54519</v>
      </c>
      <c r="D24">
        <f t="shared" si="0"/>
        <v>54527.352244927322</v>
      </c>
      <c r="E24">
        <f t="shared" si="1"/>
        <v>69.759995325981379</v>
      </c>
    </row>
    <row r="25" spans="2:9" x14ac:dyDescent="0.25">
      <c r="B25">
        <v>60</v>
      </c>
      <c r="C25">
        <v>74123</v>
      </c>
      <c r="D25">
        <f t="shared" si="0"/>
        <v>74095.187692977328</v>
      </c>
      <c r="E25">
        <f t="shared" si="1"/>
        <v>773.52442192337196</v>
      </c>
    </row>
    <row r="26" spans="2:9" x14ac:dyDescent="0.25">
      <c r="B26">
        <v>80</v>
      </c>
      <c r="C26">
        <v>96984</v>
      </c>
      <c r="D26">
        <f t="shared" si="0"/>
        <v>96996.093533405132</v>
      </c>
      <c r="E26">
        <f t="shared" si="1"/>
        <v>146.253550221041</v>
      </c>
    </row>
    <row r="28" spans="2:9" x14ac:dyDescent="0.25">
      <c r="G28" t="s">
        <v>21</v>
      </c>
    </row>
  </sheetData>
  <pageMargins left="0.7" right="0.7" top="0.78740157499999996" bottom="0.78740157499999996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16C32-3BC1-4344-AC40-A30A7C0936A2}">
  <dimension ref="B2:N8"/>
  <sheetViews>
    <sheetView zoomScaleNormal="150" zoomScaleSheetLayoutView="100" workbookViewId="0">
      <selection activeCell="G22" sqref="G22"/>
    </sheetView>
  </sheetViews>
  <sheetFormatPr baseColWidth="10" defaultColWidth="9.140625" defaultRowHeight="15" x14ac:dyDescent="0.25"/>
  <cols>
    <col min="2" max="2" width="15.42578125" bestFit="1" customWidth="1"/>
    <col min="3" max="3" width="23.42578125" bestFit="1" customWidth="1"/>
    <col min="4" max="4" width="19.140625" bestFit="1" customWidth="1"/>
    <col min="5" max="5" width="17.85546875" bestFit="1" customWidth="1"/>
    <col min="6" max="6" width="15.85546875" bestFit="1" customWidth="1"/>
    <col min="7" max="7" width="25" bestFit="1" customWidth="1"/>
    <col min="8" max="8" width="23.42578125" bestFit="1" customWidth="1"/>
    <col min="9" max="9" width="18" bestFit="1" customWidth="1"/>
    <col min="10" max="10" width="12" bestFit="1" customWidth="1"/>
    <col min="11" max="11" width="16.85546875" bestFit="1" customWidth="1"/>
    <col min="13" max="13" width="14.140625" bestFit="1" customWidth="1"/>
    <col min="14" max="14" width="10.7109375" bestFit="1" customWidth="1"/>
  </cols>
  <sheetData>
    <row r="2" spans="2:14" x14ac:dyDescent="0.25">
      <c r="B2" t="s">
        <v>0</v>
      </c>
      <c r="C2" t="s">
        <v>1</v>
      </c>
      <c r="D2" t="s">
        <v>2</v>
      </c>
      <c r="E2" t="s">
        <v>3</v>
      </c>
    </row>
    <row r="3" spans="2:14" x14ac:dyDescent="0.25">
      <c r="B3">
        <f>C6</f>
        <v>10</v>
      </c>
    </row>
    <row r="4" spans="2:14" x14ac:dyDescent="0.25">
      <c r="H4" t="s">
        <v>23</v>
      </c>
      <c r="J4" t="s">
        <v>25</v>
      </c>
      <c r="K4" t="s">
        <v>31</v>
      </c>
    </row>
    <row r="5" spans="2:14" x14ac:dyDescent="0.25">
      <c r="B5" t="s">
        <v>4</v>
      </c>
      <c r="C5" t="s">
        <v>5</v>
      </c>
      <c r="D5" t="s">
        <v>8</v>
      </c>
      <c r="E5" t="s">
        <v>9</v>
      </c>
      <c r="F5" t="s">
        <v>7</v>
      </c>
      <c r="G5" t="s">
        <v>22</v>
      </c>
      <c r="H5" t="s">
        <v>24</v>
      </c>
      <c r="I5" t="s">
        <v>6</v>
      </c>
      <c r="J5" t="s">
        <v>26</v>
      </c>
      <c r="K5" t="s">
        <v>27</v>
      </c>
      <c r="L5" t="s">
        <v>28</v>
      </c>
      <c r="M5" t="s">
        <v>29</v>
      </c>
      <c r="N5" t="s">
        <v>30</v>
      </c>
    </row>
    <row r="6" spans="2:14" x14ac:dyDescent="0.25">
      <c r="B6">
        <v>0</v>
      </c>
      <c r="C6">
        <v>10</v>
      </c>
      <c r="D6">
        <v>2</v>
      </c>
      <c r="E6">
        <f>D6*0.21</f>
        <v>0.42</v>
      </c>
      <c r="F6" s="1">
        <v>20</v>
      </c>
      <c r="G6">
        <f>ROUND(4.16633799047226*F6^2+561.757973355274*F6+25390.8925259607,2)</f>
        <v>38292.589999999997</v>
      </c>
      <c r="H6" s="2">
        <f>E6/G6</f>
        <v>1.0968179483289065E-5</v>
      </c>
      <c r="I6" s="1" cm="1">
        <f t="array" ref="I6">ROUND([1]!densW(F6+273.15,1),2)</f>
        <v>998.21</v>
      </c>
      <c r="J6">
        <f>ROUND(I6/18,2)</f>
        <v>55.46</v>
      </c>
      <c r="K6" s="2">
        <f>ROUND(C6/1000/32,6)</f>
        <v>3.1300000000000002E-4</v>
      </c>
      <c r="L6" s="1">
        <f>ROUND(K6+J6,6)</f>
        <v>55.460312999999999</v>
      </c>
      <c r="M6" s="1">
        <f>L6*H6*32*1000</f>
        <v>19.465557349868472</v>
      </c>
      <c r="N6">
        <f>LN(M6/(M6-C6))</f>
        <v>0.72098694580951939</v>
      </c>
    </row>
    <row r="7" spans="2:14" x14ac:dyDescent="0.25">
      <c r="B7">
        <v>5</v>
      </c>
      <c r="C7">
        <v>20</v>
      </c>
    </row>
    <row r="8" spans="2:14" x14ac:dyDescent="0.25">
      <c r="B8">
        <v>10</v>
      </c>
      <c r="C8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CCDCBB-8CA5-496A-AF6C-2451359AD3BC}">
  <sheetPr>
    <tabColor theme="9"/>
  </sheetPr>
  <dimension ref="A1:X278"/>
  <sheetViews>
    <sheetView workbookViewId="0">
      <selection activeCell="C10" sqref="C10"/>
    </sheetView>
  </sheetViews>
  <sheetFormatPr baseColWidth="10" defaultRowHeight="15" x14ac:dyDescent="0.25"/>
  <cols>
    <col min="1" max="1" width="12.5703125" bestFit="1" customWidth="1"/>
    <col min="2" max="2" width="4.5703125" bestFit="1" customWidth="1"/>
    <col min="7" max="7" width="15.140625" bestFit="1" customWidth="1"/>
    <col min="9" max="9" width="10.85546875" customWidth="1"/>
    <col min="10" max="10" width="11.42578125" customWidth="1"/>
    <col min="12" max="12" width="15.140625" style="1" bestFit="1" customWidth="1"/>
  </cols>
  <sheetData>
    <row r="1" spans="1:24" x14ac:dyDescent="0.25">
      <c r="A1" t="s">
        <v>53</v>
      </c>
      <c r="B1" t="s">
        <v>56</v>
      </c>
      <c r="C1" t="s">
        <v>57</v>
      </c>
      <c r="D1" t="s">
        <v>55</v>
      </c>
      <c r="E1" t="s">
        <v>10</v>
      </c>
      <c r="G1" t="s">
        <v>53</v>
      </c>
      <c r="H1" t="s">
        <v>57</v>
      </c>
      <c r="I1" t="s">
        <v>55</v>
      </c>
      <c r="J1" t="s">
        <v>10</v>
      </c>
      <c r="L1" s="1" t="s">
        <v>53</v>
      </c>
      <c r="O1" t="s">
        <v>61</v>
      </c>
      <c r="T1" s="11">
        <v>0</v>
      </c>
      <c r="U1" s="1">
        <v>0.90700000000000003</v>
      </c>
      <c r="V1">
        <v>1</v>
      </c>
      <c r="W1">
        <f>V1/100</f>
        <v>0.01</v>
      </c>
      <c r="X1" s="1">
        <f>U1-W1</f>
        <v>0.89700000000000002</v>
      </c>
    </row>
    <row r="2" spans="1:24" x14ac:dyDescent="0.25">
      <c r="A2" s="12">
        <v>44117.314837962964</v>
      </c>
      <c r="B2" s="1">
        <f>A2-$A$2</f>
        <v>0</v>
      </c>
      <c r="C2" s="11">
        <f>ROUND(B2*3600*24,1)</f>
        <v>0</v>
      </c>
      <c r="D2" s="1">
        <v>0.18</v>
      </c>
      <c r="E2">
        <v>20.100000000000001</v>
      </c>
      <c r="G2" s="10">
        <v>44117.349178240744</v>
      </c>
      <c r="H2">
        <f>ROUND((G2-$G$2)*3600*24,2)</f>
        <v>0</v>
      </c>
      <c r="I2">
        <v>0.18</v>
      </c>
      <c r="J2">
        <v>20.2</v>
      </c>
      <c r="L2" s="1">
        <v>44117.383425925924</v>
      </c>
      <c r="M2" s="1">
        <f>L2-$L$2</f>
        <v>0</v>
      </c>
      <c r="N2">
        <f>ROUND(M2*3600*24,2)</f>
        <v>0</v>
      </c>
      <c r="O2">
        <v>0.19</v>
      </c>
      <c r="P2">
        <v>20.3</v>
      </c>
      <c r="S2" t="s">
        <v>54</v>
      </c>
      <c r="T2" s="11">
        <v>5</v>
      </c>
      <c r="U2" s="1">
        <v>0.99</v>
      </c>
      <c r="V2">
        <f>V1+1</f>
        <v>2</v>
      </c>
      <c r="W2">
        <f t="shared" ref="W2:W65" si="0">V2/100</f>
        <v>0.02</v>
      </c>
      <c r="X2" s="1">
        <f t="shared" ref="X2:X65" si="1">U2-W2</f>
        <v>0.97</v>
      </c>
    </row>
    <row r="3" spans="1:24" x14ac:dyDescent="0.25">
      <c r="A3" s="12">
        <v>44117.314895833333</v>
      </c>
      <c r="B3" s="1">
        <f t="shared" ref="B3:B66" si="2">A3-$A$2</f>
        <v>5.7870369346346706E-5</v>
      </c>
      <c r="C3" s="11">
        <f t="shared" ref="C3:C66" si="3">ROUND(B3*3600*24,1)</f>
        <v>5</v>
      </c>
      <c r="D3" s="1">
        <v>0.18</v>
      </c>
      <c r="E3">
        <v>20.100000000000001</v>
      </c>
      <c r="G3" s="10">
        <v>44117.349224537036</v>
      </c>
      <c r="H3">
        <f>ROUND((G3-$G$2)*3600*24,2)</f>
        <v>4</v>
      </c>
      <c r="I3">
        <v>0.18</v>
      </c>
      <c r="J3">
        <v>20.2</v>
      </c>
      <c r="L3" s="1">
        <v>44117.383483796293</v>
      </c>
      <c r="M3" s="1">
        <f t="shared" ref="M3:M66" si="4">L3-$L$2</f>
        <v>5.7870369346346706E-5</v>
      </c>
      <c r="N3">
        <f t="shared" ref="N3:N66" si="5">ROUND(M3*3600*24,2)</f>
        <v>5</v>
      </c>
      <c r="O3">
        <v>0.2</v>
      </c>
      <c r="P3">
        <v>20.3</v>
      </c>
      <c r="S3" t="s">
        <v>54</v>
      </c>
      <c r="T3" s="11">
        <v>10</v>
      </c>
      <c r="U3" s="1">
        <v>1.0820000000000001</v>
      </c>
      <c r="V3">
        <f t="shared" ref="V3:V66" si="6">V2+1</f>
        <v>3</v>
      </c>
      <c r="W3">
        <f t="shared" si="0"/>
        <v>0.03</v>
      </c>
      <c r="X3" s="1">
        <f t="shared" si="1"/>
        <v>1.052</v>
      </c>
    </row>
    <row r="4" spans="1:24" x14ac:dyDescent="0.25">
      <c r="A4" s="12">
        <v>44117.314953703702</v>
      </c>
      <c r="B4" s="1">
        <f t="shared" si="2"/>
        <v>1.1574073869269341E-4</v>
      </c>
      <c r="C4" s="11">
        <f t="shared" si="3"/>
        <v>10</v>
      </c>
      <c r="D4" s="1">
        <v>0.18</v>
      </c>
      <c r="E4">
        <v>20.100000000000001</v>
      </c>
      <c r="G4" s="10">
        <v>44117.349282407406</v>
      </c>
      <c r="H4">
        <f t="shared" ref="H4:H66" si="7">ROUND((G4-$G$2)*3600*24,2)</f>
        <v>9</v>
      </c>
      <c r="I4">
        <v>0.18</v>
      </c>
      <c r="J4">
        <v>20.2</v>
      </c>
      <c r="L4" s="1">
        <v>44117.38354166667</v>
      </c>
      <c r="M4" s="1">
        <f t="shared" si="4"/>
        <v>1.1574074596865103E-4</v>
      </c>
      <c r="N4">
        <f t="shared" si="5"/>
        <v>10</v>
      </c>
      <c r="O4">
        <v>0.21</v>
      </c>
      <c r="P4">
        <v>20.3</v>
      </c>
      <c r="S4" t="s">
        <v>54</v>
      </c>
      <c r="T4" s="11">
        <v>15</v>
      </c>
      <c r="U4" s="1">
        <v>1.165</v>
      </c>
      <c r="V4">
        <f t="shared" si="6"/>
        <v>4</v>
      </c>
      <c r="W4">
        <f t="shared" si="0"/>
        <v>0.04</v>
      </c>
      <c r="X4" s="1">
        <f t="shared" si="1"/>
        <v>1.125</v>
      </c>
    </row>
    <row r="5" spans="1:24" x14ac:dyDescent="0.25">
      <c r="A5" s="12">
        <v>44117.315011574072</v>
      </c>
      <c r="B5" s="1">
        <f t="shared" si="2"/>
        <v>1.7361110803904012E-4</v>
      </c>
      <c r="C5" s="11">
        <f t="shared" si="3"/>
        <v>15</v>
      </c>
      <c r="D5" s="1">
        <v>0.19</v>
      </c>
      <c r="E5">
        <v>20.100000000000001</v>
      </c>
      <c r="G5" s="10">
        <v>44117.349340277775</v>
      </c>
      <c r="H5">
        <f t="shared" si="7"/>
        <v>14</v>
      </c>
      <c r="I5">
        <v>0.18</v>
      </c>
      <c r="J5">
        <v>20.2</v>
      </c>
      <c r="L5" s="1">
        <v>44117.383599537039</v>
      </c>
      <c r="M5" s="1">
        <f t="shared" si="4"/>
        <v>1.7361111531499773E-4</v>
      </c>
      <c r="N5">
        <f t="shared" si="5"/>
        <v>15</v>
      </c>
      <c r="O5">
        <v>0.23</v>
      </c>
      <c r="P5">
        <v>20.3</v>
      </c>
      <c r="S5" t="s">
        <v>54</v>
      </c>
      <c r="T5" s="11">
        <v>20</v>
      </c>
      <c r="U5" s="1">
        <v>1.2350000000000001</v>
      </c>
      <c r="V5">
        <f t="shared" si="6"/>
        <v>5</v>
      </c>
      <c r="W5">
        <f t="shared" si="0"/>
        <v>0.05</v>
      </c>
      <c r="X5" s="1">
        <f t="shared" si="1"/>
        <v>1.1850000000000001</v>
      </c>
    </row>
    <row r="6" spans="1:24" x14ac:dyDescent="0.25">
      <c r="A6" s="12">
        <v>44117.315069444441</v>
      </c>
      <c r="B6" s="1">
        <f t="shared" si="2"/>
        <v>2.3148147738538682E-4</v>
      </c>
      <c r="C6" s="11">
        <f t="shared" si="3"/>
        <v>20</v>
      </c>
      <c r="D6" s="1">
        <v>0.24</v>
      </c>
      <c r="E6">
        <v>20.100000000000001</v>
      </c>
      <c r="G6" s="10">
        <v>44117.349398148152</v>
      </c>
      <c r="H6">
        <f t="shared" si="7"/>
        <v>19</v>
      </c>
      <c r="I6">
        <v>0.19</v>
      </c>
      <c r="J6">
        <v>20.2</v>
      </c>
      <c r="L6" s="1">
        <v>44117.383657407408</v>
      </c>
      <c r="M6" s="1">
        <f t="shared" si="4"/>
        <v>2.3148148466134444E-4</v>
      </c>
      <c r="N6">
        <f t="shared" si="5"/>
        <v>20</v>
      </c>
      <c r="O6">
        <v>0.28000000000000003</v>
      </c>
      <c r="P6">
        <v>20.3</v>
      </c>
      <c r="S6" t="s">
        <v>54</v>
      </c>
      <c r="T6" s="11">
        <v>25</v>
      </c>
      <c r="U6" s="1">
        <v>1.32</v>
      </c>
      <c r="V6">
        <f t="shared" si="6"/>
        <v>6</v>
      </c>
      <c r="W6">
        <f t="shared" si="0"/>
        <v>0.06</v>
      </c>
      <c r="X6" s="1">
        <f t="shared" si="1"/>
        <v>1.26</v>
      </c>
    </row>
    <row r="7" spans="1:24" x14ac:dyDescent="0.25">
      <c r="A7" s="12">
        <v>44117.315127314818</v>
      </c>
      <c r="B7" s="1">
        <f t="shared" si="2"/>
        <v>2.8935185400769114E-4</v>
      </c>
      <c r="C7" s="11">
        <f t="shared" si="3"/>
        <v>25</v>
      </c>
      <c r="D7" s="1">
        <v>0.32</v>
      </c>
      <c r="E7">
        <v>20.100000000000001</v>
      </c>
      <c r="G7" s="10">
        <v>44117.349456018521</v>
      </c>
      <c r="H7">
        <f t="shared" si="7"/>
        <v>24</v>
      </c>
      <c r="I7">
        <v>0.22</v>
      </c>
      <c r="J7">
        <v>20.2</v>
      </c>
      <c r="L7" s="1">
        <v>44117.383715277778</v>
      </c>
      <c r="M7" s="1">
        <f t="shared" si="4"/>
        <v>2.8935185400769114E-4</v>
      </c>
      <c r="N7">
        <f t="shared" si="5"/>
        <v>25</v>
      </c>
      <c r="O7">
        <v>0.34</v>
      </c>
      <c r="P7">
        <v>20.3</v>
      </c>
      <c r="S7" t="s">
        <v>54</v>
      </c>
      <c r="T7" s="11">
        <v>30</v>
      </c>
      <c r="U7" s="1">
        <v>1.4019999999999999</v>
      </c>
      <c r="V7">
        <f t="shared" si="6"/>
        <v>7</v>
      </c>
      <c r="W7">
        <f t="shared" si="0"/>
        <v>7.0000000000000007E-2</v>
      </c>
      <c r="X7" s="1">
        <f t="shared" si="1"/>
        <v>1.3319999999999999</v>
      </c>
    </row>
    <row r="8" spans="1:24" x14ac:dyDescent="0.25">
      <c r="A8" s="12">
        <v>44117.315185185187</v>
      </c>
      <c r="B8" s="1">
        <f t="shared" si="2"/>
        <v>3.4722222335403785E-4</v>
      </c>
      <c r="C8" s="11">
        <f t="shared" si="3"/>
        <v>30</v>
      </c>
      <c r="D8" s="1">
        <v>0.43</v>
      </c>
      <c r="E8">
        <v>20.100000000000001</v>
      </c>
      <c r="G8" s="10">
        <v>44117.34951388889</v>
      </c>
      <c r="H8">
        <f t="shared" si="7"/>
        <v>29</v>
      </c>
      <c r="I8">
        <v>0.25</v>
      </c>
      <c r="J8">
        <v>20.2</v>
      </c>
      <c r="L8" s="1">
        <v>44117.383773148147</v>
      </c>
      <c r="M8" s="1">
        <f t="shared" si="4"/>
        <v>3.4722222335403785E-4</v>
      </c>
      <c r="N8">
        <f t="shared" si="5"/>
        <v>30</v>
      </c>
      <c r="O8">
        <v>0.41</v>
      </c>
      <c r="P8">
        <v>20.3</v>
      </c>
      <c r="S8" t="s">
        <v>54</v>
      </c>
      <c r="T8" s="11">
        <v>35</v>
      </c>
      <c r="U8" s="1">
        <v>1.508</v>
      </c>
      <c r="V8">
        <f t="shared" si="6"/>
        <v>8</v>
      </c>
      <c r="W8">
        <f t="shared" si="0"/>
        <v>0.08</v>
      </c>
      <c r="X8" s="1">
        <f t="shared" si="1"/>
        <v>1.4279999999999999</v>
      </c>
    </row>
    <row r="9" spans="1:24" x14ac:dyDescent="0.25">
      <c r="A9" s="12">
        <v>44117.315243055556</v>
      </c>
      <c r="B9" s="1">
        <f t="shared" si="2"/>
        <v>4.0509259270038456E-4</v>
      </c>
      <c r="C9" s="11">
        <f t="shared" si="3"/>
        <v>35</v>
      </c>
      <c r="D9" s="1">
        <v>0.56999999999999995</v>
      </c>
      <c r="E9">
        <v>20.100000000000001</v>
      </c>
      <c r="G9" s="10">
        <v>44117.34957175926</v>
      </c>
      <c r="H9">
        <f t="shared" si="7"/>
        <v>34</v>
      </c>
      <c r="I9">
        <v>0.28999999999999998</v>
      </c>
      <c r="J9">
        <v>20.2</v>
      </c>
      <c r="L9" s="1">
        <v>44117.383831018517</v>
      </c>
      <c r="M9" s="1">
        <f t="shared" si="4"/>
        <v>4.0509259270038456E-4</v>
      </c>
      <c r="N9">
        <f t="shared" si="5"/>
        <v>35</v>
      </c>
      <c r="O9">
        <v>0.49</v>
      </c>
      <c r="P9">
        <v>20.3</v>
      </c>
      <c r="S9" t="s">
        <v>54</v>
      </c>
      <c r="T9" s="11">
        <v>40</v>
      </c>
      <c r="U9" s="1">
        <v>1.5920000000000001</v>
      </c>
      <c r="V9">
        <f t="shared" si="6"/>
        <v>9</v>
      </c>
      <c r="W9">
        <f t="shared" si="0"/>
        <v>0.09</v>
      </c>
      <c r="X9" s="1">
        <f t="shared" si="1"/>
        <v>1.502</v>
      </c>
    </row>
    <row r="10" spans="1:24" x14ac:dyDescent="0.25">
      <c r="A10" s="12">
        <v>44117.315300925926</v>
      </c>
      <c r="B10" s="1">
        <f t="shared" si="2"/>
        <v>4.6296296204673126E-4</v>
      </c>
      <c r="C10" s="11">
        <f t="shared" si="3"/>
        <v>40</v>
      </c>
      <c r="D10" s="1">
        <v>0.73</v>
      </c>
      <c r="E10">
        <v>20.100000000000001</v>
      </c>
      <c r="G10" s="10">
        <v>44117.349629629629</v>
      </c>
      <c r="H10">
        <f t="shared" si="7"/>
        <v>39</v>
      </c>
      <c r="I10">
        <v>0.34</v>
      </c>
      <c r="J10">
        <v>20.2</v>
      </c>
      <c r="L10" s="1">
        <v>44117.383888888886</v>
      </c>
      <c r="M10" s="1">
        <f t="shared" si="4"/>
        <v>4.6296296204673126E-4</v>
      </c>
      <c r="N10">
        <f t="shared" si="5"/>
        <v>40</v>
      </c>
      <c r="O10">
        <v>0.57999999999999996</v>
      </c>
      <c r="P10">
        <v>20.3</v>
      </c>
      <c r="S10" t="s">
        <v>54</v>
      </c>
      <c r="T10" s="11">
        <v>45</v>
      </c>
      <c r="U10" s="1">
        <v>1.6789999999999998</v>
      </c>
      <c r="V10">
        <f t="shared" si="6"/>
        <v>10</v>
      </c>
      <c r="W10">
        <f t="shared" si="0"/>
        <v>0.1</v>
      </c>
      <c r="X10" s="1">
        <f t="shared" si="1"/>
        <v>1.5789999999999997</v>
      </c>
    </row>
    <row r="11" spans="1:24" x14ac:dyDescent="0.25">
      <c r="A11" s="12">
        <v>44117.315358796295</v>
      </c>
      <c r="B11" s="1">
        <f t="shared" si="2"/>
        <v>5.2083333139307797E-4</v>
      </c>
      <c r="C11" s="11">
        <f t="shared" si="3"/>
        <v>45</v>
      </c>
      <c r="D11" s="1">
        <v>0.9</v>
      </c>
      <c r="E11">
        <v>20.100000000000001</v>
      </c>
      <c r="G11" s="10">
        <v>44117.349687499998</v>
      </c>
      <c r="H11">
        <f t="shared" si="7"/>
        <v>44</v>
      </c>
      <c r="I11">
        <v>0.4</v>
      </c>
      <c r="J11">
        <v>20.2</v>
      </c>
      <c r="L11" s="1">
        <v>44117.383946759262</v>
      </c>
      <c r="M11" s="1">
        <f t="shared" si="4"/>
        <v>5.2083333866903558E-4</v>
      </c>
      <c r="N11">
        <f t="shared" si="5"/>
        <v>45</v>
      </c>
      <c r="O11">
        <v>0.67</v>
      </c>
      <c r="P11">
        <v>20.3</v>
      </c>
      <c r="S11" t="s">
        <v>54</v>
      </c>
      <c r="T11" s="11">
        <v>50</v>
      </c>
      <c r="U11" s="1">
        <v>1.7350000000000001</v>
      </c>
      <c r="V11">
        <f t="shared" si="6"/>
        <v>11</v>
      </c>
      <c r="W11">
        <f t="shared" si="0"/>
        <v>0.11</v>
      </c>
      <c r="X11" s="1">
        <f t="shared" si="1"/>
        <v>1.625</v>
      </c>
    </row>
    <row r="12" spans="1:24" x14ac:dyDescent="0.25">
      <c r="A12" s="12">
        <v>44117.315416666665</v>
      </c>
      <c r="B12" s="1">
        <f t="shared" si="2"/>
        <v>5.7870370073942468E-4</v>
      </c>
      <c r="C12" s="11">
        <f t="shared" si="3"/>
        <v>50</v>
      </c>
      <c r="D12" s="1">
        <v>1.08</v>
      </c>
      <c r="E12">
        <v>20.100000000000001</v>
      </c>
      <c r="G12" s="10">
        <v>44117.349745370368</v>
      </c>
      <c r="H12">
        <f t="shared" si="7"/>
        <v>49</v>
      </c>
      <c r="I12">
        <v>0.46</v>
      </c>
      <c r="J12">
        <v>20.2</v>
      </c>
      <c r="L12" s="1">
        <v>44117.384004629632</v>
      </c>
      <c r="M12" s="1">
        <f t="shared" si="4"/>
        <v>5.7870370801538229E-4</v>
      </c>
      <c r="N12">
        <f t="shared" si="5"/>
        <v>50</v>
      </c>
      <c r="O12">
        <v>0.75</v>
      </c>
      <c r="P12">
        <v>20.3</v>
      </c>
      <c r="S12" t="s">
        <v>54</v>
      </c>
      <c r="T12" s="11">
        <v>55</v>
      </c>
      <c r="U12" s="1">
        <v>1.8180000000000001</v>
      </c>
      <c r="V12">
        <f t="shared" si="6"/>
        <v>12</v>
      </c>
      <c r="W12">
        <f t="shared" si="0"/>
        <v>0.12</v>
      </c>
      <c r="X12" s="1">
        <f t="shared" si="1"/>
        <v>1.698</v>
      </c>
    </row>
    <row r="13" spans="1:24" x14ac:dyDescent="0.25">
      <c r="A13" s="12">
        <v>44117.315474537034</v>
      </c>
      <c r="B13" s="1">
        <f t="shared" si="2"/>
        <v>6.3657407008577138E-4</v>
      </c>
      <c r="C13" s="11">
        <f t="shared" si="3"/>
        <v>55</v>
      </c>
      <c r="D13" s="1">
        <v>1.26</v>
      </c>
      <c r="E13">
        <v>20.100000000000001</v>
      </c>
      <c r="G13" s="10">
        <v>44117.349803240744</v>
      </c>
      <c r="H13">
        <f t="shared" si="7"/>
        <v>54</v>
      </c>
      <c r="I13">
        <v>0.52</v>
      </c>
      <c r="J13">
        <v>20.2</v>
      </c>
      <c r="L13" s="1">
        <v>44117.384062500001</v>
      </c>
      <c r="M13" s="1">
        <f t="shared" si="4"/>
        <v>6.36574077361729E-4</v>
      </c>
      <c r="N13">
        <f t="shared" si="5"/>
        <v>55</v>
      </c>
      <c r="O13">
        <v>0.85</v>
      </c>
      <c r="P13">
        <v>20.3</v>
      </c>
      <c r="S13" t="s">
        <v>54</v>
      </c>
      <c r="T13" s="11">
        <v>60</v>
      </c>
      <c r="U13" s="1">
        <v>1.919</v>
      </c>
      <c r="V13">
        <f t="shared" si="6"/>
        <v>13</v>
      </c>
      <c r="W13">
        <f t="shared" si="0"/>
        <v>0.13</v>
      </c>
      <c r="X13" s="1">
        <f t="shared" si="1"/>
        <v>1.7890000000000001</v>
      </c>
    </row>
    <row r="14" spans="1:24" x14ac:dyDescent="0.25">
      <c r="A14" s="12">
        <v>44117.315532407411</v>
      </c>
      <c r="B14" s="1">
        <f t="shared" si="2"/>
        <v>6.944444467080757E-4</v>
      </c>
      <c r="C14" s="11">
        <f t="shared" si="3"/>
        <v>60</v>
      </c>
      <c r="D14" s="1">
        <v>1.47</v>
      </c>
      <c r="E14">
        <v>20.100000000000001</v>
      </c>
      <c r="G14" s="10">
        <v>44117.349861111114</v>
      </c>
      <c r="H14">
        <f t="shared" si="7"/>
        <v>59</v>
      </c>
      <c r="I14">
        <v>0.59</v>
      </c>
      <c r="J14">
        <v>20.2</v>
      </c>
      <c r="L14" s="1">
        <v>44117.384120370371</v>
      </c>
      <c r="M14" s="1">
        <f t="shared" si="4"/>
        <v>6.944444467080757E-4</v>
      </c>
      <c r="N14">
        <f t="shared" si="5"/>
        <v>60</v>
      </c>
      <c r="O14">
        <v>0.96</v>
      </c>
      <c r="P14">
        <v>20.3</v>
      </c>
      <c r="S14" t="s">
        <v>54</v>
      </c>
      <c r="T14" s="11">
        <v>65</v>
      </c>
      <c r="U14" s="1">
        <v>1.9980000000000002</v>
      </c>
      <c r="V14">
        <f t="shared" si="6"/>
        <v>14</v>
      </c>
      <c r="W14">
        <f t="shared" si="0"/>
        <v>0.14000000000000001</v>
      </c>
      <c r="X14" s="1">
        <f t="shared" si="1"/>
        <v>1.8580000000000001</v>
      </c>
    </row>
    <row r="15" spans="1:24" x14ac:dyDescent="0.25">
      <c r="A15" s="12">
        <v>44117.31559027778</v>
      </c>
      <c r="B15" s="1">
        <f t="shared" si="2"/>
        <v>7.5231481605442241E-4</v>
      </c>
      <c r="C15" s="11">
        <f t="shared" si="3"/>
        <v>65</v>
      </c>
      <c r="D15" s="1">
        <v>1.67</v>
      </c>
      <c r="E15">
        <v>20.100000000000001</v>
      </c>
      <c r="G15" s="10">
        <v>44117.349918981483</v>
      </c>
      <c r="H15">
        <f t="shared" si="7"/>
        <v>64</v>
      </c>
      <c r="I15">
        <v>0.66</v>
      </c>
      <c r="J15">
        <v>20.2</v>
      </c>
      <c r="L15" s="1">
        <v>44117.38417824074</v>
      </c>
      <c r="M15" s="1">
        <f t="shared" si="4"/>
        <v>7.5231481605442241E-4</v>
      </c>
      <c r="N15">
        <f t="shared" si="5"/>
        <v>65</v>
      </c>
      <c r="O15">
        <v>1.05</v>
      </c>
      <c r="P15">
        <v>20.3</v>
      </c>
      <c r="S15" t="s">
        <v>54</v>
      </c>
      <c r="T15" s="11">
        <v>70</v>
      </c>
      <c r="U15" s="1">
        <v>2.0629999999999997</v>
      </c>
      <c r="V15">
        <f t="shared" si="6"/>
        <v>15</v>
      </c>
      <c r="W15">
        <f t="shared" si="0"/>
        <v>0.15</v>
      </c>
      <c r="X15" s="1">
        <f t="shared" si="1"/>
        <v>1.9129999999999998</v>
      </c>
    </row>
    <row r="16" spans="1:24" x14ac:dyDescent="0.25">
      <c r="A16" s="12">
        <v>44117.315648148149</v>
      </c>
      <c r="B16" s="1">
        <f t="shared" si="2"/>
        <v>8.1018518540076911E-4</v>
      </c>
      <c r="C16" s="11">
        <f t="shared" si="3"/>
        <v>70</v>
      </c>
      <c r="D16" s="1">
        <v>1.86</v>
      </c>
      <c r="E16">
        <v>20.100000000000001</v>
      </c>
      <c r="G16" s="10">
        <v>44117.349976851852</v>
      </c>
      <c r="H16">
        <f t="shared" si="7"/>
        <v>69</v>
      </c>
      <c r="I16">
        <v>0.74</v>
      </c>
      <c r="J16">
        <v>20.2</v>
      </c>
      <c r="L16" s="1">
        <v>44117.384236111109</v>
      </c>
      <c r="M16" s="1">
        <f t="shared" si="4"/>
        <v>8.1018518540076911E-4</v>
      </c>
      <c r="N16">
        <f t="shared" si="5"/>
        <v>70</v>
      </c>
      <c r="O16">
        <v>1.1599999999999999</v>
      </c>
      <c r="P16">
        <v>20.3</v>
      </c>
      <c r="S16" t="s">
        <v>54</v>
      </c>
      <c r="T16" s="11">
        <v>75</v>
      </c>
      <c r="U16" s="1">
        <v>2.1470000000000002</v>
      </c>
      <c r="V16">
        <f t="shared" si="6"/>
        <v>16</v>
      </c>
      <c r="W16">
        <f t="shared" si="0"/>
        <v>0.16</v>
      </c>
      <c r="X16" s="1">
        <f t="shared" si="1"/>
        <v>1.9870000000000003</v>
      </c>
    </row>
    <row r="17" spans="1:24" x14ac:dyDescent="0.25">
      <c r="A17" s="12">
        <v>44117.315706018519</v>
      </c>
      <c r="B17" s="1">
        <f t="shared" si="2"/>
        <v>8.6805555474711582E-4</v>
      </c>
      <c r="C17" s="11">
        <f t="shared" si="3"/>
        <v>75</v>
      </c>
      <c r="D17" s="1">
        <v>2.04</v>
      </c>
      <c r="E17">
        <v>20.100000000000001</v>
      </c>
      <c r="G17" s="10">
        <v>44117.350034722222</v>
      </c>
      <c r="H17">
        <f t="shared" si="7"/>
        <v>74</v>
      </c>
      <c r="I17">
        <v>0.82</v>
      </c>
      <c r="J17">
        <v>20.2</v>
      </c>
      <c r="L17" s="1">
        <v>44117.384293981479</v>
      </c>
      <c r="M17" s="1">
        <f t="shared" si="4"/>
        <v>8.6805555474711582E-4</v>
      </c>
      <c r="N17">
        <f t="shared" si="5"/>
        <v>75</v>
      </c>
      <c r="O17">
        <v>1.25</v>
      </c>
      <c r="P17">
        <v>20.3</v>
      </c>
      <c r="S17" t="s">
        <v>54</v>
      </c>
      <c r="T17" s="11">
        <v>80</v>
      </c>
      <c r="U17" s="1">
        <v>2.2410000000000001</v>
      </c>
      <c r="V17">
        <f t="shared" si="6"/>
        <v>17</v>
      </c>
      <c r="W17">
        <f t="shared" si="0"/>
        <v>0.17</v>
      </c>
      <c r="X17" s="1">
        <f t="shared" si="1"/>
        <v>2.0710000000000002</v>
      </c>
    </row>
    <row r="18" spans="1:24" x14ac:dyDescent="0.25">
      <c r="A18" s="12">
        <v>44117.315763888888</v>
      </c>
      <c r="B18" s="1">
        <f t="shared" si="2"/>
        <v>9.2592592409346253E-4</v>
      </c>
      <c r="C18" s="11">
        <f t="shared" si="3"/>
        <v>80</v>
      </c>
      <c r="D18" s="1">
        <v>2.2200000000000002</v>
      </c>
      <c r="E18">
        <v>20.100000000000001</v>
      </c>
      <c r="G18" s="10">
        <v>44117.350092592591</v>
      </c>
      <c r="H18">
        <f t="shared" si="7"/>
        <v>79</v>
      </c>
      <c r="I18">
        <v>0.9</v>
      </c>
      <c r="J18">
        <v>20.2</v>
      </c>
      <c r="L18" s="1">
        <v>44117.384351851855</v>
      </c>
      <c r="M18" s="1">
        <f t="shared" si="4"/>
        <v>9.2592593136942014E-4</v>
      </c>
      <c r="N18">
        <f t="shared" si="5"/>
        <v>80</v>
      </c>
      <c r="O18">
        <v>1.36</v>
      </c>
      <c r="P18">
        <v>20.3</v>
      </c>
      <c r="S18" t="s">
        <v>54</v>
      </c>
      <c r="T18" s="11">
        <v>85</v>
      </c>
      <c r="U18" s="1">
        <v>2.298</v>
      </c>
      <c r="V18">
        <f t="shared" si="6"/>
        <v>18</v>
      </c>
      <c r="W18">
        <f t="shared" si="0"/>
        <v>0.18</v>
      </c>
      <c r="X18" s="1">
        <f t="shared" si="1"/>
        <v>2.1179999999999999</v>
      </c>
    </row>
    <row r="19" spans="1:24" x14ac:dyDescent="0.25">
      <c r="A19" s="12">
        <v>44117.315821759257</v>
      </c>
      <c r="B19" s="1">
        <f t="shared" si="2"/>
        <v>9.8379629343980923E-4</v>
      </c>
      <c r="C19" s="11">
        <f t="shared" si="3"/>
        <v>85</v>
      </c>
      <c r="D19" s="1">
        <v>2.41</v>
      </c>
      <c r="E19">
        <v>20.100000000000001</v>
      </c>
      <c r="G19" s="10">
        <v>44117.35015046296</v>
      </c>
      <c r="H19">
        <f t="shared" si="7"/>
        <v>84</v>
      </c>
      <c r="I19">
        <v>0.99</v>
      </c>
      <c r="J19">
        <v>20.2</v>
      </c>
      <c r="L19" s="1">
        <v>44117.384409722225</v>
      </c>
      <c r="M19" s="1">
        <f t="shared" si="4"/>
        <v>9.8379630071576685E-4</v>
      </c>
      <c r="N19">
        <f t="shared" si="5"/>
        <v>85</v>
      </c>
      <c r="O19">
        <v>1.46</v>
      </c>
      <c r="P19">
        <v>20.3</v>
      </c>
      <c r="S19" t="s">
        <v>54</v>
      </c>
      <c r="T19" s="11">
        <v>90</v>
      </c>
      <c r="U19" s="1">
        <v>2.391</v>
      </c>
      <c r="V19">
        <f t="shared" si="6"/>
        <v>19</v>
      </c>
      <c r="W19">
        <f t="shared" si="0"/>
        <v>0.19</v>
      </c>
      <c r="X19" s="1">
        <f t="shared" si="1"/>
        <v>2.2010000000000001</v>
      </c>
    </row>
    <row r="20" spans="1:24" x14ac:dyDescent="0.25">
      <c r="A20" s="12">
        <v>44117.315879629627</v>
      </c>
      <c r="B20" s="1">
        <f t="shared" si="2"/>
        <v>1.0416666627861559E-3</v>
      </c>
      <c r="C20" s="11">
        <f t="shared" si="3"/>
        <v>90</v>
      </c>
      <c r="D20" s="1">
        <v>2.6</v>
      </c>
      <c r="E20">
        <v>20.100000000000001</v>
      </c>
      <c r="G20" s="10">
        <v>44117.350208333337</v>
      </c>
      <c r="H20">
        <f t="shared" si="7"/>
        <v>89</v>
      </c>
      <c r="I20">
        <v>1.07</v>
      </c>
      <c r="J20">
        <v>20.2</v>
      </c>
      <c r="L20" s="1">
        <v>44117.384467592594</v>
      </c>
      <c r="M20" s="1">
        <f t="shared" si="4"/>
        <v>1.0416666700621136E-3</v>
      </c>
      <c r="N20">
        <f t="shared" si="5"/>
        <v>90</v>
      </c>
      <c r="O20">
        <v>1.57</v>
      </c>
      <c r="P20">
        <v>20.3</v>
      </c>
      <c r="S20" t="s">
        <v>54</v>
      </c>
      <c r="T20" s="11">
        <v>95</v>
      </c>
      <c r="U20" s="1">
        <v>2.4540000000000002</v>
      </c>
      <c r="V20">
        <f t="shared" si="6"/>
        <v>20</v>
      </c>
      <c r="W20">
        <f t="shared" si="0"/>
        <v>0.2</v>
      </c>
      <c r="X20" s="1">
        <f t="shared" si="1"/>
        <v>2.254</v>
      </c>
    </row>
    <row r="21" spans="1:24" x14ac:dyDescent="0.25">
      <c r="A21" s="12">
        <v>44117.315937500003</v>
      </c>
      <c r="B21" s="1">
        <f t="shared" si="2"/>
        <v>1.0995370394084603E-3</v>
      </c>
      <c r="C21" s="11">
        <f t="shared" si="3"/>
        <v>95</v>
      </c>
      <c r="D21" s="1">
        <v>2.75</v>
      </c>
      <c r="E21">
        <v>20.100000000000001</v>
      </c>
      <c r="G21" s="10">
        <v>44117.350266203706</v>
      </c>
      <c r="H21">
        <f t="shared" si="7"/>
        <v>94</v>
      </c>
      <c r="I21">
        <v>1.1599999999999999</v>
      </c>
      <c r="J21">
        <v>20.2</v>
      </c>
      <c r="L21" s="1">
        <v>44117.384525462963</v>
      </c>
      <c r="M21" s="1">
        <f t="shared" si="4"/>
        <v>1.0995370394084603E-3</v>
      </c>
      <c r="N21">
        <f t="shared" si="5"/>
        <v>95</v>
      </c>
      <c r="O21">
        <v>1.67</v>
      </c>
      <c r="P21">
        <v>20.3</v>
      </c>
      <c r="S21" t="s">
        <v>54</v>
      </c>
      <c r="T21" s="11">
        <v>100</v>
      </c>
      <c r="U21" s="1">
        <v>2.5380000000000003</v>
      </c>
      <c r="V21">
        <f t="shared" si="6"/>
        <v>21</v>
      </c>
      <c r="W21">
        <f t="shared" si="0"/>
        <v>0.21</v>
      </c>
      <c r="X21" s="1">
        <f t="shared" si="1"/>
        <v>2.3280000000000003</v>
      </c>
    </row>
    <row r="22" spans="1:24" x14ac:dyDescent="0.25">
      <c r="A22" s="12">
        <v>44117.315995370373</v>
      </c>
      <c r="B22" s="1">
        <f t="shared" si="2"/>
        <v>1.157407408754807E-3</v>
      </c>
      <c r="C22" s="11">
        <f t="shared" si="3"/>
        <v>100</v>
      </c>
      <c r="D22" s="1">
        <v>2.92</v>
      </c>
      <c r="E22">
        <v>20.100000000000001</v>
      </c>
      <c r="G22" s="10">
        <v>44117.350324074076</v>
      </c>
      <c r="H22">
        <f t="shared" si="7"/>
        <v>99</v>
      </c>
      <c r="I22">
        <v>1.24</v>
      </c>
      <c r="J22">
        <v>20.2</v>
      </c>
      <c r="L22" s="1">
        <v>44117.384583333333</v>
      </c>
      <c r="M22" s="1">
        <f t="shared" si="4"/>
        <v>1.157407408754807E-3</v>
      </c>
      <c r="N22">
        <f t="shared" si="5"/>
        <v>100</v>
      </c>
      <c r="O22">
        <v>1.78</v>
      </c>
      <c r="P22">
        <v>20.3</v>
      </c>
      <c r="S22" t="s">
        <v>54</v>
      </c>
      <c r="T22" s="11">
        <v>105</v>
      </c>
      <c r="U22" s="1">
        <v>2.6190000000000002</v>
      </c>
      <c r="V22">
        <f t="shared" si="6"/>
        <v>22</v>
      </c>
      <c r="W22">
        <f t="shared" si="0"/>
        <v>0.22</v>
      </c>
      <c r="X22" s="1">
        <f t="shared" si="1"/>
        <v>2.399</v>
      </c>
    </row>
    <row r="23" spans="1:24" x14ac:dyDescent="0.25">
      <c r="A23" s="12">
        <v>44117.316053240742</v>
      </c>
      <c r="B23" s="1">
        <f t="shared" si="2"/>
        <v>1.2152777781011537E-3</v>
      </c>
      <c r="C23" s="11">
        <f t="shared" si="3"/>
        <v>105</v>
      </c>
      <c r="D23" s="1">
        <v>3.05</v>
      </c>
      <c r="E23">
        <v>20.100000000000001</v>
      </c>
      <c r="G23" s="10">
        <v>44117.350381944445</v>
      </c>
      <c r="H23">
        <f t="shared" si="7"/>
        <v>104</v>
      </c>
      <c r="I23">
        <v>1.33</v>
      </c>
      <c r="J23">
        <v>20.2</v>
      </c>
      <c r="L23" s="1">
        <v>44117.384641203702</v>
      </c>
      <c r="M23" s="1">
        <f t="shared" si="4"/>
        <v>1.2152777781011537E-3</v>
      </c>
      <c r="N23">
        <f t="shared" si="5"/>
        <v>105</v>
      </c>
      <c r="O23">
        <v>1.88</v>
      </c>
      <c r="P23">
        <v>20.3</v>
      </c>
      <c r="S23" t="s">
        <v>54</v>
      </c>
      <c r="T23" s="11">
        <v>110</v>
      </c>
      <c r="U23" s="1">
        <v>2.6829999999999998</v>
      </c>
      <c r="V23">
        <f t="shared" si="6"/>
        <v>23</v>
      </c>
      <c r="W23">
        <f t="shared" si="0"/>
        <v>0.23</v>
      </c>
      <c r="X23" s="1">
        <f t="shared" si="1"/>
        <v>2.4529999999999998</v>
      </c>
    </row>
    <row r="24" spans="1:24" x14ac:dyDescent="0.25">
      <c r="A24" s="12">
        <v>44117.316111111111</v>
      </c>
      <c r="B24" s="1">
        <f t="shared" si="2"/>
        <v>1.2731481474475004E-3</v>
      </c>
      <c r="C24" s="11">
        <f t="shared" si="3"/>
        <v>110</v>
      </c>
      <c r="D24" s="1">
        <v>3.2</v>
      </c>
      <c r="E24">
        <v>20.100000000000001</v>
      </c>
      <c r="G24" s="10">
        <v>44117.350439814814</v>
      </c>
      <c r="H24">
        <f t="shared" si="7"/>
        <v>109</v>
      </c>
      <c r="I24">
        <v>1.43</v>
      </c>
      <c r="J24">
        <v>20.2</v>
      </c>
      <c r="L24" s="1">
        <v>44117.384699074071</v>
      </c>
      <c r="M24" s="1">
        <f t="shared" si="4"/>
        <v>1.2731481474475004E-3</v>
      </c>
      <c r="N24">
        <f t="shared" si="5"/>
        <v>110</v>
      </c>
      <c r="O24">
        <v>1.99</v>
      </c>
      <c r="P24">
        <v>20.3</v>
      </c>
      <c r="S24" t="s">
        <v>54</v>
      </c>
      <c r="T24" s="11">
        <v>115</v>
      </c>
      <c r="U24" s="1">
        <v>2.7519999999999998</v>
      </c>
      <c r="V24">
        <f t="shared" si="6"/>
        <v>24</v>
      </c>
      <c r="W24">
        <f t="shared" si="0"/>
        <v>0.24</v>
      </c>
      <c r="X24" s="1">
        <f t="shared" si="1"/>
        <v>2.5119999999999996</v>
      </c>
    </row>
    <row r="25" spans="1:24" x14ac:dyDescent="0.25">
      <c r="A25" s="12">
        <v>44117.316168981481</v>
      </c>
      <c r="B25" s="1">
        <f t="shared" si="2"/>
        <v>1.3310185167938471E-3</v>
      </c>
      <c r="C25" s="11">
        <f t="shared" si="3"/>
        <v>115</v>
      </c>
      <c r="D25" s="1">
        <v>3.33</v>
      </c>
      <c r="E25">
        <v>20.100000000000001</v>
      </c>
      <c r="G25" s="10">
        <v>44117.350497685184</v>
      </c>
      <c r="H25">
        <f t="shared" si="7"/>
        <v>114</v>
      </c>
      <c r="I25">
        <v>1.5</v>
      </c>
      <c r="J25">
        <v>20.2</v>
      </c>
      <c r="L25" s="1">
        <v>44117.384756944448</v>
      </c>
      <c r="M25" s="1">
        <f t="shared" si="4"/>
        <v>1.3310185240698047E-3</v>
      </c>
      <c r="N25">
        <f t="shared" si="5"/>
        <v>115</v>
      </c>
      <c r="O25">
        <v>2.08</v>
      </c>
      <c r="P25">
        <v>20.3</v>
      </c>
      <c r="S25" t="s">
        <v>54</v>
      </c>
      <c r="T25" s="11">
        <v>120</v>
      </c>
      <c r="U25" s="1">
        <v>2.8519999999999999</v>
      </c>
      <c r="V25">
        <f t="shared" si="6"/>
        <v>25</v>
      </c>
      <c r="W25">
        <f t="shared" si="0"/>
        <v>0.25</v>
      </c>
      <c r="X25" s="1">
        <f t="shared" si="1"/>
        <v>2.6019999999999999</v>
      </c>
    </row>
    <row r="26" spans="1:24" x14ac:dyDescent="0.25">
      <c r="A26" s="12">
        <v>44117.31622685185</v>
      </c>
      <c r="B26" s="1">
        <f t="shared" si="2"/>
        <v>1.3888888861401938E-3</v>
      </c>
      <c r="C26" s="11">
        <f t="shared" si="3"/>
        <v>120</v>
      </c>
      <c r="D26" s="1">
        <v>3.47</v>
      </c>
      <c r="E26">
        <v>20.100000000000001</v>
      </c>
      <c r="G26" s="10">
        <v>44117.350555555553</v>
      </c>
      <c r="H26">
        <f t="shared" si="7"/>
        <v>119</v>
      </c>
      <c r="I26">
        <v>1.58</v>
      </c>
      <c r="J26">
        <v>20.2</v>
      </c>
      <c r="L26" s="1">
        <v>44117.384814814817</v>
      </c>
      <c r="M26" s="1">
        <f t="shared" si="4"/>
        <v>1.3888888934161514E-3</v>
      </c>
      <c r="N26">
        <f t="shared" si="5"/>
        <v>120</v>
      </c>
      <c r="O26">
        <v>2.1800000000000002</v>
      </c>
      <c r="P26">
        <v>20.3</v>
      </c>
      <c r="S26" t="s">
        <v>54</v>
      </c>
      <c r="T26" s="11">
        <v>125</v>
      </c>
      <c r="U26" s="1">
        <v>2.8980000000000001</v>
      </c>
      <c r="V26">
        <f t="shared" si="6"/>
        <v>26</v>
      </c>
      <c r="W26">
        <f t="shared" si="0"/>
        <v>0.26</v>
      </c>
      <c r="X26" s="1">
        <f t="shared" si="1"/>
        <v>2.6379999999999999</v>
      </c>
    </row>
    <row r="27" spans="1:24" x14ac:dyDescent="0.25">
      <c r="A27" s="12">
        <v>44117.316284722219</v>
      </c>
      <c r="B27" s="1">
        <f t="shared" si="2"/>
        <v>1.4467592554865405E-3</v>
      </c>
      <c r="C27" s="11">
        <f t="shared" si="3"/>
        <v>125</v>
      </c>
      <c r="D27" s="1">
        <v>3.61</v>
      </c>
      <c r="E27">
        <v>20.100000000000001</v>
      </c>
      <c r="G27" s="10">
        <v>44117.350613425922</v>
      </c>
      <c r="H27">
        <f t="shared" si="7"/>
        <v>124</v>
      </c>
      <c r="I27">
        <v>1.66</v>
      </c>
      <c r="J27">
        <v>20.2</v>
      </c>
      <c r="L27" s="1">
        <v>44117.384872685187</v>
      </c>
      <c r="M27" s="1">
        <f t="shared" si="4"/>
        <v>1.4467592627624981E-3</v>
      </c>
      <c r="N27">
        <f t="shared" si="5"/>
        <v>125</v>
      </c>
      <c r="O27">
        <v>2.29</v>
      </c>
      <c r="P27">
        <v>20.3</v>
      </c>
      <c r="S27" t="s">
        <v>54</v>
      </c>
      <c r="T27" s="11">
        <v>130</v>
      </c>
      <c r="U27" s="1">
        <v>2.9939999999999998</v>
      </c>
      <c r="V27">
        <f t="shared" si="6"/>
        <v>27</v>
      </c>
      <c r="W27">
        <f t="shared" si="0"/>
        <v>0.27</v>
      </c>
      <c r="X27" s="1">
        <f t="shared" si="1"/>
        <v>2.7239999999999998</v>
      </c>
    </row>
    <row r="28" spans="1:24" x14ac:dyDescent="0.25">
      <c r="A28" s="12">
        <v>44117.316342592596</v>
      </c>
      <c r="B28" s="1">
        <f t="shared" si="2"/>
        <v>1.5046296321088448E-3</v>
      </c>
      <c r="C28" s="11">
        <f t="shared" si="3"/>
        <v>130</v>
      </c>
      <c r="D28" s="1">
        <v>3.73</v>
      </c>
      <c r="E28">
        <v>20.100000000000001</v>
      </c>
      <c r="G28" s="10">
        <v>44117.350671296299</v>
      </c>
      <c r="H28">
        <f t="shared" si="7"/>
        <v>129</v>
      </c>
      <c r="I28">
        <v>1.75</v>
      </c>
      <c r="J28">
        <v>20.2</v>
      </c>
      <c r="L28" s="1">
        <v>44117.384930555556</v>
      </c>
      <c r="M28" s="1">
        <f t="shared" si="4"/>
        <v>1.5046296321088448E-3</v>
      </c>
      <c r="N28">
        <f t="shared" si="5"/>
        <v>130</v>
      </c>
      <c r="O28">
        <v>2.38</v>
      </c>
      <c r="P28">
        <v>20.3</v>
      </c>
      <c r="S28" t="s">
        <v>54</v>
      </c>
      <c r="T28" s="11">
        <v>135</v>
      </c>
      <c r="U28" s="1">
        <v>3.0489999999999999</v>
      </c>
      <c r="V28">
        <f t="shared" si="6"/>
        <v>28</v>
      </c>
      <c r="W28">
        <f t="shared" si="0"/>
        <v>0.28000000000000003</v>
      </c>
      <c r="X28" s="1">
        <f t="shared" si="1"/>
        <v>2.7690000000000001</v>
      </c>
    </row>
    <row r="29" spans="1:24" x14ac:dyDescent="0.25">
      <c r="A29" s="12">
        <v>44117.316400462965</v>
      </c>
      <c r="B29" s="1">
        <f t="shared" si="2"/>
        <v>1.5625000014551915E-3</v>
      </c>
      <c r="C29" s="11">
        <f t="shared" si="3"/>
        <v>135</v>
      </c>
      <c r="D29" s="1">
        <v>3.87</v>
      </c>
      <c r="E29">
        <v>20.100000000000001</v>
      </c>
      <c r="G29" s="10">
        <v>44117.350729166668</v>
      </c>
      <c r="H29">
        <f t="shared" si="7"/>
        <v>134</v>
      </c>
      <c r="I29">
        <v>1.84</v>
      </c>
      <c r="J29">
        <v>20.2</v>
      </c>
      <c r="L29" s="1">
        <v>44117.384988425925</v>
      </c>
      <c r="M29" s="1">
        <f t="shared" si="4"/>
        <v>1.5625000014551915E-3</v>
      </c>
      <c r="N29">
        <f t="shared" si="5"/>
        <v>135</v>
      </c>
      <c r="O29">
        <v>2.48</v>
      </c>
      <c r="P29">
        <v>20.3</v>
      </c>
      <c r="S29" t="s">
        <v>54</v>
      </c>
      <c r="T29" s="11">
        <v>140</v>
      </c>
      <c r="U29" s="1">
        <v>3.1310000000000002</v>
      </c>
      <c r="V29">
        <f t="shared" si="6"/>
        <v>29</v>
      </c>
      <c r="W29">
        <f t="shared" si="0"/>
        <v>0.28999999999999998</v>
      </c>
      <c r="X29" s="1">
        <f t="shared" si="1"/>
        <v>2.8410000000000002</v>
      </c>
    </row>
    <row r="30" spans="1:24" x14ac:dyDescent="0.25">
      <c r="A30" s="12">
        <v>44117.316458333335</v>
      </c>
      <c r="B30" s="1">
        <f t="shared" si="2"/>
        <v>1.6203703708015382E-3</v>
      </c>
      <c r="C30" s="11">
        <f t="shared" si="3"/>
        <v>140</v>
      </c>
      <c r="D30" s="1">
        <v>4.01</v>
      </c>
      <c r="E30">
        <v>20.100000000000001</v>
      </c>
      <c r="G30" s="10">
        <v>44117.350787037038</v>
      </c>
      <c r="H30">
        <f t="shared" si="7"/>
        <v>139</v>
      </c>
      <c r="I30">
        <v>1.92</v>
      </c>
      <c r="J30">
        <v>20.2</v>
      </c>
      <c r="L30" s="1">
        <v>44117.385046296295</v>
      </c>
      <c r="M30" s="1">
        <f t="shared" si="4"/>
        <v>1.6203703708015382E-3</v>
      </c>
      <c r="N30">
        <f t="shared" si="5"/>
        <v>140</v>
      </c>
      <c r="O30">
        <v>2.57</v>
      </c>
      <c r="P30">
        <v>20.3</v>
      </c>
      <c r="S30" t="s">
        <v>54</v>
      </c>
      <c r="T30" s="11">
        <v>145</v>
      </c>
      <c r="U30" s="1">
        <v>3.1930000000000001</v>
      </c>
      <c r="V30">
        <f t="shared" si="6"/>
        <v>30</v>
      </c>
      <c r="W30">
        <f t="shared" si="0"/>
        <v>0.3</v>
      </c>
      <c r="X30" s="1">
        <f t="shared" si="1"/>
        <v>2.8930000000000002</v>
      </c>
    </row>
    <row r="31" spans="1:24" x14ac:dyDescent="0.25">
      <c r="A31" s="12">
        <v>44117.316516203704</v>
      </c>
      <c r="B31" s="1">
        <f t="shared" si="2"/>
        <v>1.6782407401478849E-3</v>
      </c>
      <c r="C31" s="11">
        <f t="shared" si="3"/>
        <v>145</v>
      </c>
      <c r="D31" s="1">
        <v>4.1100000000000003</v>
      </c>
      <c r="E31">
        <v>20.100000000000001</v>
      </c>
      <c r="G31" s="10">
        <v>44117.350844907407</v>
      </c>
      <c r="H31">
        <f t="shared" si="7"/>
        <v>144</v>
      </c>
      <c r="I31">
        <v>2</v>
      </c>
      <c r="J31">
        <v>20.2</v>
      </c>
      <c r="L31" s="1">
        <v>44117.385104166664</v>
      </c>
      <c r="M31" s="1">
        <f t="shared" si="4"/>
        <v>1.6782407401478849E-3</v>
      </c>
      <c r="N31">
        <f t="shared" si="5"/>
        <v>145</v>
      </c>
      <c r="O31">
        <v>2.67</v>
      </c>
      <c r="P31">
        <v>20.3</v>
      </c>
      <c r="S31" t="s">
        <v>54</v>
      </c>
      <c r="T31" s="11">
        <v>150</v>
      </c>
      <c r="U31" s="1">
        <v>3.2320000000000002</v>
      </c>
      <c r="V31">
        <f t="shared" si="6"/>
        <v>31</v>
      </c>
      <c r="W31">
        <f t="shared" si="0"/>
        <v>0.31</v>
      </c>
      <c r="X31" s="1">
        <f t="shared" si="1"/>
        <v>2.9220000000000002</v>
      </c>
    </row>
    <row r="32" spans="1:24" x14ac:dyDescent="0.25">
      <c r="A32" s="12">
        <v>44117.316574074073</v>
      </c>
      <c r="B32" s="1">
        <f t="shared" si="2"/>
        <v>1.7361111094942316E-3</v>
      </c>
      <c r="C32" s="11">
        <f t="shared" si="3"/>
        <v>150</v>
      </c>
      <c r="D32" s="1">
        <v>4.22</v>
      </c>
      <c r="E32">
        <v>20.100000000000001</v>
      </c>
      <c r="G32" s="10">
        <v>44117.350902777776</v>
      </c>
      <c r="H32">
        <f t="shared" si="7"/>
        <v>149</v>
      </c>
      <c r="I32">
        <v>2.08</v>
      </c>
      <c r="J32">
        <v>20.2</v>
      </c>
      <c r="L32" s="1">
        <v>44117.385162037041</v>
      </c>
      <c r="M32" s="1">
        <f t="shared" si="4"/>
        <v>1.7361111167701893E-3</v>
      </c>
      <c r="N32">
        <f t="shared" si="5"/>
        <v>150</v>
      </c>
      <c r="O32">
        <v>2.77</v>
      </c>
      <c r="P32">
        <v>20.3</v>
      </c>
      <c r="S32" t="s">
        <v>54</v>
      </c>
      <c r="T32" s="11">
        <v>155</v>
      </c>
      <c r="U32" s="1">
        <v>3.323</v>
      </c>
      <c r="V32">
        <f t="shared" si="6"/>
        <v>32</v>
      </c>
      <c r="W32">
        <f t="shared" si="0"/>
        <v>0.32</v>
      </c>
      <c r="X32" s="1">
        <f t="shared" si="1"/>
        <v>3.0030000000000001</v>
      </c>
    </row>
    <row r="33" spans="1:24" x14ac:dyDescent="0.25">
      <c r="A33" s="12">
        <v>44117.316631944443</v>
      </c>
      <c r="B33" s="1">
        <f t="shared" si="2"/>
        <v>1.7939814788405783E-3</v>
      </c>
      <c r="C33" s="11">
        <f t="shared" si="3"/>
        <v>155</v>
      </c>
      <c r="D33" s="1">
        <v>4.33</v>
      </c>
      <c r="E33">
        <v>20.100000000000001</v>
      </c>
      <c r="G33" s="10">
        <v>44117.350960648146</v>
      </c>
      <c r="H33">
        <f t="shared" si="7"/>
        <v>154</v>
      </c>
      <c r="I33">
        <v>2.16</v>
      </c>
      <c r="J33">
        <v>20.2</v>
      </c>
      <c r="L33" s="1">
        <v>44117.38521990741</v>
      </c>
      <c r="M33" s="1">
        <f t="shared" si="4"/>
        <v>1.793981486116536E-3</v>
      </c>
      <c r="N33">
        <f t="shared" si="5"/>
        <v>155</v>
      </c>
      <c r="O33">
        <v>2.85</v>
      </c>
      <c r="P33">
        <v>20.3</v>
      </c>
      <c r="S33" t="s">
        <v>54</v>
      </c>
      <c r="T33" s="11">
        <v>160</v>
      </c>
      <c r="U33" s="1">
        <v>3.379</v>
      </c>
      <c r="V33">
        <f t="shared" si="6"/>
        <v>33</v>
      </c>
      <c r="W33">
        <f t="shared" si="0"/>
        <v>0.33</v>
      </c>
      <c r="X33" s="1">
        <f t="shared" si="1"/>
        <v>3.0489999999999999</v>
      </c>
    </row>
    <row r="34" spans="1:24" x14ac:dyDescent="0.25">
      <c r="A34" s="12">
        <v>44117.316689814812</v>
      </c>
      <c r="B34" s="1">
        <f t="shared" si="2"/>
        <v>1.8518518481869251E-3</v>
      </c>
      <c r="C34" s="11">
        <f t="shared" si="3"/>
        <v>160</v>
      </c>
      <c r="D34" s="1">
        <v>4.4400000000000004</v>
      </c>
      <c r="E34">
        <v>20.100000000000001</v>
      </c>
      <c r="G34" s="10">
        <v>44117.351018518515</v>
      </c>
      <c r="H34">
        <f t="shared" si="7"/>
        <v>159</v>
      </c>
      <c r="I34">
        <v>2.2400000000000002</v>
      </c>
      <c r="J34">
        <v>20.2</v>
      </c>
      <c r="L34" s="1">
        <v>44117.385277777779</v>
      </c>
      <c r="M34" s="1">
        <f t="shared" si="4"/>
        <v>1.8518518554628827E-3</v>
      </c>
      <c r="N34">
        <f t="shared" si="5"/>
        <v>160</v>
      </c>
      <c r="O34">
        <v>2.94</v>
      </c>
      <c r="P34">
        <v>20.3</v>
      </c>
      <c r="S34" t="s">
        <v>54</v>
      </c>
      <c r="T34" s="11">
        <v>165</v>
      </c>
      <c r="U34" s="1">
        <v>3.4329999999999998</v>
      </c>
      <c r="V34">
        <f t="shared" si="6"/>
        <v>34</v>
      </c>
      <c r="W34">
        <f t="shared" si="0"/>
        <v>0.34</v>
      </c>
      <c r="X34" s="1">
        <f t="shared" si="1"/>
        <v>3.093</v>
      </c>
    </row>
    <row r="35" spans="1:24" x14ac:dyDescent="0.25">
      <c r="A35" s="12">
        <v>44117.316747685189</v>
      </c>
      <c r="B35" s="1">
        <f t="shared" si="2"/>
        <v>1.9097222248092294E-3</v>
      </c>
      <c r="C35" s="11">
        <f t="shared" si="3"/>
        <v>165</v>
      </c>
      <c r="D35" s="1">
        <v>4.55</v>
      </c>
      <c r="E35">
        <v>20.100000000000001</v>
      </c>
      <c r="G35" s="10">
        <v>44117.351076388892</v>
      </c>
      <c r="H35">
        <f t="shared" si="7"/>
        <v>164</v>
      </c>
      <c r="I35">
        <v>2.3199999999999998</v>
      </c>
      <c r="J35">
        <v>20.2</v>
      </c>
      <c r="L35" s="1">
        <v>44117.385335648149</v>
      </c>
      <c r="M35" s="1">
        <f t="shared" si="4"/>
        <v>1.9097222248092294E-3</v>
      </c>
      <c r="N35">
        <f t="shared" si="5"/>
        <v>165</v>
      </c>
      <c r="O35">
        <v>3.03</v>
      </c>
      <c r="P35">
        <v>20.3</v>
      </c>
      <c r="S35" t="s">
        <v>54</v>
      </c>
      <c r="T35" s="11">
        <v>170</v>
      </c>
      <c r="U35" s="1">
        <v>3.5180000000000002</v>
      </c>
      <c r="V35">
        <f t="shared" si="6"/>
        <v>35</v>
      </c>
      <c r="W35">
        <f t="shared" si="0"/>
        <v>0.35</v>
      </c>
      <c r="X35" s="1">
        <f t="shared" si="1"/>
        <v>3.1680000000000001</v>
      </c>
    </row>
    <row r="36" spans="1:24" x14ac:dyDescent="0.25">
      <c r="A36" s="12">
        <v>44117.316805555558</v>
      </c>
      <c r="B36" s="1">
        <f t="shared" si="2"/>
        <v>1.9675925941555761E-3</v>
      </c>
      <c r="C36" s="11">
        <f t="shared" si="3"/>
        <v>170</v>
      </c>
      <c r="D36" s="1">
        <v>4.6500000000000004</v>
      </c>
      <c r="E36">
        <v>20.100000000000001</v>
      </c>
      <c r="G36" s="10">
        <v>44117.351134259261</v>
      </c>
      <c r="H36">
        <f t="shared" si="7"/>
        <v>169</v>
      </c>
      <c r="I36">
        <v>2.41</v>
      </c>
      <c r="J36">
        <v>20.2</v>
      </c>
      <c r="L36" s="1">
        <v>44117.385393518518</v>
      </c>
      <c r="M36" s="1">
        <f t="shared" si="4"/>
        <v>1.9675925941555761E-3</v>
      </c>
      <c r="N36">
        <f t="shared" si="5"/>
        <v>170</v>
      </c>
      <c r="O36">
        <v>3.12</v>
      </c>
      <c r="P36">
        <v>20.3</v>
      </c>
      <c r="S36" t="s">
        <v>54</v>
      </c>
      <c r="T36" s="11">
        <v>175</v>
      </c>
      <c r="U36" s="1">
        <v>3.5819999999999999</v>
      </c>
      <c r="V36">
        <f t="shared" si="6"/>
        <v>36</v>
      </c>
      <c r="W36">
        <f t="shared" si="0"/>
        <v>0.36</v>
      </c>
      <c r="X36" s="1">
        <f t="shared" si="1"/>
        <v>3.222</v>
      </c>
    </row>
    <row r="37" spans="1:24" x14ac:dyDescent="0.25">
      <c r="A37" s="12">
        <v>44117.316863425927</v>
      </c>
      <c r="B37" s="1">
        <f t="shared" si="2"/>
        <v>2.0254629635019228E-3</v>
      </c>
      <c r="C37" s="11">
        <f t="shared" si="3"/>
        <v>175</v>
      </c>
      <c r="D37" s="1">
        <v>4.74</v>
      </c>
      <c r="E37">
        <v>20.100000000000001</v>
      </c>
      <c r="G37" s="10">
        <v>44117.35119212963</v>
      </c>
      <c r="H37">
        <f t="shared" si="7"/>
        <v>174</v>
      </c>
      <c r="I37">
        <v>2.4900000000000002</v>
      </c>
      <c r="J37">
        <v>20.2</v>
      </c>
      <c r="L37" s="1">
        <v>44117.385451388887</v>
      </c>
      <c r="M37" s="1">
        <f t="shared" si="4"/>
        <v>2.0254629635019228E-3</v>
      </c>
      <c r="N37">
        <f t="shared" si="5"/>
        <v>175</v>
      </c>
      <c r="O37">
        <v>3.2</v>
      </c>
      <c r="P37">
        <v>20.3</v>
      </c>
      <c r="S37" t="s">
        <v>54</v>
      </c>
      <c r="T37" s="11">
        <v>180</v>
      </c>
      <c r="U37" s="1">
        <v>3.6510000000000002</v>
      </c>
      <c r="V37">
        <f t="shared" si="6"/>
        <v>37</v>
      </c>
      <c r="W37">
        <f t="shared" si="0"/>
        <v>0.37</v>
      </c>
      <c r="X37" s="1">
        <f t="shared" si="1"/>
        <v>3.2810000000000001</v>
      </c>
    </row>
    <row r="38" spans="1:24" x14ac:dyDescent="0.25">
      <c r="A38" s="12">
        <v>44117.316921296297</v>
      </c>
      <c r="B38" s="1">
        <f t="shared" si="2"/>
        <v>2.0833333328482695E-3</v>
      </c>
      <c r="C38" s="11">
        <f t="shared" si="3"/>
        <v>180</v>
      </c>
      <c r="D38" s="1">
        <v>4.84</v>
      </c>
      <c r="E38">
        <v>20.100000000000001</v>
      </c>
      <c r="G38" s="10">
        <v>44117.35125</v>
      </c>
      <c r="H38">
        <f t="shared" si="7"/>
        <v>179</v>
      </c>
      <c r="I38">
        <v>2.56</v>
      </c>
      <c r="J38">
        <v>20.2</v>
      </c>
      <c r="L38" s="1">
        <v>44117.385509259257</v>
      </c>
      <c r="M38" s="1">
        <f t="shared" si="4"/>
        <v>2.0833333328482695E-3</v>
      </c>
      <c r="N38">
        <f t="shared" si="5"/>
        <v>180</v>
      </c>
      <c r="O38">
        <v>3.28</v>
      </c>
      <c r="P38">
        <v>20.3</v>
      </c>
      <c r="S38" t="s">
        <v>54</v>
      </c>
      <c r="T38" s="11">
        <v>185</v>
      </c>
      <c r="U38" s="1">
        <v>3.7090000000000001</v>
      </c>
      <c r="V38">
        <f t="shared" si="6"/>
        <v>38</v>
      </c>
      <c r="W38">
        <f t="shared" si="0"/>
        <v>0.38</v>
      </c>
      <c r="X38" s="1">
        <f t="shared" si="1"/>
        <v>3.3290000000000002</v>
      </c>
    </row>
    <row r="39" spans="1:24" x14ac:dyDescent="0.25">
      <c r="A39" s="12">
        <v>44117.316979166666</v>
      </c>
      <c r="B39" s="1">
        <f t="shared" si="2"/>
        <v>2.1412037021946162E-3</v>
      </c>
      <c r="C39" s="11">
        <f t="shared" si="3"/>
        <v>185</v>
      </c>
      <c r="D39" s="1">
        <v>4.93</v>
      </c>
      <c r="E39">
        <v>20.100000000000001</v>
      </c>
      <c r="G39" s="10">
        <v>44117.351307870369</v>
      </c>
      <c r="H39">
        <f t="shared" si="7"/>
        <v>184</v>
      </c>
      <c r="I39">
        <v>2.64</v>
      </c>
      <c r="J39">
        <v>20.2</v>
      </c>
      <c r="L39" s="1">
        <v>44117.385567129626</v>
      </c>
      <c r="M39" s="1">
        <f t="shared" si="4"/>
        <v>2.1412037021946162E-3</v>
      </c>
      <c r="N39">
        <f t="shared" si="5"/>
        <v>185</v>
      </c>
      <c r="O39">
        <v>3.37</v>
      </c>
      <c r="P39">
        <v>20.3</v>
      </c>
      <c r="S39" t="s">
        <v>54</v>
      </c>
      <c r="T39" s="11">
        <v>190</v>
      </c>
      <c r="U39" s="1">
        <v>3.7689999999999997</v>
      </c>
      <c r="V39">
        <f t="shared" si="6"/>
        <v>39</v>
      </c>
      <c r="W39">
        <f t="shared" si="0"/>
        <v>0.39</v>
      </c>
      <c r="X39" s="1">
        <f t="shared" si="1"/>
        <v>3.3789999999999996</v>
      </c>
    </row>
    <row r="40" spans="1:24" x14ac:dyDescent="0.25">
      <c r="A40" s="12">
        <v>44117.317037037035</v>
      </c>
      <c r="B40" s="1">
        <f t="shared" si="2"/>
        <v>2.1990740715409629E-3</v>
      </c>
      <c r="C40" s="11">
        <f t="shared" si="3"/>
        <v>190</v>
      </c>
      <c r="D40" s="1">
        <v>5.01</v>
      </c>
      <c r="E40">
        <v>20.100000000000001</v>
      </c>
      <c r="G40" s="10">
        <v>44117.351365740738</v>
      </c>
      <c r="H40">
        <f t="shared" si="7"/>
        <v>189</v>
      </c>
      <c r="I40">
        <v>2.71</v>
      </c>
      <c r="J40">
        <v>20.2</v>
      </c>
      <c r="L40" s="1">
        <v>44117.385625000003</v>
      </c>
      <c r="M40" s="1">
        <f t="shared" si="4"/>
        <v>2.1990740788169205E-3</v>
      </c>
      <c r="N40">
        <f t="shared" si="5"/>
        <v>190</v>
      </c>
      <c r="O40">
        <v>3.46</v>
      </c>
      <c r="P40">
        <v>20.3</v>
      </c>
      <c r="S40" t="s">
        <v>54</v>
      </c>
      <c r="T40" s="11">
        <v>195</v>
      </c>
      <c r="U40" s="1">
        <v>3.8310000000000004</v>
      </c>
      <c r="V40">
        <f t="shared" si="6"/>
        <v>40</v>
      </c>
      <c r="W40">
        <f t="shared" si="0"/>
        <v>0.4</v>
      </c>
      <c r="X40" s="1">
        <f t="shared" si="1"/>
        <v>3.4310000000000005</v>
      </c>
    </row>
    <row r="41" spans="1:24" x14ac:dyDescent="0.25">
      <c r="A41" s="12">
        <v>44117.317094907405</v>
      </c>
      <c r="B41" s="1">
        <f t="shared" si="2"/>
        <v>2.2569444408873096E-3</v>
      </c>
      <c r="C41" s="11">
        <f t="shared" si="3"/>
        <v>195</v>
      </c>
      <c r="D41" s="1">
        <v>5.09</v>
      </c>
      <c r="E41">
        <v>20.100000000000001</v>
      </c>
      <c r="G41" s="10">
        <v>44117.351423611108</v>
      </c>
      <c r="H41">
        <f t="shared" si="7"/>
        <v>194</v>
      </c>
      <c r="I41">
        <v>2.79</v>
      </c>
      <c r="J41">
        <v>20.2</v>
      </c>
      <c r="L41" s="1">
        <v>44117.385682870372</v>
      </c>
      <c r="M41" s="1">
        <f t="shared" si="4"/>
        <v>2.2569444481632672E-3</v>
      </c>
      <c r="N41">
        <f t="shared" si="5"/>
        <v>195</v>
      </c>
      <c r="O41">
        <v>3.54</v>
      </c>
      <c r="P41">
        <v>20.3</v>
      </c>
      <c r="S41" t="s">
        <v>54</v>
      </c>
      <c r="T41" s="11">
        <v>200</v>
      </c>
      <c r="U41" s="1">
        <v>3.8839999999999999</v>
      </c>
      <c r="V41">
        <f t="shared" si="6"/>
        <v>41</v>
      </c>
      <c r="W41">
        <f t="shared" si="0"/>
        <v>0.41</v>
      </c>
      <c r="X41" s="1">
        <f t="shared" si="1"/>
        <v>3.4739999999999998</v>
      </c>
    </row>
    <row r="42" spans="1:24" x14ac:dyDescent="0.25">
      <c r="A42" s="12">
        <v>44117.317152777781</v>
      </c>
      <c r="B42" s="1">
        <f t="shared" si="2"/>
        <v>2.3148148175096139E-3</v>
      </c>
      <c r="C42" s="11">
        <f t="shared" si="3"/>
        <v>200</v>
      </c>
      <c r="D42" s="1">
        <v>5.18</v>
      </c>
      <c r="E42">
        <v>20.100000000000001</v>
      </c>
      <c r="G42" s="10">
        <v>44117.351481481484</v>
      </c>
      <c r="H42">
        <f t="shared" si="7"/>
        <v>199</v>
      </c>
      <c r="I42">
        <v>2.87</v>
      </c>
      <c r="J42">
        <v>20.2</v>
      </c>
      <c r="L42" s="1">
        <v>44117.385740740741</v>
      </c>
      <c r="M42" s="1">
        <f t="shared" si="4"/>
        <v>2.3148148175096139E-3</v>
      </c>
      <c r="N42">
        <f t="shared" si="5"/>
        <v>200</v>
      </c>
      <c r="O42">
        <v>3.63</v>
      </c>
      <c r="P42">
        <v>20.3</v>
      </c>
      <c r="S42" t="s">
        <v>54</v>
      </c>
      <c r="T42" s="11">
        <v>205</v>
      </c>
      <c r="U42" s="1">
        <v>3.9360000000000004</v>
      </c>
      <c r="V42">
        <f t="shared" si="6"/>
        <v>42</v>
      </c>
      <c r="W42">
        <f t="shared" si="0"/>
        <v>0.42</v>
      </c>
      <c r="X42" s="1">
        <f t="shared" si="1"/>
        <v>3.5160000000000005</v>
      </c>
    </row>
    <row r="43" spans="1:24" x14ac:dyDescent="0.25">
      <c r="A43" s="12">
        <v>44117.317210648151</v>
      </c>
      <c r="B43" s="1">
        <f t="shared" si="2"/>
        <v>2.3726851868559606E-3</v>
      </c>
      <c r="C43" s="11">
        <f t="shared" si="3"/>
        <v>205</v>
      </c>
      <c r="D43" s="1">
        <v>5.27</v>
      </c>
      <c r="E43">
        <v>20.100000000000001</v>
      </c>
      <c r="G43" s="10">
        <v>44117.351539351854</v>
      </c>
      <c r="H43">
        <f t="shared" si="7"/>
        <v>204</v>
      </c>
      <c r="I43">
        <v>2.94</v>
      </c>
      <c r="J43">
        <v>20.2</v>
      </c>
      <c r="L43" s="1">
        <v>44117.385798611111</v>
      </c>
      <c r="M43" s="1">
        <f t="shared" si="4"/>
        <v>2.3726851868559606E-3</v>
      </c>
      <c r="N43">
        <f t="shared" si="5"/>
        <v>205</v>
      </c>
      <c r="O43">
        <v>3.7</v>
      </c>
      <c r="P43">
        <v>20.3</v>
      </c>
      <c r="S43" t="s">
        <v>54</v>
      </c>
      <c r="T43" s="11">
        <v>210</v>
      </c>
      <c r="U43" s="1">
        <v>4.0060000000000002</v>
      </c>
      <c r="V43">
        <f t="shared" si="6"/>
        <v>43</v>
      </c>
      <c r="W43">
        <f t="shared" si="0"/>
        <v>0.43</v>
      </c>
      <c r="X43" s="1">
        <f t="shared" si="1"/>
        <v>3.5760000000000001</v>
      </c>
    </row>
    <row r="44" spans="1:24" x14ac:dyDescent="0.25">
      <c r="A44" s="12">
        <v>44117.31726851852</v>
      </c>
      <c r="B44" s="1">
        <f t="shared" si="2"/>
        <v>2.4305555562023073E-3</v>
      </c>
      <c r="C44" s="11">
        <f t="shared" si="3"/>
        <v>210</v>
      </c>
      <c r="D44" s="1">
        <v>5.33</v>
      </c>
      <c r="E44">
        <v>20.100000000000001</v>
      </c>
      <c r="G44" s="10">
        <v>44117.351597222223</v>
      </c>
      <c r="H44">
        <f t="shared" si="7"/>
        <v>209</v>
      </c>
      <c r="I44">
        <v>3.01</v>
      </c>
      <c r="J44">
        <v>20.2</v>
      </c>
      <c r="L44" s="1">
        <v>44117.38585648148</v>
      </c>
      <c r="M44" s="1">
        <f t="shared" si="4"/>
        <v>2.4305555562023073E-3</v>
      </c>
      <c r="N44">
        <f t="shared" si="5"/>
        <v>210</v>
      </c>
      <c r="O44">
        <v>3.78</v>
      </c>
      <c r="P44">
        <v>20.3</v>
      </c>
      <c r="S44" t="s">
        <v>54</v>
      </c>
      <c r="T44" s="11">
        <v>215</v>
      </c>
      <c r="U44" s="1">
        <v>4.0449999999999999</v>
      </c>
      <c r="V44">
        <f t="shared" si="6"/>
        <v>44</v>
      </c>
      <c r="W44">
        <f t="shared" si="0"/>
        <v>0.44</v>
      </c>
      <c r="X44" s="1">
        <f t="shared" si="1"/>
        <v>3.605</v>
      </c>
    </row>
    <row r="45" spans="1:24" x14ac:dyDescent="0.25">
      <c r="A45" s="12">
        <v>44117.317326388889</v>
      </c>
      <c r="B45" s="1">
        <f t="shared" si="2"/>
        <v>2.488425925548654E-3</v>
      </c>
      <c r="C45" s="11">
        <f t="shared" si="3"/>
        <v>215</v>
      </c>
      <c r="D45" s="1">
        <v>5.4</v>
      </c>
      <c r="E45">
        <v>20.100000000000001</v>
      </c>
      <c r="G45" s="10">
        <v>44117.351655092592</v>
      </c>
      <c r="H45">
        <f t="shared" si="7"/>
        <v>214</v>
      </c>
      <c r="I45">
        <v>3.09</v>
      </c>
      <c r="J45">
        <v>20.2</v>
      </c>
      <c r="L45" s="1">
        <v>44117.385914351849</v>
      </c>
      <c r="M45" s="1">
        <f t="shared" si="4"/>
        <v>2.488425925548654E-3</v>
      </c>
      <c r="N45">
        <f t="shared" si="5"/>
        <v>215</v>
      </c>
      <c r="O45">
        <v>3.86</v>
      </c>
      <c r="P45">
        <v>20.3</v>
      </c>
      <c r="S45" t="s">
        <v>54</v>
      </c>
      <c r="T45" s="11">
        <v>220</v>
      </c>
      <c r="U45" s="1">
        <v>4.117</v>
      </c>
      <c r="V45">
        <f t="shared" si="6"/>
        <v>45</v>
      </c>
      <c r="W45">
        <f t="shared" si="0"/>
        <v>0.45</v>
      </c>
      <c r="X45" s="1">
        <f t="shared" si="1"/>
        <v>3.6669999999999998</v>
      </c>
    </row>
    <row r="46" spans="1:24" x14ac:dyDescent="0.25">
      <c r="A46" s="12">
        <v>44117.317384259259</v>
      </c>
      <c r="B46" s="1">
        <f t="shared" si="2"/>
        <v>2.5462962948950008E-3</v>
      </c>
      <c r="C46" s="11">
        <f t="shared" si="3"/>
        <v>220</v>
      </c>
      <c r="D46" s="1">
        <v>5.47</v>
      </c>
      <c r="E46">
        <v>20.100000000000001</v>
      </c>
      <c r="G46" s="10">
        <v>44117.351712962962</v>
      </c>
      <c r="H46">
        <f t="shared" si="7"/>
        <v>219</v>
      </c>
      <c r="I46">
        <v>3.15</v>
      </c>
      <c r="J46">
        <v>20.2</v>
      </c>
      <c r="L46" s="1">
        <v>44117.385972222219</v>
      </c>
      <c r="M46" s="1">
        <f t="shared" si="4"/>
        <v>2.5462962948950008E-3</v>
      </c>
      <c r="N46">
        <f t="shared" si="5"/>
        <v>220</v>
      </c>
      <c r="O46">
        <v>3.93</v>
      </c>
      <c r="P46">
        <v>20.3</v>
      </c>
      <c r="S46" t="s">
        <v>54</v>
      </c>
      <c r="T46" s="11">
        <v>225</v>
      </c>
      <c r="U46" s="1">
        <v>4.1609999999999996</v>
      </c>
      <c r="V46">
        <f t="shared" si="6"/>
        <v>46</v>
      </c>
      <c r="W46">
        <f t="shared" si="0"/>
        <v>0.46</v>
      </c>
      <c r="X46" s="1">
        <f t="shared" si="1"/>
        <v>3.7009999999999996</v>
      </c>
    </row>
    <row r="47" spans="1:24" x14ac:dyDescent="0.25">
      <c r="A47" s="12">
        <v>44117.317442129628</v>
      </c>
      <c r="B47" s="1">
        <f t="shared" si="2"/>
        <v>2.6041666642413475E-3</v>
      </c>
      <c r="C47" s="11">
        <f t="shared" si="3"/>
        <v>225</v>
      </c>
      <c r="D47" s="1">
        <v>5.54</v>
      </c>
      <c r="E47">
        <v>20.100000000000001</v>
      </c>
      <c r="G47" s="10">
        <v>44117.351770833331</v>
      </c>
      <c r="H47">
        <f t="shared" si="7"/>
        <v>224</v>
      </c>
      <c r="I47">
        <v>3.23</v>
      </c>
      <c r="J47">
        <v>20.2</v>
      </c>
      <c r="L47" s="1">
        <v>44117.386030092595</v>
      </c>
      <c r="M47" s="1">
        <f t="shared" si="4"/>
        <v>2.6041666715173051E-3</v>
      </c>
      <c r="N47">
        <f t="shared" si="5"/>
        <v>225</v>
      </c>
      <c r="O47">
        <v>4.0199999999999996</v>
      </c>
      <c r="P47">
        <v>20.3</v>
      </c>
      <c r="S47" t="s">
        <v>54</v>
      </c>
      <c r="T47" s="11">
        <v>230</v>
      </c>
      <c r="U47" s="1">
        <v>4.2230000000000008</v>
      </c>
      <c r="V47">
        <f t="shared" si="6"/>
        <v>47</v>
      </c>
      <c r="W47">
        <f t="shared" si="0"/>
        <v>0.47</v>
      </c>
      <c r="X47" s="1">
        <f t="shared" si="1"/>
        <v>3.753000000000001</v>
      </c>
    </row>
    <row r="48" spans="1:24" x14ac:dyDescent="0.25">
      <c r="A48" s="12">
        <v>44117.317499999997</v>
      </c>
      <c r="B48" s="1">
        <f t="shared" si="2"/>
        <v>2.6620370335876942E-3</v>
      </c>
      <c r="C48" s="11">
        <f t="shared" si="3"/>
        <v>230</v>
      </c>
      <c r="D48" s="1">
        <v>5.6</v>
      </c>
      <c r="E48">
        <v>20.100000000000001</v>
      </c>
      <c r="G48" s="10">
        <v>44117.3518287037</v>
      </c>
      <c r="H48">
        <f t="shared" si="7"/>
        <v>229</v>
      </c>
      <c r="I48">
        <v>3.3</v>
      </c>
      <c r="J48">
        <v>20.2</v>
      </c>
      <c r="L48" s="1">
        <v>44117.386087962965</v>
      </c>
      <c r="M48" s="1">
        <f t="shared" si="4"/>
        <v>2.6620370408636518E-3</v>
      </c>
      <c r="N48">
        <f t="shared" si="5"/>
        <v>230</v>
      </c>
      <c r="O48">
        <v>4.08</v>
      </c>
      <c r="P48">
        <v>20.3</v>
      </c>
      <c r="S48" t="s">
        <v>54</v>
      </c>
      <c r="T48" s="11">
        <v>235</v>
      </c>
      <c r="U48" s="1">
        <v>4.2700000000000005</v>
      </c>
      <c r="V48">
        <f t="shared" si="6"/>
        <v>48</v>
      </c>
      <c r="W48">
        <f t="shared" si="0"/>
        <v>0.48</v>
      </c>
      <c r="X48" s="1">
        <f t="shared" si="1"/>
        <v>3.7900000000000005</v>
      </c>
    </row>
    <row r="49" spans="1:24" x14ac:dyDescent="0.25">
      <c r="A49" s="12">
        <v>44117.317557870374</v>
      </c>
      <c r="B49" s="1">
        <f t="shared" si="2"/>
        <v>2.7199074102099985E-3</v>
      </c>
      <c r="C49" s="11">
        <f t="shared" si="3"/>
        <v>235</v>
      </c>
      <c r="D49" s="1">
        <v>5.65</v>
      </c>
      <c r="E49">
        <v>20.100000000000001</v>
      </c>
      <c r="G49" s="10">
        <v>44117.351886574077</v>
      </c>
      <c r="H49">
        <f t="shared" si="7"/>
        <v>234</v>
      </c>
      <c r="I49">
        <v>3.37</v>
      </c>
      <c r="J49">
        <v>20.2</v>
      </c>
      <c r="L49" s="1">
        <v>44117.386145833334</v>
      </c>
      <c r="M49" s="1">
        <f t="shared" si="4"/>
        <v>2.7199074102099985E-3</v>
      </c>
      <c r="N49">
        <f t="shared" si="5"/>
        <v>235</v>
      </c>
      <c r="O49">
        <v>4.16</v>
      </c>
      <c r="P49">
        <v>20.3</v>
      </c>
      <c r="S49" t="s">
        <v>54</v>
      </c>
      <c r="T49" s="11">
        <v>240</v>
      </c>
      <c r="U49" s="1">
        <v>4.3160000000000007</v>
      </c>
      <c r="V49">
        <f t="shared" si="6"/>
        <v>49</v>
      </c>
      <c r="W49">
        <f t="shared" si="0"/>
        <v>0.49</v>
      </c>
      <c r="X49" s="1">
        <f t="shared" si="1"/>
        <v>3.8260000000000005</v>
      </c>
    </row>
    <row r="50" spans="1:24" x14ac:dyDescent="0.25">
      <c r="A50" s="12">
        <v>44117.317615740743</v>
      </c>
      <c r="B50" s="1">
        <f t="shared" si="2"/>
        <v>2.7777777795563452E-3</v>
      </c>
      <c r="C50" s="11">
        <f t="shared" si="3"/>
        <v>240</v>
      </c>
      <c r="D50" s="1">
        <v>5.73</v>
      </c>
      <c r="E50">
        <v>20.100000000000001</v>
      </c>
      <c r="G50" s="10">
        <v>44117.351944444446</v>
      </c>
      <c r="H50">
        <f t="shared" si="7"/>
        <v>239</v>
      </c>
      <c r="I50">
        <v>3.43</v>
      </c>
      <c r="J50">
        <v>20.2</v>
      </c>
      <c r="L50" s="1">
        <v>44117.386203703703</v>
      </c>
      <c r="M50" s="1">
        <f t="shared" si="4"/>
        <v>2.7777777795563452E-3</v>
      </c>
      <c r="N50">
        <f t="shared" si="5"/>
        <v>240</v>
      </c>
      <c r="O50">
        <v>4.24</v>
      </c>
      <c r="P50">
        <v>20.3</v>
      </c>
      <c r="S50" t="s">
        <v>54</v>
      </c>
      <c r="T50" s="11">
        <v>245</v>
      </c>
      <c r="U50" s="1">
        <v>4.3659999999999997</v>
      </c>
      <c r="V50">
        <f t="shared" si="6"/>
        <v>50</v>
      </c>
      <c r="W50">
        <f t="shared" si="0"/>
        <v>0.5</v>
      </c>
      <c r="X50" s="1">
        <f t="shared" si="1"/>
        <v>3.8659999999999997</v>
      </c>
    </row>
    <row r="51" spans="1:24" x14ac:dyDescent="0.25">
      <c r="A51" s="12">
        <v>44117.317673611113</v>
      </c>
      <c r="B51" s="1">
        <f t="shared" si="2"/>
        <v>2.8356481489026919E-3</v>
      </c>
      <c r="C51" s="11">
        <f t="shared" si="3"/>
        <v>245</v>
      </c>
      <c r="D51" s="1">
        <v>5.78</v>
      </c>
      <c r="E51">
        <v>20.100000000000001</v>
      </c>
      <c r="G51" s="10">
        <v>44117.352002314816</v>
      </c>
      <c r="H51">
        <f t="shared" si="7"/>
        <v>244</v>
      </c>
      <c r="I51">
        <v>3.49</v>
      </c>
      <c r="J51">
        <v>20.2</v>
      </c>
      <c r="L51" s="1">
        <v>44117.386261574073</v>
      </c>
      <c r="M51" s="1">
        <f t="shared" si="4"/>
        <v>2.8356481489026919E-3</v>
      </c>
      <c r="N51">
        <f t="shared" si="5"/>
        <v>245</v>
      </c>
      <c r="O51">
        <v>4.3099999999999996</v>
      </c>
      <c r="P51">
        <v>20.3</v>
      </c>
      <c r="S51" t="s">
        <v>54</v>
      </c>
      <c r="T51" s="11">
        <v>250</v>
      </c>
      <c r="U51" s="1">
        <v>4.42</v>
      </c>
      <c r="V51">
        <f t="shared" si="6"/>
        <v>51</v>
      </c>
      <c r="W51">
        <f t="shared" si="0"/>
        <v>0.51</v>
      </c>
      <c r="X51" s="1">
        <f t="shared" si="1"/>
        <v>3.91</v>
      </c>
    </row>
    <row r="52" spans="1:24" x14ac:dyDescent="0.25">
      <c r="A52" s="12">
        <v>44117.317731481482</v>
      </c>
      <c r="B52" s="1">
        <f t="shared" si="2"/>
        <v>2.8935185182490386E-3</v>
      </c>
      <c r="C52" s="11">
        <f t="shared" si="3"/>
        <v>250</v>
      </c>
      <c r="D52" s="1">
        <v>5.84</v>
      </c>
      <c r="E52">
        <v>20.100000000000001</v>
      </c>
      <c r="G52" s="10">
        <v>44117.352060185185</v>
      </c>
      <c r="H52">
        <f t="shared" si="7"/>
        <v>249</v>
      </c>
      <c r="I52">
        <v>3.56</v>
      </c>
      <c r="J52">
        <v>20.2</v>
      </c>
      <c r="L52" s="1">
        <v>44117.386319444442</v>
      </c>
      <c r="M52" s="1">
        <f t="shared" si="4"/>
        <v>2.8935185182490386E-3</v>
      </c>
      <c r="N52">
        <f t="shared" si="5"/>
        <v>250</v>
      </c>
      <c r="O52">
        <v>4.38</v>
      </c>
      <c r="P52">
        <v>20.3</v>
      </c>
      <c r="S52" t="s">
        <v>54</v>
      </c>
      <c r="T52" s="11">
        <v>255</v>
      </c>
      <c r="U52" s="1">
        <v>4.4750000000000005</v>
      </c>
      <c r="V52">
        <f t="shared" si="6"/>
        <v>52</v>
      </c>
      <c r="W52">
        <f t="shared" si="0"/>
        <v>0.52</v>
      </c>
      <c r="X52" s="1">
        <f t="shared" si="1"/>
        <v>3.9550000000000005</v>
      </c>
    </row>
    <row r="53" spans="1:24" x14ac:dyDescent="0.25">
      <c r="A53" s="12">
        <v>44117.317789351851</v>
      </c>
      <c r="B53" s="1">
        <f t="shared" si="2"/>
        <v>2.9513888875953853E-3</v>
      </c>
      <c r="C53" s="11">
        <f t="shared" si="3"/>
        <v>255</v>
      </c>
      <c r="D53" s="1">
        <v>5.89</v>
      </c>
      <c r="E53">
        <v>20.100000000000001</v>
      </c>
      <c r="G53" s="10">
        <v>44117.352118055554</v>
      </c>
      <c r="H53">
        <f t="shared" si="7"/>
        <v>254</v>
      </c>
      <c r="I53">
        <v>3.63</v>
      </c>
      <c r="J53">
        <v>20.2</v>
      </c>
      <c r="L53" s="1">
        <v>44117.386377314811</v>
      </c>
      <c r="M53" s="1">
        <f t="shared" si="4"/>
        <v>2.9513888875953853E-3</v>
      </c>
      <c r="N53">
        <f t="shared" si="5"/>
        <v>255</v>
      </c>
      <c r="O53">
        <v>4.45</v>
      </c>
      <c r="P53">
        <v>20.3</v>
      </c>
      <c r="S53" t="s">
        <v>54</v>
      </c>
      <c r="T53" s="11">
        <v>260</v>
      </c>
      <c r="U53" s="1">
        <v>4.54</v>
      </c>
      <c r="V53">
        <f t="shared" si="6"/>
        <v>53</v>
      </c>
      <c r="W53">
        <f t="shared" si="0"/>
        <v>0.53</v>
      </c>
      <c r="X53" s="1">
        <f t="shared" si="1"/>
        <v>4.01</v>
      </c>
    </row>
    <row r="54" spans="1:24" x14ac:dyDescent="0.25">
      <c r="A54" s="12">
        <v>44117.317847222221</v>
      </c>
      <c r="B54" s="1">
        <f t="shared" si="2"/>
        <v>3.009259256941732E-3</v>
      </c>
      <c r="C54" s="11">
        <f t="shared" si="3"/>
        <v>260</v>
      </c>
      <c r="D54" s="1">
        <v>5.94</v>
      </c>
      <c r="E54">
        <v>20.100000000000001</v>
      </c>
      <c r="G54" s="10">
        <v>44117.352175925924</v>
      </c>
      <c r="H54">
        <f t="shared" si="7"/>
        <v>259</v>
      </c>
      <c r="I54">
        <v>3.69</v>
      </c>
      <c r="J54">
        <v>20.2</v>
      </c>
      <c r="L54" s="1">
        <v>44117.386435185188</v>
      </c>
      <c r="M54" s="1">
        <f t="shared" si="4"/>
        <v>3.0092592642176896E-3</v>
      </c>
      <c r="N54">
        <f t="shared" si="5"/>
        <v>260</v>
      </c>
      <c r="O54">
        <v>4.51</v>
      </c>
      <c r="P54">
        <v>20.3</v>
      </c>
      <c r="S54" t="s">
        <v>54</v>
      </c>
      <c r="T54" s="11">
        <v>265</v>
      </c>
      <c r="U54" s="1">
        <v>4.58</v>
      </c>
      <c r="V54">
        <f t="shared" si="6"/>
        <v>54</v>
      </c>
      <c r="W54">
        <f t="shared" si="0"/>
        <v>0.54</v>
      </c>
      <c r="X54" s="1">
        <f t="shared" si="1"/>
        <v>4.04</v>
      </c>
    </row>
    <row r="55" spans="1:24" x14ac:dyDescent="0.25">
      <c r="A55" s="12">
        <v>44117.31790509259</v>
      </c>
      <c r="B55" s="1">
        <f t="shared" si="2"/>
        <v>3.0671296262880787E-3</v>
      </c>
      <c r="C55" s="11">
        <f t="shared" si="3"/>
        <v>265</v>
      </c>
      <c r="D55" s="1">
        <v>5.98</v>
      </c>
      <c r="E55">
        <v>20.100000000000001</v>
      </c>
      <c r="G55" s="10">
        <v>44117.352233796293</v>
      </c>
      <c r="H55">
        <f t="shared" si="7"/>
        <v>264</v>
      </c>
      <c r="I55">
        <v>3.77</v>
      </c>
      <c r="J55">
        <v>20.2</v>
      </c>
      <c r="L55" s="1">
        <v>44117.386493055557</v>
      </c>
      <c r="M55" s="1">
        <f t="shared" si="4"/>
        <v>3.0671296335640363E-3</v>
      </c>
      <c r="N55">
        <f t="shared" si="5"/>
        <v>265</v>
      </c>
      <c r="O55">
        <v>4.58</v>
      </c>
      <c r="P55">
        <v>20.3</v>
      </c>
      <c r="S55" t="s">
        <v>54</v>
      </c>
      <c r="T55" s="11">
        <v>270</v>
      </c>
      <c r="U55" s="1">
        <v>4.6360000000000001</v>
      </c>
      <c r="V55">
        <f t="shared" si="6"/>
        <v>55</v>
      </c>
      <c r="W55">
        <f t="shared" si="0"/>
        <v>0.55000000000000004</v>
      </c>
      <c r="X55" s="1">
        <f t="shared" si="1"/>
        <v>4.0860000000000003</v>
      </c>
    </row>
    <row r="56" spans="1:24" x14ac:dyDescent="0.25">
      <c r="A56" s="12">
        <v>44117.317962962959</v>
      </c>
      <c r="B56" s="1">
        <f t="shared" si="2"/>
        <v>3.1249999956344254E-3</v>
      </c>
      <c r="C56" s="11">
        <f t="shared" si="3"/>
        <v>270</v>
      </c>
      <c r="D56" s="1">
        <v>6.04</v>
      </c>
      <c r="E56">
        <v>20.100000000000001</v>
      </c>
      <c r="G56" s="10">
        <v>44117.35229166667</v>
      </c>
      <c r="H56">
        <f t="shared" si="7"/>
        <v>269</v>
      </c>
      <c r="I56">
        <v>3.83</v>
      </c>
      <c r="J56">
        <v>20.2</v>
      </c>
      <c r="L56" s="1">
        <v>44117.386550925927</v>
      </c>
      <c r="M56" s="1">
        <f t="shared" si="4"/>
        <v>3.125000002910383E-3</v>
      </c>
      <c r="N56">
        <f t="shared" si="5"/>
        <v>270</v>
      </c>
      <c r="O56">
        <v>4.6399999999999997</v>
      </c>
      <c r="P56">
        <v>20.3</v>
      </c>
      <c r="S56" t="s">
        <v>54</v>
      </c>
      <c r="T56" s="11">
        <v>275</v>
      </c>
      <c r="U56" s="1">
        <v>4.7010000000000005</v>
      </c>
      <c r="V56">
        <f t="shared" si="6"/>
        <v>56</v>
      </c>
      <c r="W56">
        <f t="shared" si="0"/>
        <v>0.56000000000000005</v>
      </c>
      <c r="X56" s="1">
        <f t="shared" si="1"/>
        <v>4.141</v>
      </c>
    </row>
    <row r="57" spans="1:24" x14ac:dyDescent="0.25">
      <c r="A57" s="12">
        <v>44117.318020833336</v>
      </c>
      <c r="B57" s="1">
        <f t="shared" si="2"/>
        <v>3.1828703722567298E-3</v>
      </c>
      <c r="C57" s="11">
        <f t="shared" si="3"/>
        <v>275</v>
      </c>
      <c r="D57" s="1">
        <v>6.08</v>
      </c>
      <c r="E57">
        <v>20.100000000000001</v>
      </c>
      <c r="G57" s="10">
        <v>44117.352349537039</v>
      </c>
      <c r="H57">
        <f t="shared" si="7"/>
        <v>274</v>
      </c>
      <c r="I57">
        <v>3.89</v>
      </c>
      <c r="J57">
        <v>20.2</v>
      </c>
      <c r="L57" s="1">
        <v>44117.386608796296</v>
      </c>
      <c r="M57" s="1">
        <f t="shared" si="4"/>
        <v>3.1828703722567298E-3</v>
      </c>
      <c r="N57">
        <f t="shared" si="5"/>
        <v>275</v>
      </c>
      <c r="O57">
        <v>4.71</v>
      </c>
      <c r="P57">
        <v>20.3</v>
      </c>
      <c r="S57" t="s">
        <v>54</v>
      </c>
      <c r="T57" s="11">
        <v>280</v>
      </c>
      <c r="U57" s="1">
        <v>4.7320000000000002</v>
      </c>
      <c r="V57">
        <f t="shared" si="6"/>
        <v>57</v>
      </c>
      <c r="W57">
        <f t="shared" si="0"/>
        <v>0.56999999999999995</v>
      </c>
      <c r="X57" s="1">
        <f t="shared" si="1"/>
        <v>4.1619999999999999</v>
      </c>
    </row>
    <row r="58" spans="1:24" x14ac:dyDescent="0.25">
      <c r="A58" s="12">
        <v>44117.318078703705</v>
      </c>
      <c r="B58" s="1">
        <f t="shared" si="2"/>
        <v>3.2407407416030765E-3</v>
      </c>
      <c r="C58" s="11">
        <f t="shared" si="3"/>
        <v>280</v>
      </c>
      <c r="D58" s="1">
        <v>6.12</v>
      </c>
      <c r="E58">
        <v>20.100000000000001</v>
      </c>
      <c r="G58" s="10">
        <v>44117.352407407408</v>
      </c>
      <c r="H58">
        <f t="shared" si="7"/>
        <v>279</v>
      </c>
      <c r="I58">
        <v>3.95</v>
      </c>
      <c r="J58">
        <v>20.2</v>
      </c>
      <c r="L58" s="1">
        <v>44117.386666666665</v>
      </c>
      <c r="M58" s="1">
        <f t="shared" si="4"/>
        <v>3.2407407416030765E-3</v>
      </c>
      <c r="N58">
        <f t="shared" si="5"/>
        <v>280</v>
      </c>
      <c r="O58">
        <v>4.78</v>
      </c>
      <c r="P58">
        <v>20.3</v>
      </c>
      <c r="S58" t="s">
        <v>54</v>
      </c>
      <c r="T58" s="11">
        <v>285</v>
      </c>
      <c r="U58" s="1">
        <v>4.7889999999999997</v>
      </c>
      <c r="V58">
        <f t="shared" si="6"/>
        <v>58</v>
      </c>
      <c r="W58">
        <f t="shared" si="0"/>
        <v>0.57999999999999996</v>
      </c>
      <c r="X58" s="1">
        <f t="shared" si="1"/>
        <v>4.2089999999999996</v>
      </c>
    </row>
    <row r="59" spans="1:24" x14ac:dyDescent="0.25">
      <c r="A59" s="12">
        <v>44117.318136574075</v>
      </c>
      <c r="B59" s="1">
        <f t="shared" si="2"/>
        <v>3.2986111109494232E-3</v>
      </c>
      <c r="C59" s="11">
        <f t="shared" si="3"/>
        <v>285</v>
      </c>
      <c r="D59" s="1">
        <v>6.15</v>
      </c>
      <c r="E59">
        <v>20.100000000000001</v>
      </c>
      <c r="G59" s="10">
        <v>44117.352465277778</v>
      </c>
      <c r="H59">
        <f t="shared" si="7"/>
        <v>284</v>
      </c>
      <c r="I59">
        <v>4.0199999999999996</v>
      </c>
      <c r="J59">
        <v>20.2</v>
      </c>
      <c r="L59" s="1">
        <v>44117.386724537035</v>
      </c>
      <c r="M59" s="1">
        <f t="shared" si="4"/>
        <v>3.2986111109494232E-3</v>
      </c>
      <c r="N59">
        <f t="shared" si="5"/>
        <v>285</v>
      </c>
      <c r="O59">
        <v>4.84</v>
      </c>
      <c r="P59">
        <v>20.3</v>
      </c>
      <c r="S59" t="s">
        <v>54</v>
      </c>
      <c r="T59" s="11">
        <v>290</v>
      </c>
      <c r="U59" s="1">
        <v>4.8529999999999998</v>
      </c>
      <c r="V59">
        <f t="shared" si="6"/>
        <v>59</v>
      </c>
      <c r="W59">
        <f t="shared" si="0"/>
        <v>0.59</v>
      </c>
      <c r="X59" s="1">
        <f t="shared" si="1"/>
        <v>4.2629999999999999</v>
      </c>
    </row>
    <row r="60" spans="1:24" x14ac:dyDescent="0.25">
      <c r="A60" s="12">
        <v>44117.318194444444</v>
      </c>
      <c r="B60" s="1">
        <f t="shared" si="2"/>
        <v>3.3564814802957699E-3</v>
      </c>
      <c r="C60" s="11">
        <f t="shared" si="3"/>
        <v>290</v>
      </c>
      <c r="D60" s="1">
        <v>6.18</v>
      </c>
      <c r="E60">
        <v>20.100000000000001</v>
      </c>
      <c r="G60" s="10">
        <v>44117.352523148147</v>
      </c>
      <c r="H60">
        <f t="shared" si="7"/>
        <v>289</v>
      </c>
      <c r="I60">
        <v>4.07</v>
      </c>
      <c r="J60">
        <v>20.2</v>
      </c>
      <c r="L60" s="1">
        <v>44117.386782407404</v>
      </c>
      <c r="M60" s="1">
        <f t="shared" si="4"/>
        <v>3.3564814802957699E-3</v>
      </c>
      <c r="N60">
        <f t="shared" si="5"/>
        <v>290</v>
      </c>
      <c r="O60">
        <v>4.91</v>
      </c>
      <c r="P60">
        <v>20.3</v>
      </c>
      <c r="S60" t="s">
        <v>54</v>
      </c>
      <c r="T60" s="11">
        <v>295</v>
      </c>
      <c r="U60" s="1">
        <v>4.867</v>
      </c>
      <c r="V60">
        <f t="shared" si="6"/>
        <v>60</v>
      </c>
      <c r="W60">
        <f t="shared" si="0"/>
        <v>0.6</v>
      </c>
      <c r="X60" s="1">
        <f t="shared" si="1"/>
        <v>4.2670000000000003</v>
      </c>
    </row>
    <row r="61" spans="1:24" x14ac:dyDescent="0.25">
      <c r="A61" s="12">
        <v>44117.318252314813</v>
      </c>
      <c r="B61" s="1">
        <f t="shared" si="2"/>
        <v>3.4143518496421166E-3</v>
      </c>
      <c r="C61" s="11">
        <f t="shared" si="3"/>
        <v>295</v>
      </c>
      <c r="D61" s="1">
        <v>6.22</v>
      </c>
      <c r="E61">
        <v>20.100000000000001</v>
      </c>
      <c r="G61" s="10">
        <v>44117.352581018517</v>
      </c>
      <c r="H61">
        <f t="shared" si="7"/>
        <v>294</v>
      </c>
      <c r="I61">
        <v>4.12</v>
      </c>
      <c r="J61">
        <v>20.2</v>
      </c>
      <c r="L61" s="1">
        <v>44117.386840277781</v>
      </c>
      <c r="M61" s="1">
        <f t="shared" si="4"/>
        <v>3.4143518569180742E-3</v>
      </c>
      <c r="N61">
        <f t="shared" si="5"/>
        <v>295</v>
      </c>
      <c r="O61">
        <v>4.97</v>
      </c>
      <c r="P61">
        <v>20.3</v>
      </c>
      <c r="S61" t="s">
        <v>54</v>
      </c>
      <c r="T61" s="11">
        <v>300</v>
      </c>
      <c r="U61" s="1">
        <v>4.9379999999999997</v>
      </c>
      <c r="V61">
        <f t="shared" si="6"/>
        <v>61</v>
      </c>
      <c r="W61">
        <f t="shared" si="0"/>
        <v>0.61</v>
      </c>
      <c r="X61" s="1">
        <f t="shared" si="1"/>
        <v>4.3279999999999994</v>
      </c>
    </row>
    <row r="62" spans="1:24" x14ac:dyDescent="0.25">
      <c r="A62" s="12">
        <v>44117.318310185183</v>
      </c>
      <c r="B62" s="1">
        <f t="shared" si="2"/>
        <v>3.4722222189884633E-3</v>
      </c>
      <c r="C62" s="11">
        <f t="shared" si="3"/>
        <v>300</v>
      </c>
      <c r="D62" s="1">
        <v>6.26</v>
      </c>
      <c r="E62">
        <v>20.2</v>
      </c>
      <c r="G62" s="10">
        <v>44117.352638888886</v>
      </c>
      <c r="H62">
        <f t="shared" si="7"/>
        <v>299</v>
      </c>
      <c r="I62">
        <v>4.1900000000000004</v>
      </c>
      <c r="J62">
        <v>20.2</v>
      </c>
      <c r="L62" s="1">
        <v>44117.38689814815</v>
      </c>
      <c r="M62" s="1">
        <f t="shared" si="4"/>
        <v>3.4722222262644209E-3</v>
      </c>
      <c r="N62">
        <f t="shared" si="5"/>
        <v>300</v>
      </c>
      <c r="O62">
        <v>5.03</v>
      </c>
      <c r="P62">
        <v>20.3</v>
      </c>
      <c r="S62" t="s">
        <v>54</v>
      </c>
      <c r="T62" s="11">
        <v>305</v>
      </c>
      <c r="U62" s="1">
        <v>4.9880000000000004</v>
      </c>
      <c r="V62">
        <f t="shared" si="6"/>
        <v>62</v>
      </c>
      <c r="W62">
        <f t="shared" si="0"/>
        <v>0.62</v>
      </c>
      <c r="X62" s="1">
        <f t="shared" si="1"/>
        <v>4.3680000000000003</v>
      </c>
    </row>
    <row r="63" spans="1:24" x14ac:dyDescent="0.25">
      <c r="A63" s="12">
        <v>44117.318368055552</v>
      </c>
      <c r="B63" s="1">
        <f t="shared" si="2"/>
        <v>3.53009258833481E-3</v>
      </c>
      <c r="C63" s="11">
        <f t="shared" si="3"/>
        <v>305</v>
      </c>
      <c r="D63" s="1">
        <v>6.3</v>
      </c>
      <c r="E63">
        <v>20.2</v>
      </c>
      <c r="G63" s="10">
        <v>44117.352696759262</v>
      </c>
      <c r="H63">
        <f t="shared" si="7"/>
        <v>304</v>
      </c>
      <c r="I63">
        <v>4.25</v>
      </c>
      <c r="J63">
        <v>20.2</v>
      </c>
      <c r="L63" s="1">
        <v>44117.386956018519</v>
      </c>
      <c r="M63" s="1">
        <f t="shared" si="4"/>
        <v>3.5300925956107676E-3</v>
      </c>
      <c r="N63">
        <f t="shared" si="5"/>
        <v>305</v>
      </c>
      <c r="O63">
        <v>5.09</v>
      </c>
      <c r="P63">
        <v>20.3</v>
      </c>
      <c r="S63" t="s">
        <v>54</v>
      </c>
      <c r="T63" s="11">
        <v>310</v>
      </c>
      <c r="U63" s="1">
        <v>5.0190000000000001</v>
      </c>
      <c r="V63">
        <f t="shared" si="6"/>
        <v>63</v>
      </c>
      <c r="W63">
        <f t="shared" si="0"/>
        <v>0.63</v>
      </c>
      <c r="X63" s="1">
        <f t="shared" si="1"/>
        <v>4.3890000000000002</v>
      </c>
    </row>
    <row r="64" spans="1:24" x14ac:dyDescent="0.25">
      <c r="A64" s="12">
        <v>44117.318425925929</v>
      </c>
      <c r="B64" s="1">
        <f t="shared" si="2"/>
        <v>3.5879629649571143E-3</v>
      </c>
      <c r="C64" s="11">
        <f t="shared" si="3"/>
        <v>310</v>
      </c>
      <c r="D64" s="1">
        <v>6.33</v>
      </c>
      <c r="E64">
        <v>20.2</v>
      </c>
      <c r="G64" s="10">
        <v>44117.352754629632</v>
      </c>
      <c r="H64">
        <f t="shared" si="7"/>
        <v>309</v>
      </c>
      <c r="I64">
        <v>4.3099999999999996</v>
      </c>
      <c r="J64">
        <v>20.2</v>
      </c>
      <c r="L64" s="1">
        <v>44117.387013888889</v>
      </c>
      <c r="M64" s="1">
        <f t="shared" si="4"/>
        <v>3.5879629649571143E-3</v>
      </c>
      <c r="N64">
        <f t="shared" si="5"/>
        <v>310</v>
      </c>
      <c r="O64">
        <v>5.15</v>
      </c>
      <c r="P64">
        <v>20.3</v>
      </c>
      <c r="S64" t="s">
        <v>54</v>
      </c>
      <c r="T64" s="11">
        <v>315</v>
      </c>
      <c r="U64" s="1">
        <v>5.0730000000000004</v>
      </c>
      <c r="V64">
        <f t="shared" si="6"/>
        <v>64</v>
      </c>
      <c r="W64">
        <f t="shared" si="0"/>
        <v>0.64</v>
      </c>
      <c r="X64" s="1">
        <f t="shared" si="1"/>
        <v>4.4330000000000007</v>
      </c>
    </row>
    <row r="65" spans="1:24" x14ac:dyDescent="0.25">
      <c r="A65" s="12">
        <v>44117.318483796298</v>
      </c>
      <c r="B65" s="1">
        <f t="shared" si="2"/>
        <v>3.645833334303461E-3</v>
      </c>
      <c r="C65" s="11">
        <f t="shared" si="3"/>
        <v>315</v>
      </c>
      <c r="D65" s="1">
        <v>6.37</v>
      </c>
      <c r="E65">
        <v>20.2</v>
      </c>
      <c r="G65" s="10">
        <v>44117.352812500001</v>
      </c>
      <c r="H65">
        <f t="shared" si="7"/>
        <v>314</v>
      </c>
      <c r="I65">
        <v>4.3600000000000003</v>
      </c>
      <c r="J65">
        <v>20.2</v>
      </c>
      <c r="L65" s="1">
        <v>44117.387071759258</v>
      </c>
      <c r="M65" s="1">
        <f t="shared" si="4"/>
        <v>3.645833334303461E-3</v>
      </c>
      <c r="N65">
        <f t="shared" si="5"/>
        <v>315</v>
      </c>
      <c r="O65">
        <v>5.2</v>
      </c>
      <c r="P65">
        <v>20.3</v>
      </c>
      <c r="S65" t="s">
        <v>54</v>
      </c>
      <c r="T65" s="11">
        <v>320</v>
      </c>
      <c r="U65" s="1">
        <v>5.1189999999999998</v>
      </c>
      <c r="V65">
        <f t="shared" si="6"/>
        <v>65</v>
      </c>
      <c r="W65">
        <f t="shared" si="0"/>
        <v>0.65</v>
      </c>
      <c r="X65" s="1">
        <f t="shared" si="1"/>
        <v>4.4689999999999994</v>
      </c>
    </row>
    <row r="66" spans="1:24" x14ac:dyDescent="0.25">
      <c r="A66" s="12">
        <v>44117.318541666667</v>
      </c>
      <c r="B66" s="1">
        <f t="shared" si="2"/>
        <v>3.7037037036498077E-3</v>
      </c>
      <c r="C66" s="11">
        <f t="shared" si="3"/>
        <v>320</v>
      </c>
      <c r="D66" s="1">
        <v>6.4</v>
      </c>
      <c r="E66">
        <v>20.2</v>
      </c>
      <c r="G66" s="10">
        <v>44117.352870370371</v>
      </c>
      <c r="H66">
        <f t="shared" si="7"/>
        <v>319</v>
      </c>
      <c r="I66">
        <v>4.42</v>
      </c>
      <c r="J66">
        <v>20.2</v>
      </c>
      <c r="L66" s="1">
        <v>44117.387129629627</v>
      </c>
      <c r="M66" s="1">
        <f t="shared" si="4"/>
        <v>3.7037037036498077E-3</v>
      </c>
      <c r="N66">
        <f t="shared" si="5"/>
        <v>320</v>
      </c>
      <c r="O66">
        <v>5.26</v>
      </c>
      <c r="P66">
        <v>20.3</v>
      </c>
      <c r="S66" t="s">
        <v>54</v>
      </c>
      <c r="T66" s="11">
        <v>325</v>
      </c>
      <c r="U66" s="1">
        <v>5.1609999999999996</v>
      </c>
      <c r="V66">
        <f t="shared" si="6"/>
        <v>66</v>
      </c>
      <c r="W66">
        <f t="shared" ref="W66:W129" si="8">V66/100</f>
        <v>0.66</v>
      </c>
      <c r="X66" s="1">
        <f t="shared" ref="X66:X129" si="9">U66-W66</f>
        <v>4.5009999999999994</v>
      </c>
    </row>
    <row r="67" spans="1:24" x14ac:dyDescent="0.25">
      <c r="A67" s="12">
        <v>44117.318599537037</v>
      </c>
      <c r="B67" s="1">
        <f t="shared" ref="B67:B130" si="10">A67-$A$2</f>
        <v>3.7615740729961544E-3</v>
      </c>
      <c r="C67" s="11">
        <f t="shared" ref="C67:C130" si="11">ROUND(B67*3600*24,1)</f>
        <v>325</v>
      </c>
      <c r="D67" s="1">
        <v>6.44</v>
      </c>
      <c r="E67">
        <v>20.2</v>
      </c>
      <c r="G67" s="10">
        <v>44117.35292824074</v>
      </c>
      <c r="H67">
        <f t="shared" ref="H67:H130" si="12">ROUND((G67-$G$2)*3600*24,2)</f>
        <v>324</v>
      </c>
      <c r="I67">
        <v>4.4800000000000004</v>
      </c>
      <c r="J67">
        <v>20.2</v>
      </c>
      <c r="L67" s="1">
        <v>44117.387187499997</v>
      </c>
      <c r="M67" s="1">
        <f t="shared" ref="M67:M130" si="13">L67-$L$2</f>
        <v>3.7615740729961544E-3</v>
      </c>
      <c r="N67">
        <f t="shared" ref="N67:N130" si="14">ROUND(M67*3600*24,2)</f>
        <v>325</v>
      </c>
      <c r="O67">
        <v>5.32</v>
      </c>
      <c r="P67">
        <v>20.3</v>
      </c>
      <c r="S67" t="s">
        <v>54</v>
      </c>
      <c r="T67" s="11">
        <v>330</v>
      </c>
      <c r="U67" s="1">
        <v>5.2119999999999997</v>
      </c>
      <c r="V67">
        <f t="shared" ref="V67:V130" si="15">V66+1</f>
        <v>67</v>
      </c>
      <c r="W67">
        <f t="shared" si="8"/>
        <v>0.67</v>
      </c>
      <c r="X67" s="1">
        <f t="shared" si="9"/>
        <v>4.5419999999999998</v>
      </c>
    </row>
    <row r="68" spans="1:24" x14ac:dyDescent="0.25">
      <c r="A68" s="12">
        <v>44117.318657407406</v>
      </c>
      <c r="B68" s="1">
        <f t="shared" si="10"/>
        <v>3.8194444423425011E-3</v>
      </c>
      <c r="C68" s="11">
        <f t="shared" si="11"/>
        <v>330</v>
      </c>
      <c r="D68" s="1">
        <v>6.46</v>
      </c>
      <c r="E68">
        <v>20.2</v>
      </c>
      <c r="G68" s="10">
        <v>44117.352986111109</v>
      </c>
      <c r="H68">
        <f t="shared" si="12"/>
        <v>329</v>
      </c>
      <c r="I68">
        <v>4.53</v>
      </c>
      <c r="J68">
        <v>20.2</v>
      </c>
      <c r="L68" s="1">
        <v>44117.387245370373</v>
      </c>
      <c r="M68" s="1">
        <f t="shared" si="13"/>
        <v>3.8194444496184587E-3</v>
      </c>
      <c r="N68">
        <f t="shared" si="14"/>
        <v>330</v>
      </c>
      <c r="O68">
        <v>5.38</v>
      </c>
      <c r="P68">
        <v>20.3</v>
      </c>
      <c r="S68" t="s">
        <v>54</v>
      </c>
      <c r="T68" s="11">
        <v>335</v>
      </c>
      <c r="U68" s="1">
        <v>5.2610000000000001</v>
      </c>
      <c r="V68">
        <f t="shared" si="15"/>
        <v>68</v>
      </c>
      <c r="W68">
        <f t="shared" si="8"/>
        <v>0.68</v>
      </c>
      <c r="X68" s="1">
        <f t="shared" si="9"/>
        <v>4.5810000000000004</v>
      </c>
    </row>
    <row r="69" spans="1:24" x14ac:dyDescent="0.25">
      <c r="A69" s="12">
        <v>44117.318715277775</v>
      </c>
      <c r="B69" s="1">
        <f t="shared" si="10"/>
        <v>3.8773148116888478E-3</v>
      </c>
      <c r="C69" s="11">
        <f t="shared" si="11"/>
        <v>335</v>
      </c>
      <c r="D69" s="1">
        <v>6.49</v>
      </c>
      <c r="E69">
        <v>20.2</v>
      </c>
      <c r="G69" s="10">
        <v>44117.353043981479</v>
      </c>
      <c r="H69">
        <f t="shared" si="12"/>
        <v>334</v>
      </c>
      <c r="I69">
        <v>4.57</v>
      </c>
      <c r="J69">
        <v>20.2</v>
      </c>
      <c r="L69" s="1">
        <v>44117.387303240743</v>
      </c>
      <c r="M69" s="1">
        <f t="shared" si="13"/>
        <v>3.8773148189648055E-3</v>
      </c>
      <c r="N69">
        <f t="shared" si="14"/>
        <v>335</v>
      </c>
      <c r="O69">
        <v>5.43</v>
      </c>
      <c r="P69">
        <v>20.3</v>
      </c>
      <c r="S69" t="s">
        <v>54</v>
      </c>
      <c r="T69" s="11">
        <v>340</v>
      </c>
      <c r="U69" s="1">
        <v>5.2880000000000003</v>
      </c>
      <c r="V69">
        <f t="shared" si="15"/>
        <v>69</v>
      </c>
      <c r="W69">
        <f t="shared" si="8"/>
        <v>0.69</v>
      </c>
      <c r="X69" s="1">
        <f t="shared" si="9"/>
        <v>4.5980000000000008</v>
      </c>
    </row>
    <row r="70" spans="1:24" x14ac:dyDescent="0.25">
      <c r="A70" s="12">
        <v>44117.318773148145</v>
      </c>
      <c r="B70" s="1">
        <f t="shared" si="10"/>
        <v>3.9351851810351945E-3</v>
      </c>
      <c r="C70" s="11">
        <f t="shared" si="11"/>
        <v>340</v>
      </c>
      <c r="D70" s="1">
        <v>6.52</v>
      </c>
      <c r="E70">
        <v>20.2</v>
      </c>
      <c r="G70" s="10">
        <v>44117.353101851855</v>
      </c>
      <c r="H70">
        <f t="shared" si="12"/>
        <v>339</v>
      </c>
      <c r="I70">
        <v>4.63</v>
      </c>
      <c r="J70">
        <v>20.2</v>
      </c>
      <c r="L70" s="1">
        <v>44117.387361111112</v>
      </c>
      <c r="M70" s="1">
        <f t="shared" si="13"/>
        <v>3.9351851883111522E-3</v>
      </c>
      <c r="N70">
        <f t="shared" si="14"/>
        <v>340</v>
      </c>
      <c r="O70">
        <v>5.49</v>
      </c>
      <c r="P70">
        <v>20.3</v>
      </c>
      <c r="S70" t="s">
        <v>54</v>
      </c>
      <c r="T70" s="11">
        <v>345</v>
      </c>
      <c r="U70" s="1">
        <v>5.3330000000000002</v>
      </c>
      <c r="V70">
        <f t="shared" si="15"/>
        <v>70</v>
      </c>
      <c r="W70">
        <f t="shared" si="8"/>
        <v>0.7</v>
      </c>
      <c r="X70" s="1">
        <f t="shared" si="9"/>
        <v>4.633</v>
      </c>
    </row>
    <row r="71" spans="1:24" x14ac:dyDescent="0.25">
      <c r="A71" s="12">
        <v>44117.318831018521</v>
      </c>
      <c r="B71" s="1">
        <f t="shared" si="10"/>
        <v>3.9930555576574989E-3</v>
      </c>
      <c r="C71" s="11">
        <f t="shared" si="11"/>
        <v>345</v>
      </c>
      <c r="D71" s="1">
        <v>6.55</v>
      </c>
      <c r="E71">
        <v>20.2</v>
      </c>
      <c r="G71" s="10">
        <v>44117.353159722225</v>
      </c>
      <c r="H71">
        <f t="shared" si="12"/>
        <v>344</v>
      </c>
      <c r="I71">
        <v>4.68</v>
      </c>
      <c r="J71">
        <v>20.2</v>
      </c>
      <c r="L71" s="1">
        <v>44117.387418981481</v>
      </c>
      <c r="M71" s="1">
        <f t="shared" si="13"/>
        <v>3.9930555576574989E-3</v>
      </c>
      <c r="N71">
        <f t="shared" si="14"/>
        <v>345</v>
      </c>
      <c r="O71">
        <v>5.54</v>
      </c>
      <c r="P71">
        <v>20.3</v>
      </c>
      <c r="S71" t="s">
        <v>54</v>
      </c>
      <c r="T71" s="11">
        <v>350</v>
      </c>
      <c r="U71" s="1">
        <v>5.39</v>
      </c>
      <c r="V71">
        <f t="shared" si="15"/>
        <v>71</v>
      </c>
      <c r="W71">
        <f t="shared" si="8"/>
        <v>0.71</v>
      </c>
      <c r="X71" s="1">
        <f t="shared" si="9"/>
        <v>4.68</v>
      </c>
    </row>
    <row r="72" spans="1:24" x14ac:dyDescent="0.25">
      <c r="A72" s="12">
        <v>44117.318888888891</v>
      </c>
      <c r="B72" s="1">
        <f t="shared" si="10"/>
        <v>4.0509259270038456E-3</v>
      </c>
      <c r="C72" s="11">
        <f t="shared" si="11"/>
        <v>350</v>
      </c>
      <c r="D72" s="1">
        <v>6.58</v>
      </c>
      <c r="E72">
        <v>20.2</v>
      </c>
      <c r="G72" s="10">
        <v>44117.353217592594</v>
      </c>
      <c r="H72">
        <f t="shared" si="12"/>
        <v>349</v>
      </c>
      <c r="I72">
        <v>4.74</v>
      </c>
      <c r="J72">
        <v>20.2</v>
      </c>
      <c r="L72" s="1">
        <v>44117.387476851851</v>
      </c>
      <c r="M72" s="1">
        <f t="shared" si="13"/>
        <v>4.0509259270038456E-3</v>
      </c>
      <c r="N72">
        <f t="shared" si="14"/>
        <v>350</v>
      </c>
      <c r="O72">
        <v>5.6</v>
      </c>
      <c r="P72">
        <v>20.3</v>
      </c>
      <c r="S72" t="s">
        <v>54</v>
      </c>
      <c r="T72" s="11">
        <v>355</v>
      </c>
      <c r="U72" s="1">
        <v>5.4429999999999996</v>
      </c>
      <c r="V72">
        <f t="shared" si="15"/>
        <v>72</v>
      </c>
      <c r="W72">
        <f t="shared" si="8"/>
        <v>0.72</v>
      </c>
      <c r="X72" s="1">
        <f t="shared" si="9"/>
        <v>4.7229999999999999</v>
      </c>
    </row>
    <row r="73" spans="1:24" x14ac:dyDescent="0.25">
      <c r="A73" s="12">
        <v>44117.31894675926</v>
      </c>
      <c r="B73" s="1">
        <f t="shared" si="10"/>
        <v>4.1087962963501923E-3</v>
      </c>
      <c r="C73" s="11">
        <f t="shared" si="11"/>
        <v>355</v>
      </c>
      <c r="D73" s="1">
        <v>6.61</v>
      </c>
      <c r="E73">
        <v>20.2</v>
      </c>
      <c r="G73" s="10">
        <v>44117.353275462963</v>
      </c>
      <c r="H73">
        <f t="shared" si="12"/>
        <v>354</v>
      </c>
      <c r="I73">
        <v>4.8</v>
      </c>
      <c r="J73">
        <v>20.2</v>
      </c>
      <c r="L73" s="1">
        <v>44117.38753472222</v>
      </c>
      <c r="M73" s="1">
        <f t="shared" si="13"/>
        <v>4.1087962963501923E-3</v>
      </c>
      <c r="N73">
        <f t="shared" si="14"/>
        <v>355</v>
      </c>
      <c r="O73">
        <v>5.65</v>
      </c>
      <c r="P73">
        <v>20.3</v>
      </c>
      <c r="S73" t="s">
        <v>54</v>
      </c>
      <c r="T73" s="11">
        <v>360</v>
      </c>
      <c r="U73" s="1">
        <v>5.4610000000000003</v>
      </c>
      <c r="V73">
        <f t="shared" si="15"/>
        <v>73</v>
      </c>
      <c r="W73">
        <f t="shared" si="8"/>
        <v>0.73</v>
      </c>
      <c r="X73" s="1">
        <f t="shared" si="9"/>
        <v>4.7309999999999999</v>
      </c>
    </row>
    <row r="74" spans="1:24" x14ac:dyDescent="0.25">
      <c r="A74" s="12">
        <v>44117.319004629629</v>
      </c>
      <c r="B74" s="1">
        <f t="shared" si="10"/>
        <v>4.166666665696539E-3</v>
      </c>
      <c r="C74" s="11">
        <f t="shared" si="11"/>
        <v>360</v>
      </c>
      <c r="D74" s="1">
        <v>6.63</v>
      </c>
      <c r="E74">
        <v>20.2</v>
      </c>
      <c r="G74" s="10">
        <v>44117.353333333333</v>
      </c>
      <c r="H74">
        <f t="shared" si="12"/>
        <v>359</v>
      </c>
      <c r="I74">
        <v>4.84</v>
      </c>
      <c r="J74">
        <v>20.2</v>
      </c>
      <c r="L74" s="1">
        <v>44117.387592592589</v>
      </c>
      <c r="M74" s="1">
        <f t="shared" si="13"/>
        <v>4.166666665696539E-3</v>
      </c>
      <c r="N74">
        <f t="shared" si="14"/>
        <v>360</v>
      </c>
      <c r="O74">
        <v>5.69</v>
      </c>
      <c r="P74">
        <v>20.3</v>
      </c>
      <c r="S74" t="s">
        <v>54</v>
      </c>
      <c r="T74" s="11">
        <v>365</v>
      </c>
      <c r="U74" s="1">
        <v>5.5179999999999998</v>
      </c>
      <c r="V74">
        <f t="shared" si="15"/>
        <v>74</v>
      </c>
      <c r="W74">
        <f t="shared" si="8"/>
        <v>0.74</v>
      </c>
      <c r="X74" s="1">
        <f t="shared" si="9"/>
        <v>4.7779999999999996</v>
      </c>
    </row>
    <row r="75" spans="1:24" x14ac:dyDescent="0.25">
      <c r="A75" s="12">
        <v>44117.319062499999</v>
      </c>
      <c r="B75" s="1">
        <f t="shared" si="10"/>
        <v>4.2245370350428857E-3</v>
      </c>
      <c r="C75" s="11">
        <f t="shared" si="11"/>
        <v>365</v>
      </c>
      <c r="D75" s="1">
        <v>6.64</v>
      </c>
      <c r="E75">
        <v>20.2</v>
      </c>
      <c r="G75" s="10">
        <v>44117.353391203702</v>
      </c>
      <c r="H75">
        <f t="shared" si="12"/>
        <v>364</v>
      </c>
      <c r="I75">
        <v>4.8899999999999997</v>
      </c>
      <c r="J75">
        <v>20.2</v>
      </c>
      <c r="L75" s="1">
        <v>44117.387650462966</v>
      </c>
      <c r="M75" s="1">
        <f t="shared" si="13"/>
        <v>4.2245370423188433E-3</v>
      </c>
      <c r="N75">
        <f t="shared" si="14"/>
        <v>365</v>
      </c>
      <c r="O75">
        <v>5.75</v>
      </c>
      <c r="P75">
        <v>20.3</v>
      </c>
      <c r="S75" t="s">
        <v>54</v>
      </c>
      <c r="T75" s="11">
        <v>370</v>
      </c>
      <c r="U75" s="1">
        <v>5.5339999999999998</v>
      </c>
      <c r="V75">
        <f t="shared" si="15"/>
        <v>75</v>
      </c>
      <c r="W75">
        <f t="shared" si="8"/>
        <v>0.75</v>
      </c>
      <c r="X75" s="1">
        <f t="shared" si="9"/>
        <v>4.7839999999999998</v>
      </c>
    </row>
    <row r="76" spans="1:24" x14ac:dyDescent="0.25">
      <c r="A76" s="12">
        <v>44117.319120370368</v>
      </c>
      <c r="B76" s="1">
        <f t="shared" si="10"/>
        <v>4.2824074043892324E-3</v>
      </c>
      <c r="C76" s="11">
        <f t="shared" si="11"/>
        <v>370</v>
      </c>
      <c r="D76" s="1">
        <v>6.67</v>
      </c>
      <c r="E76">
        <v>20.2</v>
      </c>
      <c r="G76" s="10">
        <v>44117.353449074071</v>
      </c>
      <c r="H76">
        <f t="shared" si="12"/>
        <v>369</v>
      </c>
      <c r="I76">
        <v>4.9400000000000004</v>
      </c>
      <c r="J76">
        <v>20.2</v>
      </c>
      <c r="L76" s="1">
        <v>44117.387708333335</v>
      </c>
      <c r="M76" s="1">
        <f t="shared" si="13"/>
        <v>4.28240741166519E-3</v>
      </c>
      <c r="N76">
        <f t="shared" si="14"/>
        <v>370</v>
      </c>
      <c r="O76">
        <v>5.8</v>
      </c>
      <c r="P76">
        <v>20.3</v>
      </c>
      <c r="S76" t="s">
        <v>54</v>
      </c>
      <c r="T76" s="11">
        <v>375</v>
      </c>
      <c r="U76" s="1">
        <v>5.6029999999999998</v>
      </c>
      <c r="V76">
        <f t="shared" si="15"/>
        <v>76</v>
      </c>
      <c r="W76">
        <f t="shared" si="8"/>
        <v>0.76</v>
      </c>
      <c r="X76" s="1">
        <f t="shared" si="9"/>
        <v>4.843</v>
      </c>
    </row>
    <row r="77" spans="1:24" x14ac:dyDescent="0.25">
      <c r="A77" s="12">
        <v>44117.319178240738</v>
      </c>
      <c r="B77" s="1">
        <f t="shared" si="10"/>
        <v>4.3402777737355791E-3</v>
      </c>
      <c r="C77" s="11">
        <f t="shared" si="11"/>
        <v>375</v>
      </c>
      <c r="D77" s="1">
        <v>6.7</v>
      </c>
      <c r="E77">
        <v>20.2</v>
      </c>
      <c r="G77" s="10">
        <v>44117.353506944448</v>
      </c>
      <c r="H77">
        <f t="shared" si="12"/>
        <v>374</v>
      </c>
      <c r="I77">
        <v>4.99</v>
      </c>
      <c r="J77">
        <v>20.2</v>
      </c>
      <c r="L77" s="1">
        <v>44117.387766203705</v>
      </c>
      <c r="M77" s="1">
        <f t="shared" si="13"/>
        <v>4.3402777810115367E-3</v>
      </c>
      <c r="N77">
        <f t="shared" si="14"/>
        <v>375</v>
      </c>
      <c r="O77">
        <v>5.86</v>
      </c>
      <c r="P77">
        <v>20.3</v>
      </c>
      <c r="S77" t="s">
        <v>54</v>
      </c>
      <c r="T77" s="11">
        <v>380</v>
      </c>
      <c r="U77" s="1">
        <v>5.62</v>
      </c>
      <c r="V77">
        <f t="shared" si="15"/>
        <v>77</v>
      </c>
      <c r="W77">
        <f t="shared" si="8"/>
        <v>0.77</v>
      </c>
      <c r="X77" s="1">
        <f t="shared" si="9"/>
        <v>4.8499999999999996</v>
      </c>
    </row>
    <row r="78" spans="1:24" x14ac:dyDescent="0.25">
      <c r="A78" s="12">
        <v>44117.319236111114</v>
      </c>
      <c r="B78" s="1">
        <f t="shared" si="10"/>
        <v>4.3981481503578834E-3</v>
      </c>
      <c r="C78" s="11">
        <f t="shared" si="11"/>
        <v>380</v>
      </c>
      <c r="D78" s="1">
        <v>6.73</v>
      </c>
      <c r="E78">
        <v>20.2</v>
      </c>
      <c r="G78" s="10">
        <v>44117.353564814817</v>
      </c>
      <c r="H78">
        <f t="shared" si="12"/>
        <v>379</v>
      </c>
      <c r="I78">
        <v>5.05</v>
      </c>
      <c r="J78">
        <v>20.2</v>
      </c>
      <c r="L78" s="1">
        <v>44117.387824074074</v>
      </c>
      <c r="M78" s="1">
        <f t="shared" si="13"/>
        <v>4.3981481503578834E-3</v>
      </c>
      <c r="N78">
        <f t="shared" si="14"/>
        <v>380</v>
      </c>
      <c r="O78">
        <v>5.91</v>
      </c>
      <c r="P78">
        <v>20.3</v>
      </c>
      <c r="S78" t="s">
        <v>54</v>
      </c>
      <c r="T78" s="11">
        <v>385</v>
      </c>
      <c r="U78" s="1">
        <v>5.6680000000000001</v>
      </c>
      <c r="V78">
        <f t="shared" si="15"/>
        <v>78</v>
      </c>
      <c r="W78">
        <f t="shared" si="8"/>
        <v>0.78</v>
      </c>
      <c r="X78" s="1">
        <f t="shared" si="9"/>
        <v>4.8879999999999999</v>
      </c>
    </row>
    <row r="79" spans="1:24" x14ac:dyDescent="0.25">
      <c r="A79" s="12">
        <v>44117.319293981483</v>
      </c>
      <c r="B79" s="1">
        <f t="shared" si="10"/>
        <v>4.4560185197042301E-3</v>
      </c>
      <c r="C79" s="11">
        <f t="shared" si="11"/>
        <v>385</v>
      </c>
      <c r="D79" s="1">
        <v>6.76</v>
      </c>
      <c r="E79">
        <v>20.2</v>
      </c>
      <c r="G79" s="10">
        <v>44117.353622685187</v>
      </c>
      <c r="H79">
        <f t="shared" si="12"/>
        <v>384</v>
      </c>
      <c r="I79">
        <v>5.09</v>
      </c>
      <c r="J79">
        <v>20.2</v>
      </c>
      <c r="L79" s="1">
        <v>44117.387881944444</v>
      </c>
      <c r="M79" s="1">
        <f t="shared" si="13"/>
        <v>4.4560185197042301E-3</v>
      </c>
      <c r="N79">
        <f t="shared" si="14"/>
        <v>385</v>
      </c>
      <c r="O79">
        <v>5.95</v>
      </c>
      <c r="P79">
        <v>20.3</v>
      </c>
      <c r="S79" t="s">
        <v>54</v>
      </c>
      <c r="T79" s="11">
        <v>390</v>
      </c>
      <c r="U79" s="1">
        <v>5.7169999999999996</v>
      </c>
      <c r="V79">
        <f t="shared" si="15"/>
        <v>79</v>
      </c>
      <c r="W79">
        <f t="shared" si="8"/>
        <v>0.79</v>
      </c>
      <c r="X79" s="1">
        <f t="shared" si="9"/>
        <v>4.9269999999999996</v>
      </c>
    </row>
    <row r="80" spans="1:24" x14ac:dyDescent="0.25">
      <c r="A80" s="12">
        <v>44117.319351851853</v>
      </c>
      <c r="B80" s="1">
        <f t="shared" si="10"/>
        <v>4.5138888890505768E-3</v>
      </c>
      <c r="C80" s="11">
        <f t="shared" si="11"/>
        <v>390</v>
      </c>
      <c r="D80" s="1">
        <v>6.78</v>
      </c>
      <c r="E80">
        <v>20.2</v>
      </c>
      <c r="G80" s="10">
        <v>44117.353680555556</v>
      </c>
      <c r="H80">
        <f t="shared" si="12"/>
        <v>389</v>
      </c>
      <c r="I80">
        <v>5.13</v>
      </c>
      <c r="J80">
        <v>20.2</v>
      </c>
      <c r="L80" s="1">
        <v>44117.387939814813</v>
      </c>
      <c r="M80" s="1">
        <f t="shared" si="13"/>
        <v>4.5138888890505768E-3</v>
      </c>
      <c r="N80">
        <f t="shared" si="14"/>
        <v>390</v>
      </c>
      <c r="O80">
        <v>5.99</v>
      </c>
      <c r="P80">
        <v>20.3</v>
      </c>
      <c r="S80" t="s">
        <v>54</v>
      </c>
      <c r="T80" s="11">
        <v>395</v>
      </c>
      <c r="U80" s="1">
        <v>5.7370000000000001</v>
      </c>
      <c r="V80">
        <f t="shared" si="15"/>
        <v>80</v>
      </c>
      <c r="W80">
        <f t="shared" si="8"/>
        <v>0.8</v>
      </c>
      <c r="X80" s="1">
        <f t="shared" si="9"/>
        <v>4.9370000000000003</v>
      </c>
    </row>
    <row r="81" spans="1:24" x14ac:dyDescent="0.25">
      <c r="A81" s="12">
        <v>44117.319409722222</v>
      </c>
      <c r="B81" s="1">
        <f t="shared" si="10"/>
        <v>4.5717592583969235E-3</v>
      </c>
      <c r="C81" s="11">
        <f t="shared" si="11"/>
        <v>395</v>
      </c>
      <c r="D81" s="1">
        <v>6.81</v>
      </c>
      <c r="E81">
        <v>20.2</v>
      </c>
      <c r="G81" s="10">
        <v>44117.353738425925</v>
      </c>
      <c r="H81">
        <f t="shared" si="12"/>
        <v>394</v>
      </c>
      <c r="I81">
        <v>5.18</v>
      </c>
      <c r="J81">
        <v>20.2</v>
      </c>
      <c r="L81" s="1">
        <v>44117.387997685182</v>
      </c>
      <c r="M81" s="1">
        <f t="shared" si="13"/>
        <v>4.5717592583969235E-3</v>
      </c>
      <c r="N81">
        <f t="shared" si="14"/>
        <v>395</v>
      </c>
      <c r="O81">
        <v>6.04</v>
      </c>
      <c r="P81">
        <v>20.3</v>
      </c>
      <c r="S81" t="s">
        <v>54</v>
      </c>
      <c r="T81" s="11">
        <v>400</v>
      </c>
      <c r="U81" s="1">
        <v>5.7819999999999991</v>
      </c>
      <c r="V81">
        <f t="shared" si="15"/>
        <v>81</v>
      </c>
      <c r="W81">
        <f t="shared" si="8"/>
        <v>0.81</v>
      </c>
      <c r="X81" s="1">
        <f t="shared" si="9"/>
        <v>4.9719999999999995</v>
      </c>
    </row>
    <row r="82" spans="1:24" x14ac:dyDescent="0.25">
      <c r="A82" s="12">
        <v>44117.319467592592</v>
      </c>
      <c r="B82" s="1">
        <f t="shared" si="10"/>
        <v>4.6296296277432702E-3</v>
      </c>
      <c r="C82" s="11">
        <f t="shared" si="11"/>
        <v>400</v>
      </c>
      <c r="D82" s="1">
        <v>6.83</v>
      </c>
      <c r="E82">
        <v>20.2</v>
      </c>
      <c r="G82" s="10">
        <v>44117.353796296295</v>
      </c>
      <c r="H82">
        <f t="shared" si="12"/>
        <v>399</v>
      </c>
      <c r="I82">
        <v>5.23</v>
      </c>
      <c r="J82">
        <v>20.2</v>
      </c>
      <c r="L82" s="1">
        <v>44117.388055555559</v>
      </c>
      <c r="M82" s="1">
        <f t="shared" si="13"/>
        <v>4.6296296350192279E-3</v>
      </c>
      <c r="N82">
        <f t="shared" si="14"/>
        <v>400</v>
      </c>
      <c r="O82">
        <v>6.08</v>
      </c>
      <c r="P82">
        <v>20.3</v>
      </c>
      <c r="S82" t="s">
        <v>54</v>
      </c>
      <c r="T82" s="11">
        <v>405</v>
      </c>
      <c r="U82" s="1">
        <v>5.8029999999999999</v>
      </c>
      <c r="V82">
        <f t="shared" si="15"/>
        <v>82</v>
      </c>
      <c r="W82">
        <f t="shared" si="8"/>
        <v>0.82</v>
      </c>
      <c r="X82" s="1">
        <f t="shared" si="9"/>
        <v>4.9829999999999997</v>
      </c>
    </row>
    <row r="83" spans="1:24" x14ac:dyDescent="0.25">
      <c r="A83" s="12">
        <v>44117.319525462961</v>
      </c>
      <c r="B83" s="1">
        <f t="shared" si="10"/>
        <v>4.687499997089617E-3</v>
      </c>
      <c r="C83" s="11">
        <f t="shared" si="11"/>
        <v>405</v>
      </c>
      <c r="D83" s="1">
        <v>6.83</v>
      </c>
      <c r="E83">
        <v>20.2</v>
      </c>
      <c r="G83" s="10">
        <v>44117.353854166664</v>
      </c>
      <c r="H83">
        <f t="shared" si="12"/>
        <v>404</v>
      </c>
      <c r="I83">
        <v>5.28</v>
      </c>
      <c r="J83">
        <v>20.2</v>
      </c>
      <c r="L83" s="1">
        <v>44117.388113425928</v>
      </c>
      <c r="M83" s="1">
        <f t="shared" si="13"/>
        <v>4.6875000043655746E-3</v>
      </c>
      <c r="N83">
        <f t="shared" si="14"/>
        <v>405</v>
      </c>
      <c r="O83">
        <v>6.13</v>
      </c>
      <c r="P83">
        <v>20.3</v>
      </c>
      <c r="S83" t="s">
        <v>54</v>
      </c>
      <c r="T83" s="11">
        <v>410</v>
      </c>
      <c r="U83" s="1">
        <v>5.8569999999999993</v>
      </c>
      <c r="V83">
        <f t="shared" si="15"/>
        <v>83</v>
      </c>
      <c r="W83">
        <f t="shared" si="8"/>
        <v>0.83</v>
      </c>
      <c r="X83" s="1">
        <f t="shared" si="9"/>
        <v>5.0269999999999992</v>
      </c>
    </row>
    <row r="84" spans="1:24" x14ac:dyDescent="0.25">
      <c r="A84" s="12">
        <v>44117.31958333333</v>
      </c>
      <c r="B84" s="1">
        <f t="shared" si="10"/>
        <v>4.7453703664359637E-3</v>
      </c>
      <c r="C84" s="11">
        <f t="shared" si="11"/>
        <v>410</v>
      </c>
      <c r="D84" s="1">
        <v>6.86</v>
      </c>
      <c r="E84">
        <v>20.2</v>
      </c>
      <c r="G84" s="10">
        <v>44117.353912037041</v>
      </c>
      <c r="H84">
        <f t="shared" si="12"/>
        <v>409</v>
      </c>
      <c r="I84">
        <v>5.33</v>
      </c>
      <c r="J84">
        <v>20.2</v>
      </c>
      <c r="L84" s="1">
        <v>44117.388171296298</v>
      </c>
      <c r="M84" s="1">
        <f t="shared" si="13"/>
        <v>4.7453703737119213E-3</v>
      </c>
      <c r="N84">
        <f t="shared" si="14"/>
        <v>410</v>
      </c>
      <c r="O84">
        <v>6.18</v>
      </c>
      <c r="P84">
        <v>20.3</v>
      </c>
      <c r="S84" t="s">
        <v>54</v>
      </c>
      <c r="T84" s="11">
        <v>415</v>
      </c>
      <c r="U84" s="1">
        <v>5.8939999999999992</v>
      </c>
      <c r="V84">
        <f t="shared" si="15"/>
        <v>84</v>
      </c>
      <c r="W84">
        <f t="shared" si="8"/>
        <v>0.84</v>
      </c>
      <c r="X84" s="1">
        <f t="shared" si="9"/>
        <v>5.0539999999999994</v>
      </c>
    </row>
    <row r="85" spans="1:24" x14ac:dyDescent="0.25">
      <c r="A85" s="12">
        <v>44117.319641203707</v>
      </c>
      <c r="B85" s="1">
        <f t="shared" si="10"/>
        <v>4.803240743058268E-3</v>
      </c>
      <c r="C85" s="11">
        <f t="shared" si="11"/>
        <v>415</v>
      </c>
      <c r="D85" s="1">
        <v>6.89</v>
      </c>
      <c r="E85">
        <v>20.2</v>
      </c>
      <c r="G85" s="10">
        <v>44117.35396990741</v>
      </c>
      <c r="H85">
        <f t="shared" si="12"/>
        <v>414</v>
      </c>
      <c r="I85">
        <v>5.37</v>
      </c>
      <c r="J85">
        <v>20.2</v>
      </c>
      <c r="L85" s="1">
        <v>44117.388229166667</v>
      </c>
      <c r="M85" s="1">
        <f t="shared" si="13"/>
        <v>4.803240743058268E-3</v>
      </c>
      <c r="N85">
        <f t="shared" si="14"/>
        <v>415</v>
      </c>
      <c r="O85">
        <v>6.21</v>
      </c>
      <c r="P85">
        <v>20.3</v>
      </c>
      <c r="S85" t="s">
        <v>54</v>
      </c>
      <c r="T85" s="11">
        <v>420</v>
      </c>
      <c r="U85" s="1">
        <v>5.9319999999999995</v>
      </c>
      <c r="V85">
        <f t="shared" si="15"/>
        <v>85</v>
      </c>
      <c r="W85">
        <f t="shared" si="8"/>
        <v>0.85</v>
      </c>
      <c r="X85" s="1">
        <f t="shared" si="9"/>
        <v>5.0819999999999999</v>
      </c>
    </row>
    <row r="86" spans="1:24" x14ac:dyDescent="0.25">
      <c r="A86" s="12">
        <v>44117.319699074076</v>
      </c>
      <c r="B86" s="1">
        <f t="shared" si="10"/>
        <v>4.8611111124046147E-3</v>
      </c>
      <c r="C86" s="11">
        <f t="shared" si="11"/>
        <v>420</v>
      </c>
      <c r="D86" s="1">
        <v>6.9</v>
      </c>
      <c r="E86">
        <v>20.2</v>
      </c>
      <c r="G86" s="10">
        <v>44117.354027777779</v>
      </c>
      <c r="H86">
        <f t="shared" si="12"/>
        <v>419</v>
      </c>
      <c r="I86">
        <v>5.42</v>
      </c>
      <c r="J86">
        <v>20.2</v>
      </c>
      <c r="L86" s="1">
        <v>44117.388287037036</v>
      </c>
      <c r="M86" s="1">
        <f t="shared" si="13"/>
        <v>4.8611111124046147E-3</v>
      </c>
      <c r="N86">
        <f t="shared" si="14"/>
        <v>420</v>
      </c>
      <c r="O86">
        <v>6.25</v>
      </c>
      <c r="P86">
        <v>20.3</v>
      </c>
      <c r="S86" t="s">
        <v>54</v>
      </c>
      <c r="T86" s="11">
        <v>425</v>
      </c>
      <c r="U86" s="1">
        <v>5.9639999999999995</v>
      </c>
      <c r="V86">
        <f t="shared" si="15"/>
        <v>86</v>
      </c>
      <c r="W86">
        <f t="shared" si="8"/>
        <v>0.86</v>
      </c>
      <c r="X86" s="1">
        <f t="shared" si="9"/>
        <v>5.1039999999999992</v>
      </c>
    </row>
    <row r="87" spans="1:24" x14ac:dyDescent="0.25">
      <c r="A87" s="12">
        <v>44117.319756944446</v>
      </c>
      <c r="B87" s="1">
        <f t="shared" si="10"/>
        <v>4.9189814817509614E-3</v>
      </c>
      <c r="C87" s="11">
        <f t="shared" si="11"/>
        <v>425</v>
      </c>
      <c r="D87" s="1">
        <v>6.93</v>
      </c>
      <c r="E87">
        <v>20.2</v>
      </c>
      <c r="G87" s="10">
        <v>44117.354085648149</v>
      </c>
      <c r="H87">
        <f t="shared" si="12"/>
        <v>424</v>
      </c>
      <c r="I87">
        <v>5.46</v>
      </c>
      <c r="J87">
        <v>20.2</v>
      </c>
      <c r="L87" s="1">
        <v>44117.388344907406</v>
      </c>
      <c r="M87" s="1">
        <f t="shared" si="13"/>
        <v>4.9189814817509614E-3</v>
      </c>
      <c r="N87">
        <f t="shared" si="14"/>
        <v>425</v>
      </c>
      <c r="O87">
        <v>6.31</v>
      </c>
      <c r="P87">
        <v>20.3</v>
      </c>
      <c r="S87" t="s">
        <v>54</v>
      </c>
      <c r="T87" s="11">
        <v>430</v>
      </c>
      <c r="U87" s="1">
        <v>5.984</v>
      </c>
      <c r="V87">
        <f t="shared" si="15"/>
        <v>87</v>
      </c>
      <c r="W87">
        <f t="shared" si="8"/>
        <v>0.87</v>
      </c>
      <c r="X87" s="1">
        <f t="shared" si="9"/>
        <v>5.1139999999999999</v>
      </c>
    </row>
    <row r="88" spans="1:24" x14ac:dyDescent="0.25">
      <c r="A88" s="12">
        <v>44117.319814814815</v>
      </c>
      <c r="B88" s="1">
        <f t="shared" si="10"/>
        <v>4.9768518510973081E-3</v>
      </c>
      <c r="C88" s="11">
        <f t="shared" si="11"/>
        <v>430</v>
      </c>
      <c r="D88" s="1">
        <v>6.95</v>
      </c>
      <c r="E88">
        <v>20.2</v>
      </c>
      <c r="G88" s="10">
        <v>44117.354143518518</v>
      </c>
      <c r="H88">
        <f t="shared" si="12"/>
        <v>429</v>
      </c>
      <c r="I88">
        <v>5.5</v>
      </c>
      <c r="J88">
        <v>20.2</v>
      </c>
      <c r="L88" s="1">
        <v>44117.388402777775</v>
      </c>
      <c r="M88" s="1">
        <f t="shared" si="13"/>
        <v>4.9768518510973081E-3</v>
      </c>
      <c r="N88">
        <f t="shared" si="14"/>
        <v>430</v>
      </c>
      <c r="O88">
        <v>6.35</v>
      </c>
      <c r="P88">
        <v>20.3</v>
      </c>
      <c r="S88" t="s">
        <v>54</v>
      </c>
      <c r="T88" s="11">
        <v>435</v>
      </c>
      <c r="U88" s="1">
        <v>6.0169999999999995</v>
      </c>
      <c r="V88">
        <f t="shared" si="15"/>
        <v>88</v>
      </c>
      <c r="W88">
        <f t="shared" si="8"/>
        <v>0.88</v>
      </c>
      <c r="X88" s="1">
        <f t="shared" si="9"/>
        <v>5.1369999999999996</v>
      </c>
    </row>
    <row r="89" spans="1:24" x14ac:dyDescent="0.25">
      <c r="A89" s="12">
        <v>44117.319872685184</v>
      </c>
      <c r="B89" s="1">
        <f t="shared" si="10"/>
        <v>5.0347222204436548E-3</v>
      </c>
      <c r="C89" s="11">
        <f t="shared" si="11"/>
        <v>435</v>
      </c>
      <c r="D89" s="1">
        <v>6.97</v>
      </c>
      <c r="E89">
        <v>20.2</v>
      </c>
      <c r="G89" s="10">
        <v>44117.354201388887</v>
      </c>
      <c r="H89">
        <f t="shared" si="12"/>
        <v>434</v>
      </c>
      <c r="I89">
        <v>5.54</v>
      </c>
      <c r="J89">
        <v>20.2</v>
      </c>
      <c r="L89" s="1">
        <v>44117.388460648152</v>
      </c>
      <c r="M89" s="1">
        <f t="shared" si="13"/>
        <v>5.0347222277196124E-3</v>
      </c>
      <c r="N89">
        <f t="shared" si="14"/>
        <v>435</v>
      </c>
      <c r="O89">
        <v>6.39</v>
      </c>
      <c r="P89">
        <v>20.3</v>
      </c>
      <c r="S89" t="s">
        <v>54</v>
      </c>
      <c r="T89" s="11">
        <v>440</v>
      </c>
      <c r="U89" s="1">
        <v>6.0449999999999999</v>
      </c>
      <c r="V89">
        <f t="shared" si="15"/>
        <v>89</v>
      </c>
      <c r="W89">
        <f t="shared" si="8"/>
        <v>0.89</v>
      </c>
      <c r="X89" s="1">
        <f t="shared" si="9"/>
        <v>5.1550000000000002</v>
      </c>
    </row>
    <row r="90" spans="1:24" x14ac:dyDescent="0.25">
      <c r="A90" s="12">
        <v>44117.319930555554</v>
      </c>
      <c r="B90" s="1">
        <f t="shared" si="10"/>
        <v>5.0925925897900015E-3</v>
      </c>
      <c r="C90" s="11">
        <f t="shared" si="11"/>
        <v>440</v>
      </c>
      <c r="D90" s="1">
        <v>7</v>
      </c>
      <c r="E90">
        <v>20.2</v>
      </c>
      <c r="G90" s="10">
        <v>44117.354259259257</v>
      </c>
      <c r="H90">
        <f t="shared" si="12"/>
        <v>439</v>
      </c>
      <c r="I90">
        <v>5.59</v>
      </c>
      <c r="J90">
        <v>20.2</v>
      </c>
      <c r="L90" s="1">
        <v>44117.388518518521</v>
      </c>
      <c r="M90" s="1">
        <f t="shared" si="13"/>
        <v>5.0925925970659591E-3</v>
      </c>
      <c r="N90">
        <f t="shared" si="14"/>
        <v>440</v>
      </c>
      <c r="O90">
        <v>6.44</v>
      </c>
      <c r="P90">
        <v>20.3</v>
      </c>
      <c r="S90" t="s">
        <v>54</v>
      </c>
      <c r="T90" s="11">
        <v>445</v>
      </c>
      <c r="U90" s="1">
        <v>6.08</v>
      </c>
      <c r="V90">
        <f t="shared" si="15"/>
        <v>90</v>
      </c>
      <c r="W90">
        <f t="shared" si="8"/>
        <v>0.9</v>
      </c>
      <c r="X90" s="1">
        <f t="shared" si="9"/>
        <v>5.18</v>
      </c>
    </row>
    <row r="91" spans="1:24" x14ac:dyDescent="0.25">
      <c r="A91" s="12">
        <v>44117.319988425923</v>
      </c>
      <c r="B91" s="1">
        <f t="shared" si="10"/>
        <v>5.1504629591363482E-3</v>
      </c>
      <c r="C91" s="11">
        <f t="shared" si="11"/>
        <v>445</v>
      </c>
      <c r="D91" s="1">
        <v>7.02</v>
      </c>
      <c r="E91">
        <v>20.2</v>
      </c>
      <c r="G91" s="10">
        <v>44117.354317129626</v>
      </c>
      <c r="H91">
        <f t="shared" si="12"/>
        <v>444</v>
      </c>
      <c r="I91">
        <v>5.63</v>
      </c>
      <c r="J91">
        <v>20.2</v>
      </c>
      <c r="L91" s="1">
        <v>44117.38857638889</v>
      </c>
      <c r="M91" s="1">
        <f t="shared" si="13"/>
        <v>5.1504629664123058E-3</v>
      </c>
      <c r="N91">
        <f t="shared" si="14"/>
        <v>445</v>
      </c>
      <c r="O91">
        <v>6.48</v>
      </c>
      <c r="P91">
        <v>20.3</v>
      </c>
      <c r="S91" t="s">
        <v>54</v>
      </c>
      <c r="T91" s="11">
        <v>450</v>
      </c>
      <c r="U91" s="1">
        <v>6.11</v>
      </c>
      <c r="V91">
        <f t="shared" si="15"/>
        <v>91</v>
      </c>
      <c r="W91">
        <f t="shared" si="8"/>
        <v>0.91</v>
      </c>
      <c r="X91" s="1">
        <f t="shared" si="9"/>
        <v>5.2</v>
      </c>
    </row>
    <row r="92" spans="1:24" x14ac:dyDescent="0.25">
      <c r="A92" s="12">
        <v>44117.3200462963</v>
      </c>
      <c r="B92" s="1">
        <f t="shared" si="10"/>
        <v>5.2083333357586525E-3</v>
      </c>
      <c r="C92" s="11">
        <f t="shared" si="11"/>
        <v>450</v>
      </c>
      <c r="D92" s="1">
        <v>7.04</v>
      </c>
      <c r="E92">
        <v>20.2</v>
      </c>
      <c r="G92" s="10">
        <v>44117.354375000003</v>
      </c>
      <c r="H92">
        <f t="shared" si="12"/>
        <v>449</v>
      </c>
      <c r="I92">
        <v>5.68</v>
      </c>
      <c r="J92">
        <v>20.2</v>
      </c>
      <c r="L92" s="1">
        <v>44117.38863425926</v>
      </c>
      <c r="M92" s="1">
        <f t="shared" si="13"/>
        <v>5.2083333357586525E-3</v>
      </c>
      <c r="N92">
        <f t="shared" si="14"/>
        <v>450</v>
      </c>
      <c r="O92">
        <v>6.51</v>
      </c>
      <c r="P92">
        <v>20.3</v>
      </c>
      <c r="S92" t="s">
        <v>54</v>
      </c>
      <c r="T92" s="11">
        <v>455</v>
      </c>
      <c r="U92" s="1">
        <v>6.1589999999999998</v>
      </c>
      <c r="V92">
        <f t="shared" si="15"/>
        <v>92</v>
      </c>
      <c r="W92">
        <f t="shared" si="8"/>
        <v>0.92</v>
      </c>
      <c r="X92" s="1">
        <f t="shared" si="9"/>
        <v>5.2389999999999999</v>
      </c>
    </row>
    <row r="93" spans="1:24" x14ac:dyDescent="0.25">
      <c r="A93" s="12">
        <v>44117.320104166669</v>
      </c>
      <c r="B93" s="1">
        <f t="shared" si="10"/>
        <v>5.2662037051049992E-3</v>
      </c>
      <c r="C93" s="11">
        <f t="shared" si="11"/>
        <v>455</v>
      </c>
      <c r="D93" s="1">
        <v>7.06</v>
      </c>
      <c r="E93">
        <v>20.2</v>
      </c>
      <c r="G93" s="10">
        <v>44117.354432870372</v>
      </c>
      <c r="H93">
        <f t="shared" si="12"/>
        <v>454</v>
      </c>
      <c r="I93">
        <v>5.71</v>
      </c>
      <c r="J93">
        <v>20.2</v>
      </c>
      <c r="L93" s="1">
        <v>44117.388692129629</v>
      </c>
      <c r="M93" s="1">
        <f t="shared" si="13"/>
        <v>5.2662037051049992E-3</v>
      </c>
      <c r="N93">
        <f t="shared" si="14"/>
        <v>455</v>
      </c>
      <c r="O93">
        <v>6.55</v>
      </c>
      <c r="P93">
        <v>20.3</v>
      </c>
      <c r="S93" t="s">
        <v>54</v>
      </c>
      <c r="T93" s="11">
        <v>460</v>
      </c>
      <c r="U93" s="1">
        <v>6.1970000000000001</v>
      </c>
      <c r="V93">
        <f t="shared" si="15"/>
        <v>93</v>
      </c>
      <c r="W93">
        <f t="shared" si="8"/>
        <v>0.93</v>
      </c>
      <c r="X93" s="1">
        <f t="shared" si="9"/>
        <v>5.2670000000000003</v>
      </c>
    </row>
    <row r="94" spans="1:24" x14ac:dyDescent="0.25">
      <c r="A94" s="12">
        <v>44117.320162037038</v>
      </c>
      <c r="B94" s="1">
        <f t="shared" si="10"/>
        <v>5.324074074451346E-3</v>
      </c>
      <c r="C94" s="11">
        <f t="shared" si="11"/>
        <v>460</v>
      </c>
      <c r="D94" s="1">
        <v>7.08</v>
      </c>
      <c r="E94">
        <v>20.2</v>
      </c>
      <c r="G94" s="10">
        <v>44117.354490740741</v>
      </c>
      <c r="H94">
        <f t="shared" si="12"/>
        <v>459</v>
      </c>
      <c r="I94">
        <v>5.76</v>
      </c>
      <c r="J94">
        <v>20.2</v>
      </c>
      <c r="L94" s="1">
        <v>44117.388749999998</v>
      </c>
      <c r="M94" s="1">
        <f t="shared" si="13"/>
        <v>5.324074074451346E-3</v>
      </c>
      <c r="N94">
        <f t="shared" si="14"/>
        <v>460</v>
      </c>
      <c r="O94">
        <v>6.58</v>
      </c>
      <c r="P94">
        <v>20.3</v>
      </c>
      <c r="S94" t="s">
        <v>54</v>
      </c>
      <c r="T94" s="11">
        <v>465</v>
      </c>
      <c r="U94" s="1">
        <v>6.2279999999999998</v>
      </c>
      <c r="V94">
        <f t="shared" si="15"/>
        <v>94</v>
      </c>
      <c r="W94">
        <f t="shared" si="8"/>
        <v>0.94</v>
      </c>
      <c r="X94" s="1">
        <f t="shared" si="9"/>
        <v>5.2880000000000003</v>
      </c>
    </row>
    <row r="95" spans="1:24" x14ac:dyDescent="0.25">
      <c r="A95" s="12">
        <v>44117.320219907408</v>
      </c>
      <c r="B95" s="1">
        <f t="shared" si="10"/>
        <v>5.3819444437976927E-3</v>
      </c>
      <c r="C95" s="11">
        <f t="shared" si="11"/>
        <v>465</v>
      </c>
      <c r="D95" s="1">
        <v>7.11</v>
      </c>
      <c r="E95">
        <v>20.2</v>
      </c>
      <c r="G95" s="10">
        <v>44117.354548611111</v>
      </c>
      <c r="H95">
        <f t="shared" si="12"/>
        <v>464</v>
      </c>
      <c r="I95">
        <v>5.79</v>
      </c>
      <c r="J95">
        <v>20.2</v>
      </c>
      <c r="L95" s="1">
        <v>44117.388807870368</v>
      </c>
      <c r="M95" s="1">
        <f t="shared" si="13"/>
        <v>5.3819444437976927E-3</v>
      </c>
      <c r="N95">
        <f t="shared" si="14"/>
        <v>465</v>
      </c>
      <c r="O95">
        <v>6.62</v>
      </c>
      <c r="P95">
        <v>20.3</v>
      </c>
      <c r="S95" t="s">
        <v>54</v>
      </c>
      <c r="T95" s="11">
        <v>470</v>
      </c>
      <c r="U95" s="1">
        <v>6.2539999999999996</v>
      </c>
      <c r="V95">
        <f t="shared" si="15"/>
        <v>95</v>
      </c>
      <c r="W95">
        <f t="shared" si="8"/>
        <v>0.95</v>
      </c>
      <c r="X95" s="1">
        <f t="shared" si="9"/>
        <v>5.3039999999999994</v>
      </c>
    </row>
    <row r="96" spans="1:24" x14ac:dyDescent="0.25">
      <c r="A96" s="12">
        <v>44117.320277777777</v>
      </c>
      <c r="B96" s="1">
        <f t="shared" si="10"/>
        <v>5.4398148131440394E-3</v>
      </c>
      <c r="C96" s="11">
        <f t="shared" si="11"/>
        <v>470</v>
      </c>
      <c r="D96" s="1">
        <v>7.13</v>
      </c>
      <c r="E96">
        <v>20.2</v>
      </c>
      <c r="G96" s="10">
        <v>44117.35460648148</v>
      </c>
      <c r="H96">
        <f t="shared" si="12"/>
        <v>469</v>
      </c>
      <c r="I96">
        <v>5.84</v>
      </c>
      <c r="J96">
        <v>20.2</v>
      </c>
      <c r="L96" s="1">
        <v>44117.388865740744</v>
      </c>
      <c r="M96" s="1">
        <f t="shared" si="13"/>
        <v>5.439814820419997E-3</v>
      </c>
      <c r="N96">
        <f t="shared" si="14"/>
        <v>470</v>
      </c>
      <c r="O96">
        <v>6.67</v>
      </c>
      <c r="P96">
        <v>20.3</v>
      </c>
      <c r="S96" t="s">
        <v>54</v>
      </c>
      <c r="T96" s="11">
        <v>475</v>
      </c>
      <c r="U96" s="1">
        <v>6.2700000000000005</v>
      </c>
      <c r="V96">
        <f t="shared" si="15"/>
        <v>96</v>
      </c>
      <c r="W96">
        <f t="shared" si="8"/>
        <v>0.96</v>
      </c>
      <c r="X96" s="1">
        <f t="shared" si="9"/>
        <v>5.3100000000000005</v>
      </c>
    </row>
    <row r="97" spans="1:24" x14ac:dyDescent="0.25">
      <c r="A97" s="12">
        <v>44117.320335648146</v>
      </c>
      <c r="B97" s="1">
        <f t="shared" si="10"/>
        <v>5.4976851824903861E-3</v>
      </c>
      <c r="C97" s="11">
        <f t="shared" si="11"/>
        <v>475</v>
      </c>
      <c r="D97" s="1">
        <v>7.14</v>
      </c>
      <c r="E97">
        <v>20.2</v>
      </c>
      <c r="G97" s="10">
        <v>44117.354664351849</v>
      </c>
      <c r="H97">
        <f t="shared" si="12"/>
        <v>474</v>
      </c>
      <c r="I97">
        <v>5.88</v>
      </c>
      <c r="J97">
        <v>20.2</v>
      </c>
      <c r="L97" s="1">
        <v>44117.388923611114</v>
      </c>
      <c r="M97" s="1">
        <f t="shared" si="13"/>
        <v>5.4976851897663437E-3</v>
      </c>
      <c r="N97">
        <f t="shared" si="14"/>
        <v>475</v>
      </c>
      <c r="O97">
        <v>6.7</v>
      </c>
      <c r="P97">
        <v>20.3</v>
      </c>
      <c r="S97" t="s">
        <v>54</v>
      </c>
      <c r="T97" s="11">
        <v>480</v>
      </c>
      <c r="U97" s="1">
        <v>6.3280000000000003</v>
      </c>
      <c r="V97">
        <f t="shared" si="15"/>
        <v>97</v>
      </c>
      <c r="W97">
        <f t="shared" si="8"/>
        <v>0.97</v>
      </c>
      <c r="X97" s="1">
        <f t="shared" si="9"/>
        <v>5.3580000000000005</v>
      </c>
    </row>
    <row r="98" spans="1:24" x14ac:dyDescent="0.25">
      <c r="A98" s="12">
        <v>44117.320393518516</v>
      </c>
      <c r="B98" s="1">
        <f t="shared" si="10"/>
        <v>5.5555555518367328E-3</v>
      </c>
      <c r="C98" s="11">
        <f t="shared" si="11"/>
        <v>480</v>
      </c>
      <c r="D98" s="1">
        <v>7.17</v>
      </c>
      <c r="E98">
        <v>20.2</v>
      </c>
      <c r="G98" s="10">
        <v>44117.354722222219</v>
      </c>
      <c r="H98">
        <f t="shared" si="12"/>
        <v>479</v>
      </c>
      <c r="I98">
        <v>5.92</v>
      </c>
      <c r="J98">
        <v>20.2</v>
      </c>
      <c r="L98" s="1">
        <v>44117.388981481483</v>
      </c>
      <c r="M98" s="1">
        <f t="shared" si="13"/>
        <v>5.5555555591126904E-3</v>
      </c>
      <c r="N98">
        <f t="shared" si="14"/>
        <v>480</v>
      </c>
      <c r="O98">
        <v>6.73</v>
      </c>
      <c r="P98">
        <v>20.3</v>
      </c>
      <c r="S98" t="s">
        <v>54</v>
      </c>
      <c r="T98" s="11">
        <v>485</v>
      </c>
      <c r="U98" s="1">
        <v>6.3620000000000001</v>
      </c>
      <c r="V98">
        <f t="shared" si="15"/>
        <v>98</v>
      </c>
      <c r="W98">
        <f t="shared" si="8"/>
        <v>0.98</v>
      </c>
      <c r="X98" s="1">
        <f t="shared" si="9"/>
        <v>5.3819999999999997</v>
      </c>
    </row>
    <row r="99" spans="1:24" x14ac:dyDescent="0.25">
      <c r="A99" s="12">
        <v>44117.320451388892</v>
      </c>
      <c r="B99" s="1">
        <f t="shared" si="10"/>
        <v>5.6134259284590371E-3</v>
      </c>
      <c r="C99" s="11">
        <f t="shared" si="11"/>
        <v>485</v>
      </c>
      <c r="D99" s="1">
        <v>7.19</v>
      </c>
      <c r="E99">
        <v>20.2</v>
      </c>
      <c r="G99" s="10">
        <v>44117.354780092595</v>
      </c>
      <c r="H99">
        <f t="shared" si="12"/>
        <v>484</v>
      </c>
      <c r="I99">
        <v>5.97</v>
      </c>
      <c r="J99">
        <v>20.2</v>
      </c>
      <c r="L99" s="1">
        <v>44117.389039351852</v>
      </c>
      <c r="M99" s="1">
        <f t="shared" si="13"/>
        <v>5.6134259284590371E-3</v>
      </c>
      <c r="N99">
        <f t="shared" si="14"/>
        <v>485</v>
      </c>
      <c r="O99">
        <v>6.78</v>
      </c>
      <c r="P99">
        <v>20.3</v>
      </c>
      <c r="S99" t="s">
        <v>54</v>
      </c>
      <c r="T99" s="11">
        <v>490</v>
      </c>
      <c r="U99" s="1">
        <v>6.3939999999999992</v>
      </c>
      <c r="V99">
        <f t="shared" si="15"/>
        <v>99</v>
      </c>
      <c r="W99">
        <f t="shared" si="8"/>
        <v>0.99</v>
      </c>
      <c r="X99" s="1">
        <f t="shared" si="9"/>
        <v>5.403999999999999</v>
      </c>
    </row>
    <row r="100" spans="1:24" x14ac:dyDescent="0.25">
      <c r="A100" s="12">
        <v>44117.320509259262</v>
      </c>
      <c r="B100" s="1">
        <f t="shared" si="10"/>
        <v>5.6712962978053838E-3</v>
      </c>
      <c r="C100" s="11">
        <f t="shared" si="11"/>
        <v>490</v>
      </c>
      <c r="D100" s="1">
        <v>7.2</v>
      </c>
      <c r="E100">
        <v>20.2</v>
      </c>
      <c r="G100" s="10">
        <v>44117.354837962965</v>
      </c>
      <c r="H100">
        <f t="shared" si="12"/>
        <v>489</v>
      </c>
      <c r="I100">
        <v>5.99</v>
      </c>
      <c r="J100">
        <v>20.2</v>
      </c>
      <c r="L100" s="1">
        <v>44117.389097222222</v>
      </c>
      <c r="M100" s="1">
        <f t="shared" si="13"/>
        <v>5.6712962978053838E-3</v>
      </c>
      <c r="N100">
        <f t="shared" si="14"/>
        <v>490</v>
      </c>
      <c r="O100">
        <v>6.81</v>
      </c>
      <c r="P100">
        <v>20.3</v>
      </c>
      <c r="S100" t="s">
        <v>54</v>
      </c>
      <c r="T100" s="11">
        <v>495</v>
      </c>
      <c r="U100" s="1">
        <v>6.4349999999999996</v>
      </c>
      <c r="V100">
        <f t="shared" si="15"/>
        <v>100</v>
      </c>
      <c r="W100">
        <f t="shared" si="8"/>
        <v>1</v>
      </c>
      <c r="X100" s="1">
        <f t="shared" si="9"/>
        <v>5.4349999999999996</v>
      </c>
    </row>
    <row r="101" spans="1:24" x14ac:dyDescent="0.25">
      <c r="A101" s="12">
        <v>44117.320567129631</v>
      </c>
      <c r="B101" s="1">
        <f t="shared" si="10"/>
        <v>5.7291666671517305E-3</v>
      </c>
      <c r="C101" s="11">
        <f t="shared" si="11"/>
        <v>495</v>
      </c>
      <c r="D101" s="1">
        <v>7.21</v>
      </c>
      <c r="E101">
        <v>20.2</v>
      </c>
      <c r="G101" s="10">
        <v>44117.354895833334</v>
      </c>
      <c r="H101">
        <f t="shared" si="12"/>
        <v>494</v>
      </c>
      <c r="I101">
        <v>6.02</v>
      </c>
      <c r="J101">
        <v>20.2</v>
      </c>
      <c r="L101" s="1">
        <v>44117.389155092591</v>
      </c>
      <c r="M101" s="1">
        <f t="shared" si="13"/>
        <v>5.7291666671517305E-3</v>
      </c>
      <c r="N101">
        <f t="shared" si="14"/>
        <v>495</v>
      </c>
      <c r="O101">
        <v>6.85</v>
      </c>
      <c r="P101">
        <v>20.3</v>
      </c>
      <c r="S101" t="s">
        <v>54</v>
      </c>
      <c r="T101" s="11">
        <v>500</v>
      </c>
      <c r="U101" s="1">
        <v>6.4300000000000006</v>
      </c>
      <c r="V101">
        <f t="shared" si="15"/>
        <v>101</v>
      </c>
      <c r="W101">
        <f t="shared" si="8"/>
        <v>1.01</v>
      </c>
      <c r="X101" s="1">
        <f t="shared" si="9"/>
        <v>5.4200000000000008</v>
      </c>
    </row>
    <row r="102" spans="1:24" x14ac:dyDescent="0.25">
      <c r="A102" s="12">
        <v>44117.320625</v>
      </c>
      <c r="B102" s="1">
        <f t="shared" si="10"/>
        <v>5.7870370364980772E-3</v>
      </c>
      <c r="C102" s="11">
        <f t="shared" si="11"/>
        <v>500</v>
      </c>
      <c r="D102" s="1">
        <v>7.23</v>
      </c>
      <c r="E102">
        <v>20.2</v>
      </c>
      <c r="G102" s="10">
        <v>44117.354953703703</v>
      </c>
      <c r="H102">
        <f t="shared" si="12"/>
        <v>499</v>
      </c>
      <c r="I102">
        <v>6.06</v>
      </c>
      <c r="J102">
        <v>20.2</v>
      </c>
      <c r="L102" s="1">
        <v>44117.38921296296</v>
      </c>
      <c r="M102" s="1">
        <f t="shared" si="13"/>
        <v>5.7870370364980772E-3</v>
      </c>
      <c r="N102">
        <f t="shared" si="14"/>
        <v>500</v>
      </c>
      <c r="O102">
        <v>6.88</v>
      </c>
      <c r="P102">
        <v>20.3</v>
      </c>
      <c r="S102" t="s">
        <v>54</v>
      </c>
      <c r="T102" s="11">
        <v>505</v>
      </c>
      <c r="U102" s="1">
        <v>6.4539999999999997</v>
      </c>
      <c r="V102">
        <f t="shared" si="15"/>
        <v>102</v>
      </c>
      <c r="W102">
        <f t="shared" si="8"/>
        <v>1.02</v>
      </c>
      <c r="X102" s="1">
        <f t="shared" si="9"/>
        <v>5.4339999999999993</v>
      </c>
    </row>
    <row r="103" spans="1:24" x14ac:dyDescent="0.25">
      <c r="A103" s="12">
        <v>44117.32068287037</v>
      </c>
      <c r="B103" s="1">
        <f t="shared" si="10"/>
        <v>5.8449074058444239E-3</v>
      </c>
      <c r="C103" s="11">
        <f t="shared" si="11"/>
        <v>505</v>
      </c>
      <c r="D103" s="1">
        <v>7.25</v>
      </c>
      <c r="E103">
        <v>20.2</v>
      </c>
      <c r="G103" s="10">
        <v>44117.355011574073</v>
      </c>
      <c r="H103">
        <f t="shared" si="12"/>
        <v>504</v>
      </c>
      <c r="I103">
        <v>6.1</v>
      </c>
      <c r="J103">
        <v>20.2</v>
      </c>
      <c r="L103" s="1">
        <v>44117.389270833337</v>
      </c>
      <c r="M103" s="1">
        <f t="shared" si="13"/>
        <v>5.8449074131203815E-3</v>
      </c>
      <c r="N103">
        <f t="shared" si="14"/>
        <v>505</v>
      </c>
      <c r="O103">
        <v>6.9</v>
      </c>
      <c r="P103">
        <v>20.3</v>
      </c>
      <c r="S103" t="s">
        <v>54</v>
      </c>
      <c r="T103" s="11">
        <v>510</v>
      </c>
      <c r="U103" s="1">
        <v>6.4950000000000001</v>
      </c>
      <c r="V103">
        <f t="shared" si="15"/>
        <v>103</v>
      </c>
      <c r="W103">
        <f t="shared" si="8"/>
        <v>1.03</v>
      </c>
      <c r="X103" s="1">
        <f t="shared" si="9"/>
        <v>5.4649999999999999</v>
      </c>
    </row>
    <row r="104" spans="1:24" x14ac:dyDescent="0.25">
      <c r="A104" s="12">
        <v>44117.320740740739</v>
      </c>
      <c r="B104" s="1">
        <f t="shared" si="10"/>
        <v>5.9027777751907706E-3</v>
      </c>
      <c r="C104" s="11">
        <f t="shared" si="11"/>
        <v>510</v>
      </c>
      <c r="D104" s="1">
        <v>7.27</v>
      </c>
      <c r="E104">
        <v>20.2</v>
      </c>
      <c r="G104" s="10">
        <v>44117.355069444442</v>
      </c>
      <c r="H104">
        <f t="shared" si="12"/>
        <v>509</v>
      </c>
      <c r="I104">
        <v>6.14</v>
      </c>
      <c r="J104">
        <v>20.2</v>
      </c>
      <c r="L104" s="1">
        <v>44117.389328703706</v>
      </c>
      <c r="M104" s="1">
        <f t="shared" si="13"/>
        <v>5.9027777824667282E-3</v>
      </c>
      <c r="N104">
        <f t="shared" si="14"/>
        <v>510</v>
      </c>
      <c r="O104">
        <v>6.94</v>
      </c>
      <c r="P104">
        <v>20.3</v>
      </c>
      <c r="S104" t="s">
        <v>54</v>
      </c>
      <c r="T104" s="11">
        <v>515</v>
      </c>
      <c r="U104" s="1">
        <v>6.5209999999999999</v>
      </c>
      <c r="V104">
        <f t="shared" si="15"/>
        <v>104</v>
      </c>
      <c r="W104">
        <f t="shared" si="8"/>
        <v>1.04</v>
      </c>
      <c r="X104" s="1">
        <f t="shared" si="9"/>
        <v>5.4809999999999999</v>
      </c>
    </row>
    <row r="105" spans="1:24" x14ac:dyDescent="0.25">
      <c r="A105" s="12">
        <v>44117.320798611108</v>
      </c>
      <c r="B105" s="1">
        <f t="shared" si="10"/>
        <v>5.9606481445371173E-3</v>
      </c>
      <c r="C105" s="11">
        <f t="shared" si="11"/>
        <v>515</v>
      </c>
      <c r="D105" s="1">
        <v>7.29</v>
      </c>
      <c r="E105">
        <v>20.2</v>
      </c>
      <c r="G105" s="10">
        <v>44117.355127314811</v>
      </c>
      <c r="H105">
        <f t="shared" si="12"/>
        <v>514</v>
      </c>
      <c r="I105">
        <v>6.17</v>
      </c>
      <c r="J105">
        <v>20.2</v>
      </c>
      <c r="L105" s="1">
        <v>44117.389386574076</v>
      </c>
      <c r="M105" s="1">
        <f t="shared" si="13"/>
        <v>5.9606481518130749E-3</v>
      </c>
      <c r="N105">
        <f t="shared" si="14"/>
        <v>515</v>
      </c>
      <c r="O105">
        <v>6.97</v>
      </c>
      <c r="P105">
        <v>20.3</v>
      </c>
      <c r="S105" t="s">
        <v>54</v>
      </c>
      <c r="T105" s="11">
        <v>520</v>
      </c>
      <c r="U105" s="1">
        <v>6.5369999999999999</v>
      </c>
      <c r="V105">
        <f t="shared" si="15"/>
        <v>105</v>
      </c>
      <c r="W105">
        <f t="shared" si="8"/>
        <v>1.05</v>
      </c>
      <c r="X105" s="1">
        <f t="shared" si="9"/>
        <v>5.4870000000000001</v>
      </c>
    </row>
    <row r="106" spans="1:24" x14ac:dyDescent="0.25">
      <c r="A106" s="12">
        <v>44117.320856481485</v>
      </c>
      <c r="B106" s="1">
        <f t="shared" si="10"/>
        <v>6.0185185211594217E-3</v>
      </c>
      <c r="C106" s="11">
        <f t="shared" si="11"/>
        <v>520</v>
      </c>
      <c r="D106" s="1">
        <v>7.31</v>
      </c>
      <c r="E106">
        <v>20.2</v>
      </c>
      <c r="G106" s="10">
        <v>44117.355185185188</v>
      </c>
      <c r="H106">
        <f t="shared" si="12"/>
        <v>519</v>
      </c>
      <c r="I106">
        <v>6.21</v>
      </c>
      <c r="J106">
        <v>20.2</v>
      </c>
      <c r="L106" s="1">
        <v>44117.389444444445</v>
      </c>
      <c r="M106" s="1">
        <f t="shared" si="13"/>
        <v>6.0185185211594217E-3</v>
      </c>
      <c r="N106">
        <f t="shared" si="14"/>
        <v>520</v>
      </c>
      <c r="O106">
        <v>7.01</v>
      </c>
      <c r="P106">
        <v>20.3</v>
      </c>
      <c r="S106" t="s">
        <v>54</v>
      </c>
      <c r="T106" s="11">
        <v>525</v>
      </c>
      <c r="U106" s="1">
        <v>6.5939999999999994</v>
      </c>
      <c r="V106">
        <f t="shared" si="15"/>
        <v>106</v>
      </c>
      <c r="W106">
        <f t="shared" si="8"/>
        <v>1.06</v>
      </c>
      <c r="X106" s="1">
        <f t="shared" si="9"/>
        <v>5.5339999999999989</v>
      </c>
    </row>
    <row r="107" spans="1:24" x14ac:dyDescent="0.25">
      <c r="A107" s="12">
        <v>44117.320914351854</v>
      </c>
      <c r="B107" s="1">
        <f t="shared" si="10"/>
        <v>6.0763888905057684E-3</v>
      </c>
      <c r="C107" s="11">
        <f t="shared" si="11"/>
        <v>525</v>
      </c>
      <c r="D107" s="1">
        <v>7.32</v>
      </c>
      <c r="E107">
        <v>20.2</v>
      </c>
      <c r="G107" s="10">
        <v>44117.355243055557</v>
      </c>
      <c r="H107">
        <f t="shared" si="12"/>
        <v>524</v>
      </c>
      <c r="I107">
        <v>6.24</v>
      </c>
      <c r="J107">
        <v>20.2</v>
      </c>
      <c r="L107" s="1">
        <v>44117.389502314814</v>
      </c>
      <c r="M107" s="1">
        <f t="shared" si="13"/>
        <v>6.0763888905057684E-3</v>
      </c>
      <c r="N107">
        <f t="shared" si="14"/>
        <v>525</v>
      </c>
      <c r="O107">
        <v>7.05</v>
      </c>
      <c r="P107">
        <v>20.3</v>
      </c>
      <c r="S107" t="s">
        <v>54</v>
      </c>
      <c r="T107" s="11">
        <v>530</v>
      </c>
      <c r="U107" s="1">
        <v>6.6120000000000001</v>
      </c>
      <c r="V107">
        <f t="shared" si="15"/>
        <v>107</v>
      </c>
      <c r="W107">
        <f t="shared" si="8"/>
        <v>1.07</v>
      </c>
      <c r="X107" s="1">
        <f t="shared" si="9"/>
        <v>5.5419999999999998</v>
      </c>
    </row>
    <row r="108" spans="1:24" x14ac:dyDescent="0.25">
      <c r="A108" s="12">
        <v>44117.320972222224</v>
      </c>
      <c r="B108" s="1">
        <f t="shared" si="10"/>
        <v>6.1342592598521151E-3</v>
      </c>
      <c r="C108" s="11">
        <f t="shared" si="11"/>
        <v>530</v>
      </c>
      <c r="D108" s="1">
        <v>7.36</v>
      </c>
      <c r="E108">
        <v>20.2</v>
      </c>
      <c r="G108" s="10">
        <v>44117.355300925927</v>
      </c>
      <c r="H108">
        <f t="shared" si="12"/>
        <v>529</v>
      </c>
      <c r="I108">
        <v>6.27</v>
      </c>
      <c r="J108">
        <v>20.2</v>
      </c>
      <c r="L108" s="1">
        <v>44117.389560185184</v>
      </c>
      <c r="M108" s="1">
        <f t="shared" si="13"/>
        <v>6.1342592598521151E-3</v>
      </c>
      <c r="N108">
        <f t="shared" si="14"/>
        <v>530</v>
      </c>
      <c r="O108">
        <v>7.08</v>
      </c>
      <c r="P108">
        <v>20.3</v>
      </c>
      <c r="S108" t="s">
        <v>54</v>
      </c>
      <c r="T108" s="11">
        <v>535</v>
      </c>
      <c r="U108" s="1">
        <v>6.6379999999999999</v>
      </c>
      <c r="V108">
        <f t="shared" si="15"/>
        <v>108</v>
      </c>
      <c r="W108">
        <f t="shared" si="8"/>
        <v>1.08</v>
      </c>
      <c r="X108" s="1">
        <f t="shared" si="9"/>
        <v>5.5579999999999998</v>
      </c>
    </row>
    <row r="109" spans="1:24" x14ac:dyDescent="0.25">
      <c r="A109" s="12">
        <v>44117.321030092593</v>
      </c>
      <c r="B109" s="1">
        <f t="shared" si="10"/>
        <v>6.1921296291984618E-3</v>
      </c>
      <c r="C109" s="11">
        <f t="shared" si="11"/>
        <v>535</v>
      </c>
      <c r="D109" s="1">
        <v>7.37</v>
      </c>
      <c r="E109">
        <v>20.2</v>
      </c>
      <c r="G109" s="10">
        <v>44117.355358796296</v>
      </c>
      <c r="H109">
        <f t="shared" si="12"/>
        <v>534</v>
      </c>
      <c r="I109">
        <v>6.31</v>
      </c>
      <c r="J109">
        <v>20.2</v>
      </c>
      <c r="L109" s="1">
        <v>44117.389618055553</v>
      </c>
      <c r="M109" s="1">
        <f t="shared" si="13"/>
        <v>6.1921296291984618E-3</v>
      </c>
      <c r="N109">
        <f t="shared" si="14"/>
        <v>535</v>
      </c>
      <c r="O109">
        <v>7.11</v>
      </c>
      <c r="P109">
        <v>20.3</v>
      </c>
      <c r="S109" t="s">
        <v>54</v>
      </c>
      <c r="T109" s="11">
        <v>540</v>
      </c>
      <c r="U109" s="1">
        <v>6.6630000000000003</v>
      </c>
      <c r="V109">
        <f t="shared" si="15"/>
        <v>109</v>
      </c>
      <c r="W109">
        <f t="shared" si="8"/>
        <v>1.0900000000000001</v>
      </c>
      <c r="X109" s="1">
        <f t="shared" si="9"/>
        <v>5.5730000000000004</v>
      </c>
    </row>
    <row r="110" spans="1:24" x14ac:dyDescent="0.25">
      <c r="A110" s="12">
        <v>44117.321087962962</v>
      </c>
      <c r="B110" s="1">
        <f t="shared" si="10"/>
        <v>6.2499999985448085E-3</v>
      </c>
      <c r="C110" s="11">
        <f t="shared" si="11"/>
        <v>540</v>
      </c>
      <c r="D110" s="1">
        <v>7.38</v>
      </c>
      <c r="E110">
        <v>20.2</v>
      </c>
      <c r="G110" s="10">
        <v>44117.355416666665</v>
      </c>
      <c r="H110">
        <f t="shared" si="12"/>
        <v>539</v>
      </c>
      <c r="I110">
        <v>6.34</v>
      </c>
      <c r="J110">
        <v>20.2</v>
      </c>
      <c r="L110" s="1">
        <v>44117.389675925922</v>
      </c>
      <c r="M110" s="1">
        <f t="shared" si="13"/>
        <v>6.2499999985448085E-3</v>
      </c>
      <c r="N110">
        <f t="shared" si="14"/>
        <v>540</v>
      </c>
      <c r="O110">
        <v>7.14</v>
      </c>
      <c r="P110">
        <v>20.3</v>
      </c>
      <c r="S110" t="s">
        <v>54</v>
      </c>
      <c r="T110" s="11">
        <v>545</v>
      </c>
      <c r="U110" s="1">
        <v>6.6920000000000002</v>
      </c>
      <c r="V110">
        <f t="shared" si="15"/>
        <v>110</v>
      </c>
      <c r="W110">
        <f t="shared" si="8"/>
        <v>1.1000000000000001</v>
      </c>
      <c r="X110" s="1">
        <f t="shared" si="9"/>
        <v>5.5920000000000005</v>
      </c>
    </row>
    <row r="111" spans="1:24" x14ac:dyDescent="0.25">
      <c r="A111" s="12">
        <v>44117.321145833332</v>
      </c>
      <c r="B111" s="1">
        <f t="shared" si="10"/>
        <v>6.3078703678911552E-3</v>
      </c>
      <c r="C111" s="11">
        <f t="shared" si="11"/>
        <v>545</v>
      </c>
      <c r="D111" s="1">
        <v>7.4</v>
      </c>
      <c r="E111">
        <v>20.2</v>
      </c>
      <c r="G111" s="10">
        <v>44117.355474537035</v>
      </c>
      <c r="H111">
        <f t="shared" si="12"/>
        <v>544</v>
      </c>
      <c r="I111">
        <v>6.37</v>
      </c>
      <c r="J111">
        <v>20.2</v>
      </c>
      <c r="L111" s="1">
        <v>44117.389733796299</v>
      </c>
      <c r="M111" s="1">
        <f t="shared" si="13"/>
        <v>6.3078703751671128E-3</v>
      </c>
      <c r="N111">
        <f t="shared" si="14"/>
        <v>545</v>
      </c>
      <c r="O111">
        <v>7.16</v>
      </c>
      <c r="P111">
        <v>20.3</v>
      </c>
      <c r="S111" t="s">
        <v>54</v>
      </c>
      <c r="T111" s="11">
        <v>550</v>
      </c>
      <c r="U111" s="1">
        <v>6.7149999999999999</v>
      </c>
      <c r="V111">
        <f t="shared" si="15"/>
        <v>111</v>
      </c>
      <c r="W111">
        <f t="shared" si="8"/>
        <v>1.1100000000000001</v>
      </c>
      <c r="X111" s="1">
        <f t="shared" si="9"/>
        <v>5.6049999999999995</v>
      </c>
    </row>
    <row r="112" spans="1:24" x14ac:dyDescent="0.25">
      <c r="A112" s="12">
        <v>44117.321203703701</v>
      </c>
      <c r="B112" s="1">
        <f t="shared" si="10"/>
        <v>6.3657407372375019E-3</v>
      </c>
      <c r="C112" s="11">
        <f t="shared" si="11"/>
        <v>550</v>
      </c>
      <c r="D112" s="1">
        <v>7.42</v>
      </c>
      <c r="E112">
        <v>20.2</v>
      </c>
      <c r="G112" s="10">
        <v>44117.355532407404</v>
      </c>
      <c r="H112">
        <f t="shared" si="12"/>
        <v>549</v>
      </c>
      <c r="I112">
        <v>6.41</v>
      </c>
      <c r="J112">
        <v>20.2</v>
      </c>
      <c r="L112" s="1">
        <v>44117.389791666668</v>
      </c>
      <c r="M112" s="1">
        <f t="shared" si="13"/>
        <v>6.3657407445134595E-3</v>
      </c>
      <c r="N112">
        <f t="shared" si="14"/>
        <v>550</v>
      </c>
      <c r="O112">
        <v>7.19</v>
      </c>
      <c r="P112">
        <v>20.3</v>
      </c>
      <c r="S112" t="s">
        <v>54</v>
      </c>
      <c r="T112" s="11">
        <v>555</v>
      </c>
      <c r="U112" s="1">
        <v>6.7549999999999999</v>
      </c>
      <c r="V112">
        <f t="shared" si="15"/>
        <v>112</v>
      </c>
      <c r="W112">
        <f t="shared" si="8"/>
        <v>1.1200000000000001</v>
      </c>
      <c r="X112" s="1">
        <f t="shared" si="9"/>
        <v>5.6349999999999998</v>
      </c>
    </row>
    <row r="113" spans="1:24" x14ac:dyDescent="0.25">
      <c r="A113" s="12">
        <v>44117.321261574078</v>
      </c>
      <c r="B113" s="1">
        <f t="shared" si="10"/>
        <v>6.4236111138598062E-3</v>
      </c>
      <c r="C113" s="11">
        <f t="shared" si="11"/>
        <v>555</v>
      </c>
      <c r="D113" s="1">
        <v>7.44</v>
      </c>
      <c r="E113">
        <v>20.2</v>
      </c>
      <c r="G113" s="10">
        <v>44117.355590277781</v>
      </c>
      <c r="H113">
        <f t="shared" si="12"/>
        <v>554</v>
      </c>
      <c r="I113">
        <v>6.44</v>
      </c>
      <c r="J113">
        <v>20.2</v>
      </c>
      <c r="L113" s="1">
        <v>44117.389849537038</v>
      </c>
      <c r="M113" s="1">
        <f t="shared" si="13"/>
        <v>6.4236111138598062E-3</v>
      </c>
      <c r="N113">
        <f t="shared" si="14"/>
        <v>555</v>
      </c>
      <c r="O113">
        <v>7.23</v>
      </c>
      <c r="P113">
        <v>20.3</v>
      </c>
      <c r="S113" t="s">
        <v>54</v>
      </c>
      <c r="T113" s="11">
        <v>560</v>
      </c>
      <c r="U113" s="1">
        <v>6.7830000000000004</v>
      </c>
      <c r="V113">
        <f t="shared" si="15"/>
        <v>113</v>
      </c>
      <c r="W113">
        <f t="shared" si="8"/>
        <v>1.1299999999999999</v>
      </c>
      <c r="X113" s="1">
        <f t="shared" si="9"/>
        <v>5.6530000000000005</v>
      </c>
    </row>
    <row r="114" spans="1:24" x14ac:dyDescent="0.25">
      <c r="A114" s="12">
        <v>44117.321319444447</v>
      </c>
      <c r="B114" s="1">
        <f t="shared" si="10"/>
        <v>6.4814814832061529E-3</v>
      </c>
      <c r="C114" s="11">
        <f t="shared" si="11"/>
        <v>560</v>
      </c>
      <c r="D114" s="1">
        <v>7.46</v>
      </c>
      <c r="E114">
        <v>20.2</v>
      </c>
      <c r="G114" s="10">
        <v>44117.35564814815</v>
      </c>
      <c r="H114">
        <f t="shared" si="12"/>
        <v>559</v>
      </c>
      <c r="I114">
        <v>6.47</v>
      </c>
      <c r="J114">
        <v>20.2</v>
      </c>
      <c r="L114" s="1">
        <v>44117.389907407407</v>
      </c>
      <c r="M114" s="1">
        <f t="shared" si="13"/>
        <v>6.4814814832061529E-3</v>
      </c>
      <c r="N114">
        <f t="shared" si="14"/>
        <v>560</v>
      </c>
      <c r="O114">
        <v>7.27</v>
      </c>
      <c r="P114">
        <v>20.3</v>
      </c>
      <c r="S114" t="s">
        <v>54</v>
      </c>
      <c r="T114" s="11">
        <v>565</v>
      </c>
      <c r="U114" s="1">
        <v>6.8159999999999998</v>
      </c>
      <c r="V114">
        <f t="shared" si="15"/>
        <v>114</v>
      </c>
      <c r="W114">
        <f t="shared" si="8"/>
        <v>1.1399999999999999</v>
      </c>
      <c r="X114" s="1">
        <f t="shared" si="9"/>
        <v>5.6760000000000002</v>
      </c>
    </row>
    <row r="115" spans="1:24" x14ac:dyDescent="0.25">
      <c r="A115" s="12">
        <v>44117.321377314816</v>
      </c>
      <c r="B115" s="1">
        <f t="shared" si="10"/>
        <v>6.5393518525524996E-3</v>
      </c>
      <c r="C115" s="11">
        <f t="shared" si="11"/>
        <v>565</v>
      </c>
      <c r="D115" s="1">
        <v>7.47</v>
      </c>
      <c r="E115">
        <v>20.2</v>
      </c>
      <c r="G115" s="10">
        <v>44117.355706018519</v>
      </c>
      <c r="H115">
        <f t="shared" si="12"/>
        <v>564</v>
      </c>
      <c r="I115">
        <v>6.5</v>
      </c>
      <c r="J115">
        <v>20.2</v>
      </c>
      <c r="L115" s="1">
        <v>44117.389965277776</v>
      </c>
      <c r="M115" s="1">
        <f t="shared" si="13"/>
        <v>6.5393518525524996E-3</v>
      </c>
      <c r="N115">
        <f t="shared" si="14"/>
        <v>565</v>
      </c>
      <c r="O115">
        <v>7.3</v>
      </c>
      <c r="P115">
        <v>20.3</v>
      </c>
      <c r="S115" t="s">
        <v>54</v>
      </c>
      <c r="T115" s="11">
        <v>570</v>
      </c>
      <c r="U115" s="1">
        <v>6.827</v>
      </c>
      <c r="V115">
        <f t="shared" si="15"/>
        <v>115</v>
      </c>
      <c r="W115">
        <f t="shared" si="8"/>
        <v>1.1499999999999999</v>
      </c>
      <c r="X115" s="1">
        <f t="shared" si="9"/>
        <v>5.6769999999999996</v>
      </c>
    </row>
    <row r="116" spans="1:24" x14ac:dyDescent="0.25">
      <c r="A116" s="12">
        <v>44117.321435185186</v>
      </c>
      <c r="B116" s="1">
        <f t="shared" si="10"/>
        <v>6.5972222218988463E-3</v>
      </c>
      <c r="C116" s="11">
        <f t="shared" si="11"/>
        <v>570</v>
      </c>
      <c r="D116" s="1">
        <v>7.5</v>
      </c>
      <c r="E116">
        <v>20.2</v>
      </c>
      <c r="G116" s="10">
        <v>44117.355763888889</v>
      </c>
      <c r="H116">
        <f t="shared" si="12"/>
        <v>569</v>
      </c>
      <c r="I116">
        <v>6.53</v>
      </c>
      <c r="J116">
        <v>20.2</v>
      </c>
      <c r="L116" s="1">
        <v>44117.390023148146</v>
      </c>
      <c r="M116" s="1">
        <f t="shared" si="13"/>
        <v>6.5972222218988463E-3</v>
      </c>
      <c r="N116">
        <f t="shared" si="14"/>
        <v>570</v>
      </c>
      <c r="O116">
        <v>7.32</v>
      </c>
      <c r="P116">
        <v>20.3</v>
      </c>
      <c r="S116" t="s">
        <v>54</v>
      </c>
      <c r="T116" s="11">
        <v>575</v>
      </c>
      <c r="U116" s="1">
        <v>6.8380000000000001</v>
      </c>
      <c r="V116">
        <f t="shared" si="15"/>
        <v>116</v>
      </c>
      <c r="W116">
        <f t="shared" si="8"/>
        <v>1.1599999999999999</v>
      </c>
      <c r="X116" s="1">
        <f t="shared" si="9"/>
        <v>5.6779999999999999</v>
      </c>
    </row>
    <row r="117" spans="1:24" x14ac:dyDescent="0.25">
      <c r="A117" s="12">
        <v>44117.321493055555</v>
      </c>
      <c r="B117" s="1">
        <f t="shared" si="10"/>
        <v>6.655092591245193E-3</v>
      </c>
      <c r="C117" s="11">
        <f t="shared" si="11"/>
        <v>575</v>
      </c>
      <c r="D117" s="1">
        <v>7.51</v>
      </c>
      <c r="E117">
        <v>20.2</v>
      </c>
      <c r="G117" s="10">
        <v>44117.355821759258</v>
      </c>
      <c r="H117">
        <f t="shared" si="12"/>
        <v>574</v>
      </c>
      <c r="I117">
        <v>6.57</v>
      </c>
      <c r="J117">
        <v>20.2</v>
      </c>
      <c r="L117" s="1">
        <v>44117.390081018515</v>
      </c>
      <c r="M117" s="1">
        <f t="shared" si="13"/>
        <v>6.655092591245193E-3</v>
      </c>
      <c r="N117">
        <f t="shared" si="14"/>
        <v>575</v>
      </c>
      <c r="O117">
        <v>7.35</v>
      </c>
      <c r="P117">
        <v>20.3</v>
      </c>
      <c r="S117" t="s">
        <v>54</v>
      </c>
      <c r="T117" s="11">
        <v>580</v>
      </c>
      <c r="U117" s="1">
        <v>6.8540000000000001</v>
      </c>
      <c r="V117">
        <f t="shared" si="15"/>
        <v>117</v>
      </c>
      <c r="W117">
        <f t="shared" si="8"/>
        <v>1.17</v>
      </c>
      <c r="X117" s="1">
        <f t="shared" si="9"/>
        <v>5.6840000000000002</v>
      </c>
    </row>
    <row r="118" spans="1:24" x14ac:dyDescent="0.25">
      <c r="A118" s="12">
        <v>44117.321550925924</v>
      </c>
      <c r="B118" s="1">
        <f t="shared" si="10"/>
        <v>6.7129629605915397E-3</v>
      </c>
      <c r="C118" s="11">
        <f t="shared" si="11"/>
        <v>580</v>
      </c>
      <c r="D118" s="1">
        <v>7.53</v>
      </c>
      <c r="E118">
        <v>20.2</v>
      </c>
      <c r="G118" s="10">
        <v>44117.355879629627</v>
      </c>
      <c r="H118">
        <f t="shared" si="12"/>
        <v>579</v>
      </c>
      <c r="I118">
        <v>6.61</v>
      </c>
      <c r="J118">
        <v>20.2</v>
      </c>
      <c r="L118" s="1">
        <v>44117.390138888892</v>
      </c>
      <c r="M118" s="1">
        <f t="shared" si="13"/>
        <v>6.7129629678674974E-3</v>
      </c>
      <c r="N118">
        <f t="shared" si="14"/>
        <v>580</v>
      </c>
      <c r="O118">
        <v>7.38</v>
      </c>
      <c r="P118">
        <v>20.3</v>
      </c>
      <c r="S118" t="s">
        <v>54</v>
      </c>
      <c r="T118" s="11">
        <v>585</v>
      </c>
      <c r="U118" s="1">
        <v>6.891</v>
      </c>
      <c r="V118">
        <f t="shared" si="15"/>
        <v>118</v>
      </c>
      <c r="W118">
        <f t="shared" si="8"/>
        <v>1.18</v>
      </c>
      <c r="X118" s="1">
        <f t="shared" si="9"/>
        <v>5.7110000000000003</v>
      </c>
    </row>
    <row r="119" spans="1:24" x14ac:dyDescent="0.25">
      <c r="A119" s="12">
        <v>44117.321608796294</v>
      </c>
      <c r="B119" s="1">
        <f t="shared" si="10"/>
        <v>6.7708333299378864E-3</v>
      </c>
      <c r="C119" s="11">
        <f t="shared" si="11"/>
        <v>585</v>
      </c>
      <c r="D119" s="1">
        <v>7.54</v>
      </c>
      <c r="E119">
        <v>20.2</v>
      </c>
      <c r="G119" s="10">
        <v>44117.355937499997</v>
      </c>
      <c r="H119">
        <f t="shared" si="12"/>
        <v>584</v>
      </c>
      <c r="I119">
        <v>6.64</v>
      </c>
      <c r="J119">
        <v>20.2</v>
      </c>
      <c r="L119" s="1">
        <v>44117.390196759261</v>
      </c>
      <c r="M119" s="1">
        <f t="shared" si="13"/>
        <v>6.7708333372138441E-3</v>
      </c>
      <c r="N119">
        <f t="shared" si="14"/>
        <v>585</v>
      </c>
      <c r="O119">
        <v>7.4</v>
      </c>
      <c r="P119">
        <v>20.3</v>
      </c>
      <c r="S119" t="s">
        <v>54</v>
      </c>
      <c r="T119" s="11">
        <v>590</v>
      </c>
      <c r="U119" s="1">
        <v>6.9279999999999999</v>
      </c>
      <c r="V119">
        <f t="shared" si="15"/>
        <v>119</v>
      </c>
      <c r="W119">
        <f t="shared" si="8"/>
        <v>1.19</v>
      </c>
      <c r="X119" s="1">
        <f t="shared" si="9"/>
        <v>5.7379999999999995</v>
      </c>
    </row>
    <row r="120" spans="1:24" x14ac:dyDescent="0.25">
      <c r="A120" s="12">
        <v>44117.321666666663</v>
      </c>
      <c r="B120" s="1">
        <f t="shared" si="10"/>
        <v>6.8287036992842332E-3</v>
      </c>
      <c r="C120" s="11">
        <f t="shared" si="11"/>
        <v>590</v>
      </c>
      <c r="D120" s="1">
        <v>7.56</v>
      </c>
      <c r="E120">
        <v>20.2</v>
      </c>
      <c r="G120" s="10">
        <v>44117.355995370373</v>
      </c>
      <c r="H120">
        <f t="shared" si="12"/>
        <v>589</v>
      </c>
      <c r="I120">
        <v>6.67</v>
      </c>
      <c r="J120">
        <v>20.2</v>
      </c>
      <c r="L120" s="1">
        <v>44117.39025462963</v>
      </c>
      <c r="M120" s="1">
        <f t="shared" si="13"/>
        <v>6.8287037065601908E-3</v>
      </c>
      <c r="N120">
        <f t="shared" si="14"/>
        <v>590</v>
      </c>
      <c r="O120">
        <v>7.42</v>
      </c>
      <c r="P120">
        <v>20.3</v>
      </c>
      <c r="S120" t="s">
        <v>54</v>
      </c>
      <c r="T120" s="11">
        <v>595</v>
      </c>
      <c r="U120" s="1">
        <v>6.9630000000000001</v>
      </c>
      <c r="V120">
        <f t="shared" si="15"/>
        <v>120</v>
      </c>
      <c r="W120">
        <f t="shared" si="8"/>
        <v>1.2</v>
      </c>
      <c r="X120" s="1">
        <f t="shared" si="9"/>
        <v>5.7629999999999999</v>
      </c>
    </row>
    <row r="121" spans="1:24" x14ac:dyDescent="0.25">
      <c r="A121" s="12">
        <v>44117.32172453704</v>
      </c>
      <c r="B121" s="1">
        <f t="shared" si="10"/>
        <v>6.8865740759065375E-3</v>
      </c>
      <c r="C121" s="11">
        <f t="shared" si="11"/>
        <v>595</v>
      </c>
      <c r="D121" s="1">
        <v>7.58</v>
      </c>
      <c r="E121">
        <v>20.2</v>
      </c>
      <c r="G121" s="10">
        <v>44117.356053240743</v>
      </c>
      <c r="H121">
        <f t="shared" si="12"/>
        <v>594</v>
      </c>
      <c r="I121">
        <v>6.69</v>
      </c>
      <c r="J121">
        <v>20.2</v>
      </c>
      <c r="L121" s="1">
        <v>44117.3903125</v>
      </c>
      <c r="M121" s="1">
        <f t="shared" si="13"/>
        <v>6.8865740759065375E-3</v>
      </c>
      <c r="N121">
        <f t="shared" si="14"/>
        <v>595</v>
      </c>
      <c r="O121">
        <v>7.45</v>
      </c>
      <c r="P121">
        <v>20.3</v>
      </c>
      <c r="S121" t="s">
        <v>54</v>
      </c>
      <c r="T121" s="11">
        <v>600</v>
      </c>
      <c r="U121" s="1">
        <v>6.9819999999999993</v>
      </c>
      <c r="V121">
        <f t="shared" si="15"/>
        <v>121</v>
      </c>
      <c r="W121">
        <f t="shared" si="8"/>
        <v>1.21</v>
      </c>
      <c r="X121" s="1">
        <f t="shared" si="9"/>
        <v>5.7719999999999994</v>
      </c>
    </row>
    <row r="122" spans="1:24" x14ac:dyDescent="0.25">
      <c r="A122" s="12">
        <v>44117.321782407409</v>
      </c>
      <c r="B122" s="1">
        <f t="shared" si="10"/>
        <v>6.9444444452528842E-3</v>
      </c>
      <c r="C122" s="11">
        <f t="shared" si="11"/>
        <v>600</v>
      </c>
      <c r="D122" s="1">
        <v>7.59</v>
      </c>
      <c r="E122">
        <v>20.2</v>
      </c>
      <c r="G122" s="10">
        <v>44117.356111111112</v>
      </c>
      <c r="H122">
        <f t="shared" si="12"/>
        <v>599</v>
      </c>
      <c r="I122">
        <v>6.71</v>
      </c>
      <c r="J122">
        <v>20.2</v>
      </c>
      <c r="L122" s="1">
        <v>44117.390370370369</v>
      </c>
      <c r="M122" s="1">
        <f t="shared" si="13"/>
        <v>6.9444444452528842E-3</v>
      </c>
      <c r="N122">
        <f t="shared" si="14"/>
        <v>600</v>
      </c>
      <c r="O122">
        <v>7.49</v>
      </c>
      <c r="P122">
        <v>20.3</v>
      </c>
      <c r="S122" t="s">
        <v>54</v>
      </c>
      <c r="T122" s="11">
        <v>605</v>
      </c>
      <c r="U122" s="1">
        <v>6.9910000000000005</v>
      </c>
      <c r="V122">
        <f t="shared" si="15"/>
        <v>122</v>
      </c>
      <c r="W122">
        <f t="shared" si="8"/>
        <v>1.22</v>
      </c>
      <c r="X122" s="1">
        <f t="shared" si="9"/>
        <v>5.7710000000000008</v>
      </c>
    </row>
    <row r="123" spans="1:24" x14ac:dyDescent="0.25">
      <c r="A123" s="12">
        <v>44117.321840277778</v>
      </c>
      <c r="B123" s="1">
        <f t="shared" si="10"/>
        <v>7.0023148145992309E-3</v>
      </c>
      <c r="C123" s="11">
        <f t="shared" si="11"/>
        <v>605</v>
      </c>
      <c r="D123" s="1">
        <v>7.6</v>
      </c>
      <c r="E123">
        <v>20.2</v>
      </c>
      <c r="G123" s="10">
        <v>44117.356168981481</v>
      </c>
      <c r="H123">
        <f t="shared" si="12"/>
        <v>604</v>
      </c>
      <c r="I123">
        <v>6.75</v>
      </c>
      <c r="J123">
        <v>20.2</v>
      </c>
      <c r="L123" s="1">
        <v>44117.390428240738</v>
      </c>
      <c r="M123" s="1">
        <f t="shared" si="13"/>
        <v>7.0023148145992309E-3</v>
      </c>
      <c r="N123">
        <f t="shared" si="14"/>
        <v>605</v>
      </c>
      <c r="O123">
        <v>7.52</v>
      </c>
      <c r="P123">
        <v>20.3</v>
      </c>
      <c r="S123" t="s">
        <v>54</v>
      </c>
      <c r="T123" s="11">
        <v>610</v>
      </c>
      <c r="U123" s="1">
        <v>7.0019999999999998</v>
      </c>
      <c r="V123">
        <f t="shared" si="15"/>
        <v>123</v>
      </c>
      <c r="W123">
        <f t="shared" si="8"/>
        <v>1.23</v>
      </c>
      <c r="X123" s="1">
        <f t="shared" si="9"/>
        <v>5.7720000000000002</v>
      </c>
    </row>
    <row r="124" spans="1:24" x14ac:dyDescent="0.25">
      <c r="A124" s="12">
        <v>44117.321898148148</v>
      </c>
      <c r="B124" s="1">
        <f t="shared" si="10"/>
        <v>7.0601851839455776E-3</v>
      </c>
      <c r="C124" s="11">
        <f t="shared" si="11"/>
        <v>610</v>
      </c>
      <c r="D124" s="1">
        <v>7.62</v>
      </c>
      <c r="E124">
        <v>20.2</v>
      </c>
      <c r="G124" s="10">
        <v>44117.356226851851</v>
      </c>
      <c r="H124">
        <f t="shared" si="12"/>
        <v>609</v>
      </c>
      <c r="I124">
        <v>6.77</v>
      </c>
      <c r="J124">
        <v>20.2</v>
      </c>
      <c r="L124" s="1">
        <v>44117.390486111108</v>
      </c>
      <c r="M124" s="1">
        <f t="shared" si="13"/>
        <v>7.0601851839455776E-3</v>
      </c>
      <c r="N124">
        <f t="shared" si="14"/>
        <v>610</v>
      </c>
      <c r="O124">
        <v>7.55</v>
      </c>
      <c r="P124">
        <v>20.3</v>
      </c>
      <c r="S124" t="s">
        <v>54</v>
      </c>
      <c r="T124" s="11">
        <v>615</v>
      </c>
      <c r="U124" s="1">
        <v>7.0410000000000004</v>
      </c>
      <c r="V124">
        <f t="shared" si="15"/>
        <v>124</v>
      </c>
      <c r="W124">
        <f t="shared" si="8"/>
        <v>1.24</v>
      </c>
      <c r="X124" s="1">
        <f t="shared" si="9"/>
        <v>5.8010000000000002</v>
      </c>
    </row>
    <row r="125" spans="1:24" x14ac:dyDescent="0.25">
      <c r="A125" s="12">
        <v>44117.321956018517</v>
      </c>
      <c r="B125" s="1">
        <f t="shared" si="10"/>
        <v>7.1180555532919243E-3</v>
      </c>
      <c r="C125" s="11">
        <f t="shared" si="11"/>
        <v>615</v>
      </c>
      <c r="D125" s="1">
        <v>7.63</v>
      </c>
      <c r="E125">
        <v>20.2</v>
      </c>
      <c r="G125" s="10">
        <v>44117.35628472222</v>
      </c>
      <c r="H125">
        <f t="shared" si="12"/>
        <v>614</v>
      </c>
      <c r="I125">
        <v>6.8</v>
      </c>
      <c r="J125">
        <v>20.2</v>
      </c>
      <c r="L125" s="1">
        <v>44117.390543981484</v>
      </c>
      <c r="M125" s="1">
        <f t="shared" si="13"/>
        <v>7.1180555605678819E-3</v>
      </c>
      <c r="N125">
        <f t="shared" si="14"/>
        <v>615</v>
      </c>
      <c r="O125">
        <v>7.57</v>
      </c>
      <c r="P125">
        <v>20.3</v>
      </c>
      <c r="S125" t="s">
        <v>54</v>
      </c>
      <c r="T125" s="11">
        <v>620</v>
      </c>
      <c r="U125" s="1">
        <v>7.05</v>
      </c>
      <c r="V125">
        <f t="shared" si="15"/>
        <v>125</v>
      </c>
      <c r="W125">
        <f t="shared" si="8"/>
        <v>1.25</v>
      </c>
      <c r="X125" s="1">
        <f t="shared" si="9"/>
        <v>5.8</v>
      </c>
    </row>
    <row r="126" spans="1:24" x14ac:dyDescent="0.25">
      <c r="A126" s="12">
        <v>44117.322013888886</v>
      </c>
      <c r="B126" s="1">
        <f t="shared" si="10"/>
        <v>7.175925922638271E-3</v>
      </c>
      <c r="C126" s="11">
        <f t="shared" si="11"/>
        <v>620</v>
      </c>
      <c r="D126" s="1">
        <v>7.65</v>
      </c>
      <c r="E126">
        <v>20.2</v>
      </c>
      <c r="G126" s="10">
        <v>44117.356342592589</v>
      </c>
      <c r="H126">
        <f t="shared" si="12"/>
        <v>619</v>
      </c>
      <c r="I126">
        <v>6.84</v>
      </c>
      <c r="J126">
        <v>20.2</v>
      </c>
      <c r="L126" s="1">
        <v>44117.390601851854</v>
      </c>
      <c r="M126" s="1">
        <f t="shared" si="13"/>
        <v>7.1759259299142286E-3</v>
      </c>
      <c r="N126">
        <f t="shared" si="14"/>
        <v>620</v>
      </c>
      <c r="O126">
        <v>7.59</v>
      </c>
      <c r="P126">
        <v>20.3</v>
      </c>
      <c r="S126" t="s">
        <v>54</v>
      </c>
      <c r="T126" s="11">
        <v>625</v>
      </c>
      <c r="U126" s="1">
        <v>7.0750000000000002</v>
      </c>
      <c r="V126">
        <f t="shared" si="15"/>
        <v>126</v>
      </c>
      <c r="W126">
        <f t="shared" si="8"/>
        <v>1.26</v>
      </c>
      <c r="X126" s="1">
        <f t="shared" si="9"/>
        <v>5.8150000000000004</v>
      </c>
    </row>
    <row r="127" spans="1:24" x14ac:dyDescent="0.25">
      <c r="A127" s="12">
        <v>44117.322071759256</v>
      </c>
      <c r="B127" s="1">
        <f t="shared" si="10"/>
        <v>7.2337962919846177E-3</v>
      </c>
      <c r="C127" s="11">
        <f t="shared" si="11"/>
        <v>625</v>
      </c>
      <c r="D127" s="1">
        <v>7.66</v>
      </c>
      <c r="E127">
        <v>20.2</v>
      </c>
      <c r="G127" s="10">
        <v>44117.356400462966</v>
      </c>
      <c r="H127">
        <f t="shared" si="12"/>
        <v>624</v>
      </c>
      <c r="I127">
        <v>6.86</v>
      </c>
      <c r="J127">
        <v>20.2</v>
      </c>
      <c r="L127" s="1">
        <v>44117.390659722223</v>
      </c>
      <c r="M127" s="1">
        <f t="shared" si="13"/>
        <v>7.2337962992605753E-3</v>
      </c>
      <c r="N127">
        <f t="shared" si="14"/>
        <v>625</v>
      </c>
      <c r="O127">
        <v>7.61</v>
      </c>
      <c r="P127">
        <v>20.3</v>
      </c>
      <c r="S127" t="s">
        <v>54</v>
      </c>
      <c r="T127" s="11">
        <v>630</v>
      </c>
      <c r="U127" s="1">
        <v>7.093</v>
      </c>
      <c r="V127">
        <f t="shared" si="15"/>
        <v>127</v>
      </c>
      <c r="W127">
        <f t="shared" si="8"/>
        <v>1.27</v>
      </c>
      <c r="X127" s="1">
        <f t="shared" si="9"/>
        <v>5.8230000000000004</v>
      </c>
    </row>
    <row r="128" spans="1:24" x14ac:dyDescent="0.25">
      <c r="A128" s="12">
        <v>44117.322129629632</v>
      </c>
      <c r="B128" s="1">
        <f t="shared" si="10"/>
        <v>7.291666668606922E-3</v>
      </c>
      <c r="C128" s="11">
        <f t="shared" si="11"/>
        <v>630</v>
      </c>
      <c r="D128" s="1">
        <v>7.68</v>
      </c>
      <c r="E128">
        <v>20.2</v>
      </c>
      <c r="G128" s="10">
        <v>44117.356458333335</v>
      </c>
      <c r="H128">
        <f t="shared" si="12"/>
        <v>629</v>
      </c>
      <c r="I128">
        <v>6.88</v>
      </c>
      <c r="J128">
        <v>20.2</v>
      </c>
      <c r="L128" s="1">
        <v>44117.390717592592</v>
      </c>
      <c r="M128" s="1">
        <f t="shared" si="13"/>
        <v>7.291666668606922E-3</v>
      </c>
      <c r="N128">
        <f t="shared" si="14"/>
        <v>630</v>
      </c>
      <c r="O128">
        <v>7.64</v>
      </c>
      <c r="P128">
        <v>20.3</v>
      </c>
      <c r="S128" t="s">
        <v>54</v>
      </c>
      <c r="T128" s="11">
        <v>635</v>
      </c>
      <c r="U128" s="1">
        <v>7.1390000000000002</v>
      </c>
      <c r="V128">
        <f t="shared" si="15"/>
        <v>128</v>
      </c>
      <c r="W128">
        <f t="shared" si="8"/>
        <v>1.28</v>
      </c>
      <c r="X128" s="1">
        <f t="shared" si="9"/>
        <v>5.859</v>
      </c>
    </row>
    <row r="129" spans="1:24" x14ac:dyDescent="0.25">
      <c r="A129" s="12">
        <v>44117.322187500002</v>
      </c>
      <c r="B129" s="1">
        <f t="shared" si="10"/>
        <v>7.3495370379532687E-3</v>
      </c>
      <c r="C129" s="11">
        <f t="shared" si="11"/>
        <v>635</v>
      </c>
      <c r="D129" s="1">
        <v>7.68</v>
      </c>
      <c r="E129">
        <v>20.2</v>
      </c>
      <c r="G129" s="10">
        <v>44117.356516203705</v>
      </c>
      <c r="H129">
        <f t="shared" si="12"/>
        <v>634</v>
      </c>
      <c r="I129">
        <v>6.91</v>
      </c>
      <c r="J129">
        <v>20.2</v>
      </c>
      <c r="L129" s="1">
        <v>44117.390775462962</v>
      </c>
      <c r="M129" s="1">
        <f t="shared" si="13"/>
        <v>7.3495370379532687E-3</v>
      </c>
      <c r="N129">
        <f t="shared" si="14"/>
        <v>635</v>
      </c>
      <c r="O129">
        <v>7.66</v>
      </c>
      <c r="P129">
        <v>20.3</v>
      </c>
      <c r="S129" t="s">
        <v>54</v>
      </c>
      <c r="T129" s="11">
        <v>640</v>
      </c>
      <c r="U129" s="1">
        <v>7.1519999999999992</v>
      </c>
      <c r="V129">
        <f t="shared" si="15"/>
        <v>129</v>
      </c>
      <c r="W129">
        <f t="shared" si="8"/>
        <v>1.29</v>
      </c>
      <c r="X129" s="1">
        <f t="shared" si="9"/>
        <v>5.8619999999999992</v>
      </c>
    </row>
    <row r="130" spans="1:24" x14ac:dyDescent="0.25">
      <c r="A130" s="12">
        <v>44117.322245370371</v>
      </c>
      <c r="B130" s="1">
        <f t="shared" si="10"/>
        <v>7.4074074072996154E-3</v>
      </c>
      <c r="C130" s="11">
        <f t="shared" si="11"/>
        <v>640</v>
      </c>
      <c r="D130" s="1">
        <v>7.72</v>
      </c>
      <c r="E130">
        <v>20.2</v>
      </c>
      <c r="G130" s="10">
        <v>44117.356574074074</v>
      </c>
      <c r="H130">
        <f t="shared" si="12"/>
        <v>639</v>
      </c>
      <c r="I130">
        <v>6.94</v>
      </c>
      <c r="J130">
        <v>20.2</v>
      </c>
      <c r="L130" s="1">
        <v>44117.390833333331</v>
      </c>
      <c r="M130" s="1">
        <f t="shared" si="13"/>
        <v>7.4074074072996154E-3</v>
      </c>
      <c r="N130">
        <f t="shared" si="14"/>
        <v>640</v>
      </c>
      <c r="O130">
        <v>7.68</v>
      </c>
      <c r="P130">
        <v>20.3</v>
      </c>
      <c r="S130" t="s">
        <v>54</v>
      </c>
      <c r="T130" s="11">
        <v>645</v>
      </c>
      <c r="U130" s="1">
        <v>7.1680000000000001</v>
      </c>
      <c r="V130">
        <f t="shared" si="15"/>
        <v>130</v>
      </c>
      <c r="W130">
        <f t="shared" ref="W130:W193" si="16">V130/100</f>
        <v>1.3</v>
      </c>
      <c r="X130" s="1">
        <f t="shared" ref="X130:X193" si="17">U130-W130</f>
        <v>5.8680000000000003</v>
      </c>
    </row>
    <row r="131" spans="1:24" x14ac:dyDescent="0.25">
      <c r="A131" s="12">
        <v>44117.32230324074</v>
      </c>
      <c r="B131" s="1">
        <f t="shared" ref="B131:B194" si="18">A131-$A$2</f>
        <v>7.4652777766459621E-3</v>
      </c>
      <c r="C131" s="11">
        <f t="shared" ref="C131:C194" si="19">ROUND(B131*3600*24,1)</f>
        <v>645</v>
      </c>
      <c r="D131" s="1">
        <v>7.72</v>
      </c>
      <c r="E131">
        <v>20.2</v>
      </c>
      <c r="G131" s="10">
        <v>44117.356631944444</v>
      </c>
      <c r="H131">
        <f t="shared" ref="H131:H194" si="20">ROUND((G131-$G$2)*3600*24,2)</f>
        <v>644</v>
      </c>
      <c r="I131">
        <v>6.97</v>
      </c>
      <c r="J131">
        <v>20.2</v>
      </c>
      <c r="L131" s="1">
        <v>44117.3908912037</v>
      </c>
      <c r="M131" s="1">
        <f t="shared" ref="M131:M194" si="21">L131-$L$2</f>
        <v>7.4652777766459621E-3</v>
      </c>
      <c r="N131">
        <f t="shared" ref="N131:N194" si="22">ROUND(M131*3600*24,2)</f>
        <v>645</v>
      </c>
      <c r="O131">
        <v>7.71</v>
      </c>
      <c r="P131">
        <v>20.3</v>
      </c>
      <c r="S131" t="s">
        <v>54</v>
      </c>
      <c r="T131" s="11">
        <v>650</v>
      </c>
      <c r="U131" s="1">
        <v>7.1790000000000003</v>
      </c>
      <c r="V131">
        <f t="shared" ref="V131:V194" si="23">V130+1</f>
        <v>131</v>
      </c>
      <c r="W131">
        <f t="shared" si="16"/>
        <v>1.31</v>
      </c>
      <c r="X131" s="1">
        <f t="shared" si="17"/>
        <v>5.8689999999999998</v>
      </c>
    </row>
    <row r="132" spans="1:24" x14ac:dyDescent="0.25">
      <c r="A132" s="12">
        <v>44117.32236111111</v>
      </c>
      <c r="B132" s="1">
        <f t="shared" si="18"/>
        <v>7.5231481459923089E-3</v>
      </c>
      <c r="C132" s="11">
        <f t="shared" si="19"/>
        <v>650</v>
      </c>
      <c r="D132" s="1">
        <v>7.74</v>
      </c>
      <c r="E132">
        <v>20.2</v>
      </c>
      <c r="G132" s="10">
        <v>44117.356689814813</v>
      </c>
      <c r="H132">
        <f t="shared" si="20"/>
        <v>649</v>
      </c>
      <c r="I132">
        <v>6.99</v>
      </c>
      <c r="J132">
        <v>20.2</v>
      </c>
      <c r="L132" s="1">
        <v>44117.390949074077</v>
      </c>
      <c r="M132" s="1">
        <f t="shared" si="21"/>
        <v>7.5231481532682665E-3</v>
      </c>
      <c r="N132">
        <f t="shared" si="22"/>
        <v>650</v>
      </c>
      <c r="O132">
        <v>7.73</v>
      </c>
      <c r="P132">
        <v>20.3</v>
      </c>
      <c r="S132" t="s">
        <v>54</v>
      </c>
      <c r="T132" s="11">
        <v>655</v>
      </c>
      <c r="U132" s="1">
        <v>7.1909999999999998</v>
      </c>
      <c r="V132">
        <f t="shared" si="23"/>
        <v>132</v>
      </c>
      <c r="W132">
        <f t="shared" si="16"/>
        <v>1.32</v>
      </c>
      <c r="X132" s="1">
        <f t="shared" si="17"/>
        <v>5.8709999999999996</v>
      </c>
    </row>
    <row r="133" spans="1:24" x14ac:dyDescent="0.25">
      <c r="A133" s="12">
        <v>44117.322418981479</v>
      </c>
      <c r="B133" s="1">
        <f t="shared" si="18"/>
        <v>7.5810185153386556E-3</v>
      </c>
      <c r="C133" s="11">
        <f t="shared" si="19"/>
        <v>655</v>
      </c>
      <c r="D133" s="1">
        <v>7.75</v>
      </c>
      <c r="E133">
        <v>20.2</v>
      </c>
      <c r="G133" s="10">
        <v>44117.356747685182</v>
      </c>
      <c r="H133">
        <f t="shared" si="20"/>
        <v>654</v>
      </c>
      <c r="I133">
        <v>7.04</v>
      </c>
      <c r="J133">
        <v>20.2</v>
      </c>
      <c r="L133" s="1">
        <v>44117.391006944446</v>
      </c>
      <c r="M133" s="1">
        <f t="shared" si="21"/>
        <v>7.5810185226146132E-3</v>
      </c>
      <c r="N133">
        <f t="shared" si="22"/>
        <v>655</v>
      </c>
      <c r="O133">
        <v>7.75</v>
      </c>
      <c r="P133">
        <v>20.3</v>
      </c>
      <c r="S133" t="s">
        <v>54</v>
      </c>
      <c r="T133" s="11">
        <v>660</v>
      </c>
      <c r="U133" s="1">
        <v>7.2410000000000005</v>
      </c>
      <c r="V133">
        <f t="shared" si="23"/>
        <v>133</v>
      </c>
      <c r="W133">
        <f t="shared" si="16"/>
        <v>1.33</v>
      </c>
      <c r="X133" s="1">
        <f t="shared" si="17"/>
        <v>5.9110000000000005</v>
      </c>
    </row>
    <row r="134" spans="1:24" x14ac:dyDescent="0.25">
      <c r="A134" s="12">
        <v>44117.322476851848</v>
      </c>
      <c r="B134" s="1">
        <f t="shared" si="18"/>
        <v>7.6388888846850023E-3</v>
      </c>
      <c r="C134" s="11">
        <f t="shared" si="19"/>
        <v>660</v>
      </c>
      <c r="D134" s="1">
        <v>7.77</v>
      </c>
      <c r="E134">
        <v>20.2</v>
      </c>
      <c r="G134" s="10">
        <v>44117.356805555559</v>
      </c>
      <c r="H134">
        <f t="shared" si="20"/>
        <v>659</v>
      </c>
      <c r="I134">
        <v>7.06</v>
      </c>
      <c r="J134">
        <v>20.2</v>
      </c>
      <c r="L134" s="1">
        <v>44117.391064814816</v>
      </c>
      <c r="M134" s="1">
        <f t="shared" si="21"/>
        <v>7.6388888919609599E-3</v>
      </c>
      <c r="N134">
        <f t="shared" si="22"/>
        <v>660</v>
      </c>
      <c r="O134">
        <v>7.77</v>
      </c>
      <c r="P134">
        <v>20.3</v>
      </c>
      <c r="S134" t="s">
        <v>54</v>
      </c>
      <c r="T134" s="11">
        <v>665</v>
      </c>
      <c r="U134" s="1">
        <v>7.2549999999999999</v>
      </c>
      <c r="V134">
        <f t="shared" si="23"/>
        <v>134</v>
      </c>
      <c r="W134">
        <f t="shared" si="16"/>
        <v>1.34</v>
      </c>
      <c r="X134" s="1">
        <f t="shared" si="17"/>
        <v>5.915</v>
      </c>
    </row>
    <row r="135" spans="1:24" x14ac:dyDescent="0.25">
      <c r="A135" s="12">
        <v>44117.322534722225</v>
      </c>
      <c r="B135" s="1">
        <f t="shared" si="18"/>
        <v>7.6967592613073066E-3</v>
      </c>
      <c r="C135" s="11">
        <f t="shared" si="19"/>
        <v>665</v>
      </c>
      <c r="D135" s="1">
        <v>7.77</v>
      </c>
      <c r="E135">
        <v>20.2</v>
      </c>
      <c r="G135" s="10">
        <v>44117.356863425928</v>
      </c>
      <c r="H135">
        <f t="shared" si="20"/>
        <v>664</v>
      </c>
      <c r="I135">
        <v>7.07</v>
      </c>
      <c r="J135">
        <v>20.2</v>
      </c>
      <c r="L135" s="1">
        <v>44117.391122685185</v>
      </c>
      <c r="M135" s="1">
        <f t="shared" si="21"/>
        <v>7.6967592613073066E-3</v>
      </c>
      <c r="N135">
        <f t="shared" si="22"/>
        <v>665</v>
      </c>
      <c r="O135">
        <v>7.79</v>
      </c>
      <c r="P135">
        <v>20.399999999999999</v>
      </c>
      <c r="S135" t="s">
        <v>54</v>
      </c>
      <c r="T135" s="11">
        <v>670</v>
      </c>
      <c r="U135" s="1">
        <v>7.2679999999999998</v>
      </c>
      <c r="V135">
        <f t="shared" si="23"/>
        <v>135</v>
      </c>
      <c r="W135">
        <f t="shared" si="16"/>
        <v>1.35</v>
      </c>
      <c r="X135" s="1">
        <f t="shared" si="17"/>
        <v>5.9179999999999993</v>
      </c>
    </row>
    <row r="136" spans="1:24" x14ac:dyDescent="0.25">
      <c r="A136" s="12">
        <v>44117.322592592594</v>
      </c>
      <c r="B136" s="1">
        <f t="shared" si="18"/>
        <v>7.7546296306536533E-3</v>
      </c>
      <c r="C136" s="11">
        <f t="shared" si="19"/>
        <v>670</v>
      </c>
      <c r="D136" s="1">
        <v>7.8</v>
      </c>
      <c r="E136">
        <v>20.2</v>
      </c>
      <c r="G136" s="10">
        <v>44117.356921296298</v>
      </c>
      <c r="H136">
        <f t="shared" si="20"/>
        <v>669</v>
      </c>
      <c r="I136">
        <v>7.09</v>
      </c>
      <c r="J136">
        <v>20.2</v>
      </c>
      <c r="L136" s="1">
        <v>44117.391180555554</v>
      </c>
      <c r="M136" s="1">
        <f t="shared" si="21"/>
        <v>7.7546296306536533E-3</v>
      </c>
      <c r="N136">
        <f t="shared" si="22"/>
        <v>670</v>
      </c>
      <c r="O136">
        <v>7.82</v>
      </c>
      <c r="P136">
        <v>20.399999999999999</v>
      </c>
      <c r="S136" t="s">
        <v>54</v>
      </c>
      <c r="T136" s="11">
        <v>675</v>
      </c>
      <c r="U136" s="1">
        <v>7.28</v>
      </c>
      <c r="V136">
        <f t="shared" si="23"/>
        <v>136</v>
      </c>
      <c r="W136">
        <f t="shared" si="16"/>
        <v>1.36</v>
      </c>
      <c r="X136" s="1">
        <f t="shared" si="17"/>
        <v>5.92</v>
      </c>
    </row>
    <row r="137" spans="1:24" x14ac:dyDescent="0.25">
      <c r="A137" s="12">
        <v>44117.322650462964</v>
      </c>
      <c r="B137" s="1">
        <f t="shared" si="18"/>
        <v>7.8125E-3</v>
      </c>
      <c r="C137" s="11">
        <f t="shared" si="19"/>
        <v>675</v>
      </c>
      <c r="D137" s="1">
        <v>7.8</v>
      </c>
      <c r="E137">
        <v>20.2</v>
      </c>
      <c r="G137" s="10">
        <v>44117.356979166667</v>
      </c>
      <c r="H137">
        <f t="shared" si="20"/>
        <v>674</v>
      </c>
      <c r="I137">
        <v>7.11</v>
      </c>
      <c r="J137">
        <v>20.2</v>
      </c>
      <c r="L137" s="1">
        <v>44117.391238425924</v>
      </c>
      <c r="M137" s="1">
        <f t="shared" si="21"/>
        <v>7.8125E-3</v>
      </c>
      <c r="N137">
        <f t="shared" si="22"/>
        <v>675</v>
      </c>
      <c r="O137">
        <v>7.83</v>
      </c>
      <c r="P137">
        <v>20.399999999999999</v>
      </c>
      <c r="S137" t="s">
        <v>54</v>
      </c>
      <c r="T137" s="11">
        <v>680</v>
      </c>
      <c r="U137" s="1">
        <v>7.3149999999999995</v>
      </c>
      <c r="V137">
        <f t="shared" si="23"/>
        <v>137</v>
      </c>
      <c r="W137">
        <f t="shared" si="16"/>
        <v>1.37</v>
      </c>
      <c r="X137" s="1">
        <f t="shared" si="17"/>
        <v>5.9449999999999994</v>
      </c>
    </row>
    <row r="138" spans="1:24" x14ac:dyDescent="0.25">
      <c r="A138" s="12">
        <v>44117.322708333333</v>
      </c>
      <c r="B138" s="1">
        <f t="shared" si="18"/>
        <v>7.8703703693463467E-3</v>
      </c>
      <c r="C138" s="11">
        <f t="shared" si="19"/>
        <v>680</v>
      </c>
      <c r="D138" s="1">
        <v>7.83</v>
      </c>
      <c r="E138">
        <v>20.2</v>
      </c>
      <c r="G138" s="10">
        <v>44117.357037037036</v>
      </c>
      <c r="H138">
        <f t="shared" si="20"/>
        <v>679</v>
      </c>
      <c r="I138">
        <v>7.15</v>
      </c>
      <c r="J138">
        <v>20.2</v>
      </c>
      <c r="L138" s="1">
        <v>44117.391296296293</v>
      </c>
      <c r="M138" s="1">
        <f t="shared" si="21"/>
        <v>7.8703703693463467E-3</v>
      </c>
      <c r="N138">
        <f t="shared" si="22"/>
        <v>680</v>
      </c>
      <c r="O138">
        <v>7.86</v>
      </c>
      <c r="P138">
        <v>20.399999999999999</v>
      </c>
      <c r="S138" t="s">
        <v>54</v>
      </c>
      <c r="T138" s="11">
        <v>685</v>
      </c>
      <c r="U138" s="1">
        <v>7.3390000000000004</v>
      </c>
      <c r="V138">
        <f t="shared" si="23"/>
        <v>138</v>
      </c>
      <c r="W138">
        <f t="shared" si="16"/>
        <v>1.38</v>
      </c>
      <c r="X138" s="1">
        <f t="shared" si="17"/>
        <v>5.9590000000000005</v>
      </c>
    </row>
    <row r="139" spans="1:24" x14ac:dyDescent="0.25">
      <c r="A139" s="12">
        <v>44117.322766203702</v>
      </c>
      <c r="B139" s="1">
        <f t="shared" si="18"/>
        <v>7.9282407386926934E-3</v>
      </c>
      <c r="C139" s="11">
        <f t="shared" si="19"/>
        <v>685</v>
      </c>
      <c r="D139" s="1">
        <v>7.84</v>
      </c>
      <c r="E139">
        <v>20.2</v>
      </c>
      <c r="G139" s="10">
        <v>44117.357094907406</v>
      </c>
      <c r="H139">
        <f t="shared" si="20"/>
        <v>684</v>
      </c>
      <c r="I139">
        <v>7.18</v>
      </c>
      <c r="J139">
        <v>20.2</v>
      </c>
      <c r="L139" s="1">
        <v>44117.39135416667</v>
      </c>
      <c r="M139" s="1">
        <f t="shared" si="21"/>
        <v>7.928240745968651E-3</v>
      </c>
      <c r="N139">
        <f t="shared" si="22"/>
        <v>685</v>
      </c>
      <c r="O139">
        <v>7.88</v>
      </c>
      <c r="P139">
        <v>20.399999999999999</v>
      </c>
      <c r="S139" t="s">
        <v>54</v>
      </c>
      <c r="T139" s="11">
        <v>690</v>
      </c>
      <c r="U139" s="1">
        <v>7.359</v>
      </c>
      <c r="V139">
        <f t="shared" si="23"/>
        <v>139</v>
      </c>
      <c r="W139">
        <f t="shared" si="16"/>
        <v>1.39</v>
      </c>
      <c r="X139" s="1">
        <f t="shared" si="17"/>
        <v>5.9690000000000003</v>
      </c>
    </row>
    <row r="140" spans="1:24" x14ac:dyDescent="0.25">
      <c r="A140" s="12">
        <v>44117.322824074072</v>
      </c>
      <c r="B140" s="1">
        <f t="shared" si="18"/>
        <v>7.9861111080390401E-3</v>
      </c>
      <c r="C140" s="11">
        <f t="shared" si="19"/>
        <v>690</v>
      </c>
      <c r="D140" s="1">
        <v>7.84</v>
      </c>
      <c r="E140">
        <v>20.2</v>
      </c>
      <c r="G140" s="10">
        <v>44117.357152777775</v>
      </c>
      <c r="H140">
        <f t="shared" si="20"/>
        <v>689</v>
      </c>
      <c r="I140">
        <v>7.2</v>
      </c>
      <c r="J140">
        <v>20.2</v>
      </c>
      <c r="L140" s="1">
        <v>44117.391412037039</v>
      </c>
      <c r="M140" s="1">
        <f t="shared" si="21"/>
        <v>7.9861111153149977E-3</v>
      </c>
      <c r="N140">
        <f t="shared" si="22"/>
        <v>690</v>
      </c>
      <c r="O140">
        <v>7.9</v>
      </c>
      <c r="P140">
        <v>20.399999999999999</v>
      </c>
      <c r="S140" t="s">
        <v>54</v>
      </c>
      <c r="T140" s="11">
        <v>695</v>
      </c>
      <c r="U140" s="1">
        <v>7.3570000000000002</v>
      </c>
      <c r="V140">
        <f t="shared" si="23"/>
        <v>140</v>
      </c>
      <c r="W140">
        <f t="shared" si="16"/>
        <v>1.4</v>
      </c>
      <c r="X140" s="1">
        <f t="shared" si="17"/>
        <v>5.9570000000000007</v>
      </c>
    </row>
    <row r="141" spans="1:24" x14ac:dyDescent="0.25">
      <c r="A141" s="12">
        <v>44117.322881944441</v>
      </c>
      <c r="B141" s="1">
        <f t="shared" si="18"/>
        <v>8.0439814773853868E-3</v>
      </c>
      <c r="C141" s="11">
        <f t="shared" si="19"/>
        <v>695</v>
      </c>
      <c r="D141" s="1">
        <v>7.88</v>
      </c>
      <c r="E141">
        <v>20.2</v>
      </c>
      <c r="G141" s="10">
        <v>44117.357210648152</v>
      </c>
      <c r="H141">
        <f t="shared" si="20"/>
        <v>694</v>
      </c>
      <c r="I141">
        <v>7.22</v>
      </c>
      <c r="J141">
        <v>20.2</v>
      </c>
      <c r="L141" s="1">
        <v>44117.391469907408</v>
      </c>
      <c r="M141" s="1">
        <f t="shared" si="21"/>
        <v>8.0439814846613444E-3</v>
      </c>
      <c r="N141">
        <f t="shared" si="22"/>
        <v>695</v>
      </c>
      <c r="O141">
        <v>7.91</v>
      </c>
      <c r="P141">
        <v>20.399999999999999</v>
      </c>
      <c r="S141" t="s">
        <v>54</v>
      </c>
      <c r="T141" s="11">
        <v>700</v>
      </c>
      <c r="U141" s="1">
        <v>7.3609999999999998</v>
      </c>
      <c r="V141">
        <f t="shared" si="23"/>
        <v>141</v>
      </c>
      <c r="W141">
        <f t="shared" si="16"/>
        <v>1.41</v>
      </c>
      <c r="X141" s="1">
        <f t="shared" si="17"/>
        <v>5.9509999999999996</v>
      </c>
    </row>
    <row r="142" spans="1:24" x14ac:dyDescent="0.25">
      <c r="A142" s="12">
        <v>44117.322939814818</v>
      </c>
      <c r="B142" s="1">
        <f t="shared" si="18"/>
        <v>8.1018518540076911E-3</v>
      </c>
      <c r="C142" s="11">
        <f t="shared" si="19"/>
        <v>700</v>
      </c>
      <c r="D142" s="1">
        <v>7.88</v>
      </c>
      <c r="E142">
        <v>20.2</v>
      </c>
      <c r="G142" s="10">
        <v>44117.357268518521</v>
      </c>
      <c r="H142">
        <f t="shared" si="20"/>
        <v>699</v>
      </c>
      <c r="I142">
        <v>7.23</v>
      </c>
      <c r="J142">
        <v>20.2</v>
      </c>
      <c r="L142" s="1">
        <v>44117.391527777778</v>
      </c>
      <c r="M142" s="1">
        <f t="shared" si="21"/>
        <v>8.1018518540076911E-3</v>
      </c>
      <c r="N142">
        <f t="shared" si="22"/>
        <v>700</v>
      </c>
      <c r="O142">
        <v>7.93</v>
      </c>
      <c r="P142">
        <v>20.399999999999999</v>
      </c>
      <c r="S142" t="s">
        <v>54</v>
      </c>
      <c r="T142" s="11">
        <v>705</v>
      </c>
      <c r="U142" s="1">
        <v>7.3919999999999995</v>
      </c>
      <c r="V142">
        <f t="shared" si="23"/>
        <v>142</v>
      </c>
      <c r="W142">
        <f t="shared" si="16"/>
        <v>1.42</v>
      </c>
      <c r="X142" s="1">
        <f t="shared" si="17"/>
        <v>5.9719999999999995</v>
      </c>
    </row>
    <row r="143" spans="1:24" x14ac:dyDescent="0.25">
      <c r="A143" s="12">
        <v>44117.322997685187</v>
      </c>
      <c r="B143" s="1">
        <f t="shared" si="18"/>
        <v>8.1597222233540379E-3</v>
      </c>
      <c r="C143" s="11">
        <f t="shared" si="19"/>
        <v>705</v>
      </c>
      <c r="D143" s="1">
        <v>7.89</v>
      </c>
      <c r="E143">
        <v>20.2</v>
      </c>
      <c r="G143" s="10">
        <v>44117.35732638889</v>
      </c>
      <c r="H143">
        <f t="shared" si="20"/>
        <v>704</v>
      </c>
      <c r="I143">
        <v>7.26</v>
      </c>
      <c r="J143">
        <v>20.2</v>
      </c>
      <c r="L143" s="1">
        <v>44117.391585648147</v>
      </c>
      <c r="M143" s="1">
        <f t="shared" si="21"/>
        <v>8.1597222233540379E-3</v>
      </c>
      <c r="N143">
        <f t="shared" si="22"/>
        <v>705</v>
      </c>
      <c r="O143">
        <v>7.94</v>
      </c>
      <c r="P143">
        <v>20.399999999999999</v>
      </c>
      <c r="S143" t="s">
        <v>54</v>
      </c>
      <c r="T143" s="11">
        <v>710</v>
      </c>
      <c r="U143" s="1">
        <v>7.4080000000000004</v>
      </c>
      <c r="V143">
        <f t="shared" si="23"/>
        <v>143</v>
      </c>
      <c r="W143">
        <f t="shared" si="16"/>
        <v>1.43</v>
      </c>
      <c r="X143" s="1">
        <f t="shared" si="17"/>
        <v>5.9780000000000006</v>
      </c>
    </row>
    <row r="144" spans="1:24" x14ac:dyDescent="0.25">
      <c r="A144" s="12">
        <v>44117.323055555556</v>
      </c>
      <c r="B144" s="1">
        <f t="shared" si="18"/>
        <v>8.2175925927003846E-3</v>
      </c>
      <c r="C144" s="11">
        <f t="shared" si="19"/>
        <v>710</v>
      </c>
      <c r="D144" s="1">
        <v>7.91</v>
      </c>
      <c r="E144">
        <v>20.2</v>
      </c>
      <c r="G144" s="10">
        <v>44117.35738425926</v>
      </c>
      <c r="H144">
        <f t="shared" si="20"/>
        <v>709</v>
      </c>
      <c r="I144">
        <v>7.28</v>
      </c>
      <c r="J144">
        <v>20.2</v>
      </c>
      <c r="L144" s="1">
        <v>44117.391643518517</v>
      </c>
      <c r="M144" s="1">
        <f t="shared" si="21"/>
        <v>8.2175925927003846E-3</v>
      </c>
      <c r="N144">
        <f t="shared" si="22"/>
        <v>710</v>
      </c>
      <c r="O144">
        <v>7.97</v>
      </c>
      <c r="P144">
        <v>20.399999999999999</v>
      </c>
      <c r="S144" t="s">
        <v>54</v>
      </c>
      <c r="T144" s="11">
        <v>715</v>
      </c>
      <c r="U144" s="1">
        <v>7.4180000000000001</v>
      </c>
      <c r="V144">
        <f t="shared" si="23"/>
        <v>144</v>
      </c>
      <c r="W144">
        <f t="shared" si="16"/>
        <v>1.44</v>
      </c>
      <c r="X144" s="1">
        <f t="shared" si="17"/>
        <v>5.9779999999999998</v>
      </c>
    </row>
    <row r="145" spans="1:24" x14ac:dyDescent="0.25">
      <c r="A145" s="12">
        <v>44117.323113425926</v>
      </c>
      <c r="B145" s="1">
        <f t="shared" si="18"/>
        <v>8.2754629620467313E-3</v>
      </c>
      <c r="C145" s="11">
        <f t="shared" si="19"/>
        <v>715</v>
      </c>
      <c r="D145" s="1">
        <v>7.91</v>
      </c>
      <c r="E145">
        <v>20.2</v>
      </c>
      <c r="G145" s="10">
        <v>44117.357442129629</v>
      </c>
      <c r="H145">
        <f t="shared" si="20"/>
        <v>714</v>
      </c>
      <c r="I145">
        <v>7.31</v>
      </c>
      <c r="J145">
        <v>20.2</v>
      </c>
      <c r="L145" s="1">
        <v>44117.391701388886</v>
      </c>
      <c r="M145" s="1">
        <f t="shared" si="21"/>
        <v>8.2754629620467313E-3</v>
      </c>
      <c r="N145">
        <f t="shared" si="22"/>
        <v>715</v>
      </c>
      <c r="O145">
        <v>7.98</v>
      </c>
      <c r="P145">
        <v>20.399999999999999</v>
      </c>
      <c r="S145" t="s">
        <v>54</v>
      </c>
      <c r="T145" s="11">
        <v>720</v>
      </c>
      <c r="U145" s="1">
        <v>7.4290000000000003</v>
      </c>
      <c r="V145">
        <f t="shared" si="23"/>
        <v>145</v>
      </c>
      <c r="W145">
        <f t="shared" si="16"/>
        <v>1.45</v>
      </c>
      <c r="X145" s="1">
        <f t="shared" si="17"/>
        <v>5.9790000000000001</v>
      </c>
    </row>
    <row r="146" spans="1:24" x14ac:dyDescent="0.25">
      <c r="A146" s="12">
        <v>44117.323171296295</v>
      </c>
      <c r="B146" s="1">
        <f t="shared" si="18"/>
        <v>8.333333331393078E-3</v>
      </c>
      <c r="C146" s="11">
        <f t="shared" si="19"/>
        <v>720</v>
      </c>
      <c r="D146" s="1">
        <v>7.92</v>
      </c>
      <c r="E146">
        <v>20.2</v>
      </c>
      <c r="G146" s="10">
        <v>44117.357499999998</v>
      </c>
      <c r="H146">
        <f t="shared" si="20"/>
        <v>719</v>
      </c>
      <c r="I146">
        <v>7.33</v>
      </c>
      <c r="J146">
        <v>20.2</v>
      </c>
      <c r="L146" s="1">
        <v>44117.391759259262</v>
      </c>
      <c r="M146" s="1">
        <f t="shared" si="21"/>
        <v>8.3333333386690356E-3</v>
      </c>
      <c r="N146">
        <f t="shared" si="22"/>
        <v>720</v>
      </c>
      <c r="O146">
        <v>8</v>
      </c>
      <c r="P146">
        <v>20.399999999999999</v>
      </c>
      <c r="S146" t="s">
        <v>54</v>
      </c>
      <c r="T146" s="11">
        <v>725</v>
      </c>
      <c r="U146" s="1">
        <v>7.45</v>
      </c>
      <c r="V146">
        <f t="shared" si="23"/>
        <v>146</v>
      </c>
      <c r="W146">
        <f t="shared" si="16"/>
        <v>1.46</v>
      </c>
      <c r="X146" s="1">
        <f t="shared" si="17"/>
        <v>5.99</v>
      </c>
    </row>
    <row r="147" spans="1:24" x14ac:dyDescent="0.25">
      <c r="A147" s="12">
        <v>44117.323229166665</v>
      </c>
      <c r="B147" s="1">
        <f t="shared" si="18"/>
        <v>8.3912037007394247E-3</v>
      </c>
      <c r="C147" s="11">
        <f t="shared" si="19"/>
        <v>725</v>
      </c>
      <c r="D147" s="1">
        <v>7.93</v>
      </c>
      <c r="E147">
        <v>20.2</v>
      </c>
      <c r="G147" s="10">
        <v>44117.357557870368</v>
      </c>
      <c r="H147">
        <f t="shared" si="20"/>
        <v>724</v>
      </c>
      <c r="I147">
        <v>7.35</v>
      </c>
      <c r="J147">
        <v>20.2</v>
      </c>
      <c r="L147" s="1">
        <v>44117.391817129632</v>
      </c>
      <c r="M147" s="1">
        <f t="shared" si="21"/>
        <v>8.3912037080153823E-3</v>
      </c>
      <c r="N147">
        <f t="shared" si="22"/>
        <v>725</v>
      </c>
      <c r="O147">
        <v>8.02</v>
      </c>
      <c r="P147">
        <v>20.399999999999999</v>
      </c>
      <c r="S147" t="s">
        <v>54</v>
      </c>
      <c r="T147" s="11">
        <v>730</v>
      </c>
      <c r="U147" s="1">
        <v>7.4770000000000003</v>
      </c>
      <c r="V147">
        <f t="shared" si="23"/>
        <v>147</v>
      </c>
      <c r="W147">
        <f t="shared" si="16"/>
        <v>1.47</v>
      </c>
      <c r="X147" s="1">
        <f t="shared" si="17"/>
        <v>6.0070000000000006</v>
      </c>
    </row>
    <row r="148" spans="1:24" x14ac:dyDescent="0.25">
      <c r="A148" s="12">
        <v>44117.323287037034</v>
      </c>
      <c r="B148" s="1">
        <f t="shared" si="18"/>
        <v>8.4490740700857714E-3</v>
      </c>
      <c r="C148" s="11">
        <f t="shared" si="19"/>
        <v>730</v>
      </c>
      <c r="D148" s="1">
        <v>7.96</v>
      </c>
      <c r="E148">
        <v>20.2</v>
      </c>
      <c r="G148" s="10">
        <v>44117.357615740744</v>
      </c>
      <c r="H148">
        <f t="shared" si="20"/>
        <v>729</v>
      </c>
      <c r="I148">
        <v>7.38</v>
      </c>
      <c r="J148">
        <v>20.2</v>
      </c>
      <c r="L148" s="1">
        <v>44117.391875000001</v>
      </c>
      <c r="M148" s="1">
        <f t="shared" si="21"/>
        <v>8.449074077361729E-3</v>
      </c>
      <c r="N148">
        <f t="shared" si="22"/>
        <v>730</v>
      </c>
      <c r="O148">
        <v>8.0500000000000007</v>
      </c>
      <c r="P148">
        <v>20.399999999999999</v>
      </c>
      <c r="S148" t="s">
        <v>54</v>
      </c>
      <c r="T148" s="11">
        <v>735</v>
      </c>
      <c r="U148" s="1">
        <v>7.508</v>
      </c>
      <c r="V148">
        <f t="shared" si="23"/>
        <v>148</v>
      </c>
      <c r="W148">
        <f t="shared" si="16"/>
        <v>1.48</v>
      </c>
      <c r="X148" s="1">
        <f t="shared" si="17"/>
        <v>6.0280000000000005</v>
      </c>
    </row>
    <row r="149" spans="1:24" x14ac:dyDescent="0.25">
      <c r="A149" s="12">
        <v>44117.323344907411</v>
      </c>
      <c r="B149" s="1">
        <f t="shared" si="18"/>
        <v>8.5069444467080757E-3</v>
      </c>
      <c r="C149" s="11">
        <f t="shared" si="19"/>
        <v>735</v>
      </c>
      <c r="D149" s="1">
        <v>7.96</v>
      </c>
      <c r="E149">
        <v>20.2</v>
      </c>
      <c r="G149" s="10">
        <v>44117.357673611114</v>
      </c>
      <c r="H149">
        <f t="shared" si="20"/>
        <v>734</v>
      </c>
      <c r="I149">
        <v>7.39</v>
      </c>
      <c r="J149">
        <v>20.2</v>
      </c>
      <c r="L149" s="1">
        <v>44117.391932870371</v>
      </c>
      <c r="M149" s="1">
        <f t="shared" si="21"/>
        <v>8.5069444467080757E-3</v>
      </c>
      <c r="N149">
        <f t="shared" si="22"/>
        <v>735</v>
      </c>
      <c r="O149">
        <v>8.06</v>
      </c>
      <c r="P149">
        <v>20.399999999999999</v>
      </c>
      <c r="S149" t="s">
        <v>54</v>
      </c>
      <c r="T149" s="11">
        <v>740</v>
      </c>
      <c r="U149" s="1">
        <v>7.5060000000000002</v>
      </c>
      <c r="V149">
        <f t="shared" si="23"/>
        <v>149</v>
      </c>
      <c r="W149">
        <f t="shared" si="16"/>
        <v>1.49</v>
      </c>
      <c r="X149" s="1">
        <f t="shared" si="17"/>
        <v>6.016</v>
      </c>
    </row>
    <row r="150" spans="1:24" x14ac:dyDescent="0.25">
      <c r="A150" s="12">
        <v>44117.32340277778</v>
      </c>
      <c r="B150" s="1">
        <f t="shared" si="18"/>
        <v>8.5648148160544224E-3</v>
      </c>
      <c r="C150" s="11">
        <f t="shared" si="19"/>
        <v>740</v>
      </c>
      <c r="D150" s="1">
        <v>7.97</v>
      </c>
      <c r="E150">
        <v>20.2</v>
      </c>
      <c r="G150" s="10">
        <v>44117.357731481483</v>
      </c>
      <c r="H150">
        <f t="shared" si="20"/>
        <v>739</v>
      </c>
      <c r="I150">
        <v>7.42</v>
      </c>
      <c r="J150">
        <v>20.2</v>
      </c>
      <c r="L150" s="1">
        <v>44117.39199074074</v>
      </c>
      <c r="M150" s="1">
        <f t="shared" si="21"/>
        <v>8.5648148160544224E-3</v>
      </c>
      <c r="N150">
        <f t="shared" si="22"/>
        <v>740</v>
      </c>
      <c r="O150">
        <v>8.09</v>
      </c>
      <c r="P150">
        <v>20.399999999999999</v>
      </c>
      <c r="S150" t="s">
        <v>54</v>
      </c>
      <c r="T150" s="11">
        <v>745</v>
      </c>
      <c r="U150" s="1">
        <v>7.5419999999999998</v>
      </c>
      <c r="V150">
        <f t="shared" si="23"/>
        <v>150</v>
      </c>
      <c r="W150">
        <f t="shared" si="16"/>
        <v>1.5</v>
      </c>
      <c r="X150" s="1">
        <f t="shared" si="17"/>
        <v>6.0419999999999998</v>
      </c>
    </row>
    <row r="151" spans="1:24" x14ac:dyDescent="0.25">
      <c r="A151" s="12">
        <v>44117.323460648149</v>
      </c>
      <c r="B151" s="1">
        <f t="shared" si="18"/>
        <v>8.6226851854007691E-3</v>
      </c>
      <c r="C151" s="11">
        <f t="shared" si="19"/>
        <v>745</v>
      </c>
      <c r="D151" s="1">
        <v>8</v>
      </c>
      <c r="E151">
        <v>20.2</v>
      </c>
      <c r="G151" s="10">
        <v>44117.357789351852</v>
      </c>
      <c r="H151">
        <f t="shared" si="20"/>
        <v>744</v>
      </c>
      <c r="I151">
        <v>7.44</v>
      </c>
      <c r="J151">
        <v>20.2</v>
      </c>
      <c r="L151" s="1">
        <v>44117.392048611109</v>
      </c>
      <c r="M151" s="1">
        <f t="shared" si="21"/>
        <v>8.6226851854007691E-3</v>
      </c>
      <c r="N151">
        <f t="shared" si="22"/>
        <v>745</v>
      </c>
      <c r="O151">
        <v>8.08</v>
      </c>
      <c r="P151">
        <v>20.399999999999999</v>
      </c>
      <c r="S151" t="s">
        <v>54</v>
      </c>
      <c r="T151" s="11">
        <v>750</v>
      </c>
      <c r="U151" s="1">
        <v>7.5579999999999998</v>
      </c>
      <c r="V151">
        <f t="shared" si="23"/>
        <v>151</v>
      </c>
      <c r="W151">
        <f t="shared" si="16"/>
        <v>1.51</v>
      </c>
      <c r="X151" s="1">
        <f t="shared" si="17"/>
        <v>6.048</v>
      </c>
    </row>
    <row r="152" spans="1:24" x14ac:dyDescent="0.25">
      <c r="A152" s="12">
        <v>44117.323518518519</v>
      </c>
      <c r="B152" s="1">
        <f t="shared" si="18"/>
        <v>8.6805555547471158E-3</v>
      </c>
      <c r="C152" s="11">
        <f t="shared" si="19"/>
        <v>750</v>
      </c>
      <c r="D152" s="1">
        <v>7.99</v>
      </c>
      <c r="E152">
        <v>20.2</v>
      </c>
      <c r="G152" s="10">
        <v>44117.357847222222</v>
      </c>
      <c r="H152">
        <f t="shared" si="20"/>
        <v>749</v>
      </c>
      <c r="I152">
        <v>7.45</v>
      </c>
      <c r="J152">
        <v>20.2</v>
      </c>
      <c r="L152" s="1">
        <v>44117.392106481479</v>
      </c>
      <c r="M152" s="1">
        <f t="shared" si="21"/>
        <v>8.6805555547471158E-3</v>
      </c>
      <c r="N152">
        <f t="shared" si="22"/>
        <v>750</v>
      </c>
      <c r="O152">
        <v>8.1</v>
      </c>
      <c r="P152">
        <v>20.399999999999999</v>
      </c>
      <c r="S152" t="s">
        <v>54</v>
      </c>
      <c r="T152" s="11">
        <v>755</v>
      </c>
      <c r="U152" s="1">
        <v>7.5679999999999996</v>
      </c>
      <c r="V152">
        <f t="shared" si="23"/>
        <v>152</v>
      </c>
      <c r="W152">
        <f t="shared" si="16"/>
        <v>1.52</v>
      </c>
      <c r="X152" s="1">
        <f t="shared" si="17"/>
        <v>6.048</v>
      </c>
    </row>
    <row r="153" spans="1:24" x14ac:dyDescent="0.25">
      <c r="A153" s="12">
        <v>44117.323576388888</v>
      </c>
      <c r="B153" s="1">
        <f t="shared" si="18"/>
        <v>8.7384259240934625E-3</v>
      </c>
      <c r="C153" s="11">
        <f t="shared" si="19"/>
        <v>755</v>
      </c>
      <c r="D153" s="1">
        <v>8.01</v>
      </c>
      <c r="E153">
        <v>20.2</v>
      </c>
      <c r="G153" s="10">
        <v>44117.357905092591</v>
      </c>
      <c r="H153">
        <f t="shared" si="20"/>
        <v>754</v>
      </c>
      <c r="I153">
        <v>7.48</v>
      </c>
      <c r="J153">
        <v>20.2</v>
      </c>
      <c r="L153" s="1">
        <v>44117.392164351855</v>
      </c>
      <c r="M153" s="1">
        <f t="shared" si="21"/>
        <v>8.7384259313694201E-3</v>
      </c>
      <c r="N153">
        <f t="shared" si="22"/>
        <v>755</v>
      </c>
      <c r="O153">
        <v>8.1300000000000008</v>
      </c>
      <c r="P153">
        <v>20.399999999999999</v>
      </c>
      <c r="S153" t="s">
        <v>54</v>
      </c>
      <c r="T153" s="11">
        <v>760</v>
      </c>
      <c r="U153" s="1">
        <v>7.5739999999999998</v>
      </c>
      <c r="V153">
        <f t="shared" si="23"/>
        <v>153</v>
      </c>
      <c r="W153">
        <f t="shared" si="16"/>
        <v>1.53</v>
      </c>
      <c r="X153" s="1">
        <f t="shared" si="17"/>
        <v>6.0439999999999996</v>
      </c>
    </row>
    <row r="154" spans="1:24" x14ac:dyDescent="0.25">
      <c r="A154" s="12">
        <v>44117.323634259257</v>
      </c>
      <c r="B154" s="1">
        <f t="shared" si="18"/>
        <v>8.7962962934398092E-3</v>
      </c>
      <c r="C154" s="11">
        <f t="shared" si="19"/>
        <v>760</v>
      </c>
      <c r="D154" s="1">
        <v>8.0299999999999994</v>
      </c>
      <c r="E154">
        <v>20.2</v>
      </c>
      <c r="G154" s="10">
        <v>44117.35796296296</v>
      </c>
      <c r="H154">
        <f t="shared" si="20"/>
        <v>759</v>
      </c>
      <c r="I154">
        <v>7.51</v>
      </c>
      <c r="J154">
        <v>20.2</v>
      </c>
      <c r="L154" s="1">
        <v>44117.392222222225</v>
      </c>
      <c r="M154" s="1">
        <f t="shared" si="21"/>
        <v>8.7962963007157668E-3</v>
      </c>
      <c r="N154">
        <f t="shared" si="22"/>
        <v>760</v>
      </c>
      <c r="O154">
        <v>8.15</v>
      </c>
      <c r="P154">
        <v>20.399999999999999</v>
      </c>
      <c r="S154" t="s">
        <v>54</v>
      </c>
      <c r="T154" s="11">
        <v>765</v>
      </c>
      <c r="U154" s="1">
        <v>7.6109999999999998</v>
      </c>
      <c r="V154">
        <f t="shared" si="23"/>
        <v>154</v>
      </c>
      <c r="W154">
        <f t="shared" si="16"/>
        <v>1.54</v>
      </c>
      <c r="X154" s="1">
        <f t="shared" si="17"/>
        <v>6.0709999999999997</v>
      </c>
    </row>
    <row r="155" spans="1:24" x14ac:dyDescent="0.25">
      <c r="A155" s="12">
        <v>44117.323692129627</v>
      </c>
      <c r="B155" s="1">
        <f t="shared" si="18"/>
        <v>8.8541666627861559E-3</v>
      </c>
      <c r="C155" s="11">
        <f t="shared" si="19"/>
        <v>765</v>
      </c>
      <c r="D155" s="1">
        <v>8.0299999999999994</v>
      </c>
      <c r="E155">
        <v>20.2</v>
      </c>
      <c r="G155" s="10">
        <v>44117.358020833337</v>
      </c>
      <c r="H155">
        <f t="shared" si="20"/>
        <v>764</v>
      </c>
      <c r="I155">
        <v>7.52</v>
      </c>
      <c r="J155">
        <v>20.2</v>
      </c>
      <c r="L155" s="1">
        <v>44117.392280092594</v>
      </c>
      <c r="M155" s="1">
        <f t="shared" si="21"/>
        <v>8.8541666700621136E-3</v>
      </c>
      <c r="N155">
        <f t="shared" si="22"/>
        <v>765</v>
      </c>
      <c r="O155">
        <v>8.17</v>
      </c>
      <c r="P155">
        <v>20.399999999999999</v>
      </c>
      <c r="S155" t="s">
        <v>54</v>
      </c>
      <c r="T155" s="11">
        <v>770</v>
      </c>
      <c r="U155" s="1">
        <v>7.6030000000000006</v>
      </c>
      <c r="V155">
        <f t="shared" si="23"/>
        <v>155</v>
      </c>
      <c r="W155">
        <f t="shared" si="16"/>
        <v>1.55</v>
      </c>
      <c r="X155" s="1">
        <f t="shared" si="17"/>
        <v>6.0530000000000008</v>
      </c>
    </row>
    <row r="156" spans="1:24" x14ac:dyDescent="0.25">
      <c r="A156" s="12">
        <v>44117.323750000003</v>
      </c>
      <c r="B156" s="1">
        <f t="shared" si="18"/>
        <v>8.9120370394084603E-3</v>
      </c>
      <c r="C156" s="11">
        <f t="shared" si="19"/>
        <v>770</v>
      </c>
      <c r="D156" s="1">
        <v>8.0500000000000007</v>
      </c>
      <c r="E156">
        <v>20.2</v>
      </c>
      <c r="G156" s="10">
        <v>44117.358078703706</v>
      </c>
      <c r="H156">
        <f t="shared" si="20"/>
        <v>769</v>
      </c>
      <c r="I156">
        <v>7.54</v>
      </c>
      <c r="J156">
        <v>20.2</v>
      </c>
      <c r="L156" s="1">
        <v>44117.392337962963</v>
      </c>
      <c r="M156" s="1">
        <f t="shared" si="21"/>
        <v>8.9120370394084603E-3</v>
      </c>
      <c r="N156">
        <f t="shared" si="22"/>
        <v>770</v>
      </c>
      <c r="O156">
        <v>8.18</v>
      </c>
      <c r="P156">
        <v>20.399999999999999</v>
      </c>
      <c r="S156" t="s">
        <v>54</v>
      </c>
      <c r="T156" s="11">
        <v>775</v>
      </c>
      <c r="U156" s="1">
        <v>7.617</v>
      </c>
      <c r="V156">
        <f t="shared" si="23"/>
        <v>156</v>
      </c>
      <c r="W156">
        <f t="shared" si="16"/>
        <v>1.56</v>
      </c>
      <c r="X156" s="1">
        <f t="shared" si="17"/>
        <v>6.0570000000000004</v>
      </c>
    </row>
    <row r="157" spans="1:24" x14ac:dyDescent="0.25">
      <c r="A157" s="12">
        <v>44117.323807870373</v>
      </c>
      <c r="B157" s="1">
        <f t="shared" si="18"/>
        <v>8.969907408754807E-3</v>
      </c>
      <c r="C157" s="11">
        <f t="shared" si="19"/>
        <v>775</v>
      </c>
      <c r="D157" s="1">
        <v>8.06</v>
      </c>
      <c r="E157">
        <v>20.2</v>
      </c>
      <c r="G157" s="10">
        <v>44117.358136574076</v>
      </c>
      <c r="H157">
        <f t="shared" si="20"/>
        <v>774</v>
      </c>
      <c r="I157">
        <v>7.56</v>
      </c>
      <c r="J157">
        <v>20.2</v>
      </c>
      <c r="L157" s="1">
        <v>44117.392395833333</v>
      </c>
      <c r="M157" s="1">
        <f t="shared" si="21"/>
        <v>8.969907408754807E-3</v>
      </c>
      <c r="N157">
        <f t="shared" si="22"/>
        <v>775</v>
      </c>
      <c r="O157">
        <v>8.19</v>
      </c>
      <c r="P157">
        <v>20.399999999999999</v>
      </c>
      <c r="S157" t="s">
        <v>54</v>
      </c>
      <c r="T157" s="11">
        <v>780</v>
      </c>
      <c r="U157" s="1">
        <v>7.6469999999999994</v>
      </c>
      <c r="V157">
        <f t="shared" si="23"/>
        <v>157</v>
      </c>
      <c r="W157">
        <f t="shared" si="16"/>
        <v>1.57</v>
      </c>
      <c r="X157" s="1">
        <f t="shared" si="17"/>
        <v>6.0769999999999991</v>
      </c>
    </row>
    <row r="158" spans="1:24" x14ac:dyDescent="0.25">
      <c r="A158" s="12">
        <v>44117.323865740742</v>
      </c>
      <c r="B158" s="1">
        <f t="shared" si="18"/>
        <v>9.0277777781011537E-3</v>
      </c>
      <c r="C158" s="11">
        <f t="shared" si="19"/>
        <v>780</v>
      </c>
      <c r="D158" s="1">
        <v>8.06</v>
      </c>
      <c r="E158">
        <v>20.2</v>
      </c>
      <c r="G158" s="10">
        <v>44117.358194444445</v>
      </c>
      <c r="H158">
        <f t="shared" si="20"/>
        <v>779</v>
      </c>
      <c r="I158">
        <v>7.58</v>
      </c>
      <c r="J158">
        <v>20.2</v>
      </c>
      <c r="L158" s="1">
        <v>44117.392453703702</v>
      </c>
      <c r="M158" s="1">
        <f t="shared" si="21"/>
        <v>9.0277777781011537E-3</v>
      </c>
      <c r="N158">
        <f t="shared" si="22"/>
        <v>780</v>
      </c>
      <c r="O158">
        <v>8.19</v>
      </c>
      <c r="P158">
        <v>20.399999999999999</v>
      </c>
      <c r="S158" t="s">
        <v>54</v>
      </c>
      <c r="T158" s="11">
        <v>785</v>
      </c>
      <c r="U158" s="1">
        <v>7.66</v>
      </c>
      <c r="V158">
        <f t="shared" si="23"/>
        <v>158</v>
      </c>
      <c r="W158">
        <f t="shared" si="16"/>
        <v>1.58</v>
      </c>
      <c r="X158" s="1">
        <f t="shared" si="17"/>
        <v>6.08</v>
      </c>
    </row>
    <row r="159" spans="1:24" x14ac:dyDescent="0.25">
      <c r="A159" s="12">
        <v>44117.323923611111</v>
      </c>
      <c r="B159" s="1">
        <f t="shared" si="18"/>
        <v>9.0856481474475004E-3</v>
      </c>
      <c r="C159" s="11">
        <f t="shared" si="19"/>
        <v>785</v>
      </c>
      <c r="D159" s="1">
        <v>8.08</v>
      </c>
      <c r="E159">
        <v>20.2</v>
      </c>
      <c r="G159" s="10">
        <v>44117.358252314814</v>
      </c>
      <c r="H159">
        <f t="shared" si="20"/>
        <v>784</v>
      </c>
      <c r="I159">
        <v>7.6</v>
      </c>
      <c r="J159">
        <v>20.2</v>
      </c>
      <c r="L159" s="1">
        <v>44117.392511574071</v>
      </c>
      <c r="M159" s="1">
        <f t="shared" si="21"/>
        <v>9.0856481474475004E-3</v>
      </c>
      <c r="N159">
        <f t="shared" si="22"/>
        <v>785</v>
      </c>
      <c r="O159">
        <v>8.2200000000000006</v>
      </c>
      <c r="P159">
        <v>20.399999999999999</v>
      </c>
      <c r="S159" t="s">
        <v>54</v>
      </c>
      <c r="T159" s="11">
        <v>790</v>
      </c>
      <c r="U159" s="1">
        <v>7.657</v>
      </c>
      <c r="V159">
        <f t="shared" si="23"/>
        <v>159</v>
      </c>
      <c r="W159">
        <f t="shared" si="16"/>
        <v>1.59</v>
      </c>
      <c r="X159" s="1">
        <f t="shared" si="17"/>
        <v>6.0670000000000002</v>
      </c>
    </row>
    <row r="160" spans="1:24" x14ac:dyDescent="0.25">
      <c r="A160" s="12">
        <v>44117.323981481481</v>
      </c>
      <c r="B160" s="1">
        <f t="shared" si="18"/>
        <v>9.1435185167938471E-3</v>
      </c>
      <c r="C160" s="11">
        <f t="shared" si="19"/>
        <v>790</v>
      </c>
      <c r="D160" s="1">
        <v>8.09</v>
      </c>
      <c r="E160">
        <v>20.2</v>
      </c>
      <c r="G160" s="10">
        <v>44117.358310185184</v>
      </c>
      <c r="H160">
        <f t="shared" si="20"/>
        <v>789</v>
      </c>
      <c r="I160">
        <v>7.62</v>
      </c>
      <c r="J160">
        <v>20.3</v>
      </c>
      <c r="L160" s="1">
        <v>44117.392569444448</v>
      </c>
      <c r="M160" s="1">
        <f t="shared" si="21"/>
        <v>9.1435185240698047E-3</v>
      </c>
      <c r="N160">
        <f t="shared" si="22"/>
        <v>790</v>
      </c>
      <c r="O160">
        <v>8.23</v>
      </c>
      <c r="P160">
        <v>20.399999999999999</v>
      </c>
      <c r="S160" t="s">
        <v>54</v>
      </c>
      <c r="T160" s="11">
        <v>795</v>
      </c>
      <c r="U160" s="1">
        <v>7.6990000000000007</v>
      </c>
      <c r="V160">
        <f t="shared" si="23"/>
        <v>160</v>
      </c>
      <c r="W160">
        <f t="shared" si="16"/>
        <v>1.6</v>
      </c>
      <c r="X160" s="1">
        <f t="shared" si="17"/>
        <v>6.0990000000000002</v>
      </c>
    </row>
    <row r="161" spans="1:24" x14ac:dyDescent="0.25">
      <c r="A161" s="12">
        <v>44117.32403935185</v>
      </c>
      <c r="B161" s="1">
        <f t="shared" si="18"/>
        <v>9.2013888861401938E-3</v>
      </c>
      <c r="C161" s="11">
        <f t="shared" si="19"/>
        <v>795</v>
      </c>
      <c r="D161" s="1">
        <v>8.1</v>
      </c>
      <c r="E161">
        <v>20.2</v>
      </c>
      <c r="G161" s="10">
        <v>44117.358368055553</v>
      </c>
      <c r="H161">
        <f t="shared" si="20"/>
        <v>794</v>
      </c>
      <c r="I161">
        <v>7.62</v>
      </c>
      <c r="J161">
        <v>20.2</v>
      </c>
      <c r="L161" s="1">
        <v>44117.392627314817</v>
      </c>
      <c r="M161" s="1">
        <f t="shared" si="21"/>
        <v>9.2013888934161514E-3</v>
      </c>
      <c r="N161">
        <f t="shared" si="22"/>
        <v>795</v>
      </c>
      <c r="O161">
        <v>8.24</v>
      </c>
      <c r="P161">
        <v>20.399999999999999</v>
      </c>
      <c r="S161" t="s">
        <v>54</v>
      </c>
      <c r="T161" s="11">
        <v>800</v>
      </c>
      <c r="U161" s="1">
        <v>7.7050000000000001</v>
      </c>
      <c r="V161">
        <f t="shared" si="23"/>
        <v>161</v>
      </c>
      <c r="W161">
        <f t="shared" si="16"/>
        <v>1.61</v>
      </c>
      <c r="X161" s="1">
        <f t="shared" si="17"/>
        <v>6.0949999999999998</v>
      </c>
    </row>
    <row r="162" spans="1:24" x14ac:dyDescent="0.25">
      <c r="A162" s="12">
        <v>44117.324097222219</v>
      </c>
      <c r="B162" s="1">
        <f t="shared" si="18"/>
        <v>9.2592592554865405E-3</v>
      </c>
      <c r="C162" s="11">
        <f t="shared" si="19"/>
        <v>800</v>
      </c>
      <c r="D162" s="1">
        <v>8.1</v>
      </c>
      <c r="E162">
        <v>20.2</v>
      </c>
      <c r="G162" s="10">
        <v>44117.358425925922</v>
      </c>
      <c r="H162">
        <f t="shared" si="20"/>
        <v>799</v>
      </c>
      <c r="I162">
        <v>7.64</v>
      </c>
      <c r="J162">
        <v>20.2</v>
      </c>
      <c r="L162" s="1">
        <v>44117.392685185187</v>
      </c>
      <c r="M162" s="1">
        <f t="shared" si="21"/>
        <v>9.2592592627624981E-3</v>
      </c>
      <c r="N162">
        <f t="shared" si="22"/>
        <v>800</v>
      </c>
      <c r="O162">
        <v>8.25</v>
      </c>
      <c r="P162">
        <v>20.399999999999999</v>
      </c>
      <c r="S162" t="s">
        <v>54</v>
      </c>
      <c r="T162" s="11">
        <v>805</v>
      </c>
      <c r="U162" s="1">
        <v>7.6989999999999998</v>
      </c>
      <c r="V162">
        <f t="shared" si="23"/>
        <v>162</v>
      </c>
      <c r="W162">
        <f t="shared" si="16"/>
        <v>1.62</v>
      </c>
      <c r="X162" s="1">
        <f t="shared" si="17"/>
        <v>6.0789999999999997</v>
      </c>
    </row>
    <row r="163" spans="1:24" x14ac:dyDescent="0.25">
      <c r="A163" s="12">
        <v>44117.324155092596</v>
      </c>
      <c r="B163" s="1">
        <f t="shared" si="18"/>
        <v>9.3171296321088448E-3</v>
      </c>
      <c r="C163" s="11">
        <f t="shared" si="19"/>
        <v>805</v>
      </c>
      <c r="D163" s="1">
        <v>8.11</v>
      </c>
      <c r="E163">
        <v>20.2</v>
      </c>
      <c r="G163" s="10">
        <v>44117.358483796299</v>
      </c>
      <c r="H163">
        <f t="shared" si="20"/>
        <v>804</v>
      </c>
      <c r="I163">
        <v>7.66</v>
      </c>
      <c r="J163">
        <v>20.2</v>
      </c>
      <c r="L163" s="1">
        <v>44117.392743055556</v>
      </c>
      <c r="M163" s="1">
        <f t="shared" si="21"/>
        <v>9.3171296321088448E-3</v>
      </c>
      <c r="N163">
        <f t="shared" si="22"/>
        <v>805</v>
      </c>
      <c r="O163">
        <v>8.26</v>
      </c>
      <c r="P163">
        <v>20.399999999999999</v>
      </c>
      <c r="S163" t="s">
        <v>54</v>
      </c>
      <c r="T163" s="11">
        <v>810</v>
      </c>
      <c r="U163" s="1">
        <v>7.7219999999999995</v>
      </c>
      <c r="V163">
        <f t="shared" si="23"/>
        <v>163</v>
      </c>
      <c r="W163">
        <f t="shared" si="16"/>
        <v>1.63</v>
      </c>
      <c r="X163" s="1">
        <f t="shared" si="17"/>
        <v>6.0919999999999996</v>
      </c>
    </row>
    <row r="164" spans="1:24" x14ac:dyDescent="0.25">
      <c r="A164" s="12">
        <v>44117.324212962965</v>
      </c>
      <c r="B164" s="1">
        <f t="shared" si="18"/>
        <v>9.3750000014551915E-3</v>
      </c>
      <c r="C164" s="11">
        <f t="shared" si="19"/>
        <v>810</v>
      </c>
      <c r="D164" s="1">
        <v>8.1300000000000008</v>
      </c>
      <c r="E164">
        <v>20.2</v>
      </c>
      <c r="G164" s="10">
        <v>44117.358541666668</v>
      </c>
      <c r="H164">
        <f t="shared" si="20"/>
        <v>809</v>
      </c>
      <c r="I164">
        <v>7.68</v>
      </c>
      <c r="J164">
        <v>20.2</v>
      </c>
      <c r="L164" s="1">
        <v>44117.392800925925</v>
      </c>
      <c r="M164" s="1">
        <f t="shared" si="21"/>
        <v>9.3750000014551915E-3</v>
      </c>
      <c r="N164">
        <f t="shared" si="22"/>
        <v>810</v>
      </c>
      <c r="O164">
        <v>8.2899999999999991</v>
      </c>
      <c r="P164">
        <v>20.399999999999999</v>
      </c>
      <c r="S164" t="s">
        <v>54</v>
      </c>
      <c r="T164" s="11">
        <v>815</v>
      </c>
      <c r="U164" s="1">
        <v>7.7350000000000003</v>
      </c>
      <c r="V164">
        <f t="shared" si="23"/>
        <v>164</v>
      </c>
      <c r="W164">
        <f t="shared" si="16"/>
        <v>1.64</v>
      </c>
      <c r="X164" s="1">
        <f t="shared" si="17"/>
        <v>6.0950000000000006</v>
      </c>
    </row>
    <row r="165" spans="1:24" x14ac:dyDescent="0.25">
      <c r="A165" s="12">
        <v>44117.324270833335</v>
      </c>
      <c r="B165" s="1">
        <f t="shared" si="18"/>
        <v>9.4328703708015382E-3</v>
      </c>
      <c r="C165" s="11">
        <f t="shared" si="19"/>
        <v>815</v>
      </c>
      <c r="D165" s="1">
        <v>8.1300000000000008</v>
      </c>
      <c r="E165">
        <v>20.2</v>
      </c>
      <c r="G165" s="10">
        <v>44117.358599537038</v>
      </c>
      <c r="H165">
        <f t="shared" si="20"/>
        <v>814</v>
      </c>
      <c r="I165">
        <v>7.69</v>
      </c>
      <c r="J165">
        <v>20.3</v>
      </c>
      <c r="L165" s="1">
        <v>44117.392858796295</v>
      </c>
      <c r="M165" s="1">
        <f t="shared" si="21"/>
        <v>9.4328703708015382E-3</v>
      </c>
      <c r="N165">
        <f t="shared" si="22"/>
        <v>815</v>
      </c>
      <c r="O165">
        <v>8.3000000000000007</v>
      </c>
      <c r="P165">
        <v>20.399999999999999</v>
      </c>
      <c r="S165" t="s">
        <v>54</v>
      </c>
      <c r="T165" s="11">
        <v>820</v>
      </c>
      <c r="U165" s="1">
        <v>7.7389999999999999</v>
      </c>
      <c r="V165">
        <f t="shared" si="23"/>
        <v>165</v>
      </c>
      <c r="W165">
        <f t="shared" si="16"/>
        <v>1.65</v>
      </c>
      <c r="X165" s="1">
        <f t="shared" si="17"/>
        <v>6.0890000000000004</v>
      </c>
    </row>
    <row r="166" spans="1:24" x14ac:dyDescent="0.25">
      <c r="A166" s="12">
        <v>44117.324328703704</v>
      </c>
      <c r="B166" s="1">
        <f t="shared" si="18"/>
        <v>9.4907407401478849E-3</v>
      </c>
      <c r="C166" s="11">
        <f t="shared" si="19"/>
        <v>820</v>
      </c>
      <c r="D166" s="1">
        <v>8.16</v>
      </c>
      <c r="E166">
        <v>20.2</v>
      </c>
      <c r="G166" s="10">
        <v>44117.358657407407</v>
      </c>
      <c r="H166">
        <f t="shared" si="20"/>
        <v>819</v>
      </c>
      <c r="I166">
        <v>7.71</v>
      </c>
      <c r="J166">
        <v>20.3</v>
      </c>
      <c r="L166" s="1">
        <v>44117.392916666664</v>
      </c>
      <c r="M166" s="1">
        <f t="shared" si="21"/>
        <v>9.4907407401478849E-3</v>
      </c>
      <c r="N166">
        <f t="shared" si="22"/>
        <v>820</v>
      </c>
      <c r="O166">
        <v>8.31</v>
      </c>
      <c r="P166">
        <v>20.399999999999999</v>
      </c>
      <c r="S166" t="s">
        <v>54</v>
      </c>
      <c r="T166" s="11">
        <v>825</v>
      </c>
      <c r="U166" s="1">
        <v>7.7649999999999997</v>
      </c>
      <c r="V166">
        <f t="shared" si="23"/>
        <v>166</v>
      </c>
      <c r="W166">
        <f t="shared" si="16"/>
        <v>1.66</v>
      </c>
      <c r="X166" s="1">
        <f t="shared" si="17"/>
        <v>6.1049999999999995</v>
      </c>
    </row>
    <row r="167" spans="1:24" x14ac:dyDescent="0.25">
      <c r="A167" s="12">
        <v>44117.324386574073</v>
      </c>
      <c r="B167" s="1">
        <f t="shared" si="18"/>
        <v>9.5486111094942316E-3</v>
      </c>
      <c r="C167" s="11">
        <f t="shared" si="19"/>
        <v>825</v>
      </c>
      <c r="D167" s="1">
        <v>8.16</v>
      </c>
      <c r="E167">
        <v>20.2</v>
      </c>
      <c r="G167" s="10">
        <v>44117.358715277776</v>
      </c>
      <c r="H167">
        <f t="shared" si="20"/>
        <v>824</v>
      </c>
      <c r="I167">
        <v>7.73</v>
      </c>
      <c r="J167">
        <v>20.3</v>
      </c>
      <c r="L167" s="1">
        <v>44117.392974537041</v>
      </c>
      <c r="M167" s="1">
        <f t="shared" si="21"/>
        <v>9.5486111167701893E-3</v>
      </c>
      <c r="N167">
        <f t="shared" si="22"/>
        <v>825</v>
      </c>
      <c r="O167">
        <v>8.34</v>
      </c>
      <c r="P167">
        <v>20.399999999999999</v>
      </c>
      <c r="S167" t="s">
        <v>54</v>
      </c>
      <c r="T167" s="11">
        <v>830</v>
      </c>
      <c r="U167" s="1">
        <v>7.7769999999999992</v>
      </c>
      <c r="V167">
        <f t="shared" si="23"/>
        <v>167</v>
      </c>
      <c r="W167">
        <f t="shared" si="16"/>
        <v>1.67</v>
      </c>
      <c r="X167" s="1">
        <f t="shared" si="17"/>
        <v>6.1069999999999993</v>
      </c>
    </row>
    <row r="168" spans="1:24" x14ac:dyDescent="0.25">
      <c r="A168" s="12">
        <v>44117.324444444443</v>
      </c>
      <c r="B168" s="1">
        <f t="shared" si="18"/>
        <v>9.6064814788405783E-3</v>
      </c>
      <c r="C168" s="11">
        <f t="shared" si="19"/>
        <v>830</v>
      </c>
      <c r="D168" s="1">
        <v>8.16</v>
      </c>
      <c r="E168">
        <v>20.2</v>
      </c>
      <c r="G168" s="10">
        <v>44117.358773148146</v>
      </c>
      <c r="H168">
        <f t="shared" si="20"/>
        <v>829</v>
      </c>
      <c r="I168">
        <v>7.75</v>
      </c>
      <c r="J168">
        <v>20.3</v>
      </c>
      <c r="L168" s="1">
        <v>44117.39303240741</v>
      </c>
      <c r="M168" s="1">
        <f t="shared" si="21"/>
        <v>9.606481486116536E-3</v>
      </c>
      <c r="N168">
        <f t="shared" si="22"/>
        <v>830</v>
      </c>
      <c r="O168">
        <v>8.35</v>
      </c>
      <c r="P168">
        <v>20.399999999999999</v>
      </c>
      <c r="S168" t="s">
        <v>54</v>
      </c>
      <c r="T168" s="11">
        <v>835</v>
      </c>
      <c r="U168" s="1">
        <v>7.785000000000001</v>
      </c>
      <c r="V168">
        <f t="shared" si="23"/>
        <v>168</v>
      </c>
      <c r="W168">
        <f t="shared" si="16"/>
        <v>1.68</v>
      </c>
      <c r="X168" s="1">
        <f t="shared" si="17"/>
        <v>6.1050000000000013</v>
      </c>
    </row>
    <row r="169" spans="1:24" x14ac:dyDescent="0.25">
      <c r="A169" s="12">
        <v>44117.324502314812</v>
      </c>
      <c r="B169" s="1">
        <f t="shared" si="18"/>
        <v>9.6643518481869251E-3</v>
      </c>
      <c r="C169" s="11">
        <f t="shared" si="19"/>
        <v>835</v>
      </c>
      <c r="D169" s="1">
        <v>8.17</v>
      </c>
      <c r="E169">
        <v>20.2</v>
      </c>
      <c r="G169" s="10">
        <v>44117.358831018515</v>
      </c>
      <c r="H169">
        <f t="shared" si="20"/>
        <v>834</v>
      </c>
      <c r="I169">
        <v>7.76</v>
      </c>
      <c r="J169">
        <v>20.3</v>
      </c>
      <c r="L169" s="1">
        <v>44117.393090277779</v>
      </c>
      <c r="M169" s="1">
        <f t="shared" si="21"/>
        <v>9.6643518554628827E-3</v>
      </c>
      <c r="N169">
        <f t="shared" si="22"/>
        <v>835</v>
      </c>
      <c r="O169">
        <v>8.36</v>
      </c>
      <c r="P169">
        <v>20.399999999999999</v>
      </c>
      <c r="S169" t="s">
        <v>54</v>
      </c>
      <c r="T169" s="11">
        <v>840</v>
      </c>
      <c r="U169" s="1">
        <v>7.8000000000000007</v>
      </c>
      <c r="V169">
        <f t="shared" si="23"/>
        <v>169</v>
      </c>
      <c r="W169">
        <f t="shared" si="16"/>
        <v>1.69</v>
      </c>
      <c r="X169" s="1">
        <f t="shared" si="17"/>
        <v>6.1100000000000012</v>
      </c>
    </row>
    <row r="170" spans="1:24" x14ac:dyDescent="0.25">
      <c r="A170" s="12">
        <v>44117.324560185189</v>
      </c>
      <c r="B170" s="1">
        <f t="shared" si="18"/>
        <v>9.7222222248092294E-3</v>
      </c>
      <c r="C170" s="11">
        <f t="shared" si="19"/>
        <v>840</v>
      </c>
      <c r="D170" s="1">
        <v>8.18</v>
      </c>
      <c r="E170">
        <v>20.2</v>
      </c>
      <c r="G170" s="10">
        <v>44117.358888888892</v>
      </c>
      <c r="H170">
        <f t="shared" si="20"/>
        <v>839</v>
      </c>
      <c r="I170">
        <v>7.8</v>
      </c>
      <c r="J170">
        <v>20.3</v>
      </c>
      <c r="L170" s="1">
        <v>44117.393148148149</v>
      </c>
      <c r="M170" s="1">
        <f t="shared" si="21"/>
        <v>9.7222222248092294E-3</v>
      </c>
      <c r="N170">
        <f t="shared" si="22"/>
        <v>840</v>
      </c>
      <c r="O170">
        <v>8.3699999999999992</v>
      </c>
      <c r="P170">
        <v>20.399999999999999</v>
      </c>
      <c r="S170" t="s">
        <v>54</v>
      </c>
      <c r="T170" s="11">
        <v>845</v>
      </c>
      <c r="U170" s="1">
        <v>7.8120000000000003</v>
      </c>
      <c r="V170">
        <f t="shared" si="23"/>
        <v>170</v>
      </c>
      <c r="W170">
        <f t="shared" si="16"/>
        <v>1.7</v>
      </c>
      <c r="X170" s="1">
        <f t="shared" si="17"/>
        <v>6.1120000000000001</v>
      </c>
    </row>
    <row r="171" spans="1:24" x14ac:dyDescent="0.25">
      <c r="A171" s="12">
        <v>44117.324618055558</v>
      </c>
      <c r="B171" s="1">
        <f t="shared" si="18"/>
        <v>9.7800925941555761E-3</v>
      </c>
      <c r="C171" s="11">
        <f t="shared" si="19"/>
        <v>845</v>
      </c>
      <c r="D171" s="1">
        <v>8.1999999999999993</v>
      </c>
      <c r="E171">
        <v>20.2</v>
      </c>
      <c r="G171" s="10">
        <v>44117.358946759261</v>
      </c>
      <c r="H171">
        <f t="shared" si="20"/>
        <v>844</v>
      </c>
      <c r="I171">
        <v>7.81</v>
      </c>
      <c r="J171">
        <v>20.3</v>
      </c>
      <c r="L171" s="1">
        <v>44117.393206018518</v>
      </c>
      <c r="M171" s="1">
        <f t="shared" si="21"/>
        <v>9.7800925941555761E-3</v>
      </c>
      <c r="N171">
        <f t="shared" si="22"/>
        <v>845</v>
      </c>
      <c r="O171">
        <v>8.39</v>
      </c>
      <c r="P171">
        <v>20.399999999999999</v>
      </c>
      <c r="S171" t="s">
        <v>54</v>
      </c>
      <c r="T171" s="11">
        <v>850</v>
      </c>
      <c r="U171" s="1">
        <v>7.8469999999999995</v>
      </c>
      <c r="V171">
        <f t="shared" si="23"/>
        <v>171</v>
      </c>
      <c r="W171">
        <f t="shared" si="16"/>
        <v>1.71</v>
      </c>
      <c r="X171" s="1">
        <f t="shared" si="17"/>
        <v>6.1369999999999996</v>
      </c>
    </row>
    <row r="172" spans="1:24" x14ac:dyDescent="0.25">
      <c r="A172" s="12">
        <v>44117.324675925927</v>
      </c>
      <c r="B172" s="1">
        <f t="shared" si="18"/>
        <v>9.8379629635019228E-3</v>
      </c>
      <c r="C172" s="11">
        <f t="shared" si="19"/>
        <v>850</v>
      </c>
      <c r="D172" s="1">
        <v>8.2200000000000006</v>
      </c>
      <c r="E172">
        <v>20.2</v>
      </c>
      <c r="G172" s="10">
        <v>44117.35900462963</v>
      </c>
      <c r="H172">
        <f t="shared" si="20"/>
        <v>849</v>
      </c>
      <c r="I172">
        <v>7.81</v>
      </c>
      <c r="J172">
        <v>20.3</v>
      </c>
      <c r="L172" s="1">
        <v>44117.393263888887</v>
      </c>
      <c r="M172" s="1">
        <f t="shared" si="21"/>
        <v>9.8379629635019228E-3</v>
      </c>
      <c r="N172">
        <f t="shared" si="22"/>
        <v>850</v>
      </c>
      <c r="O172">
        <v>8.39</v>
      </c>
      <c r="P172">
        <v>20.399999999999999</v>
      </c>
      <c r="S172" t="s">
        <v>54</v>
      </c>
      <c r="T172" s="11">
        <v>855</v>
      </c>
      <c r="U172" s="1">
        <v>7.8529999999999998</v>
      </c>
      <c r="V172">
        <f t="shared" si="23"/>
        <v>172</v>
      </c>
      <c r="W172">
        <f t="shared" si="16"/>
        <v>1.72</v>
      </c>
      <c r="X172" s="1">
        <f t="shared" si="17"/>
        <v>6.133</v>
      </c>
    </row>
    <row r="173" spans="1:24" x14ac:dyDescent="0.25">
      <c r="A173" s="12">
        <v>44117.324733796297</v>
      </c>
      <c r="B173" s="1">
        <f t="shared" si="18"/>
        <v>9.8958333328482695E-3</v>
      </c>
      <c r="C173" s="11">
        <f t="shared" si="19"/>
        <v>855</v>
      </c>
      <c r="D173" s="1">
        <v>8.2200000000000006</v>
      </c>
      <c r="E173">
        <v>20.2</v>
      </c>
      <c r="G173" s="10">
        <v>44117.3590625</v>
      </c>
      <c r="H173">
        <f t="shared" si="20"/>
        <v>854</v>
      </c>
      <c r="I173">
        <v>7.82</v>
      </c>
      <c r="J173">
        <v>20.3</v>
      </c>
      <c r="L173" s="1">
        <v>44117.393321759257</v>
      </c>
      <c r="M173" s="1">
        <f t="shared" si="21"/>
        <v>9.8958333328482695E-3</v>
      </c>
      <c r="N173">
        <f t="shared" si="22"/>
        <v>855</v>
      </c>
      <c r="O173">
        <v>8.41</v>
      </c>
      <c r="P173">
        <v>20.399999999999999</v>
      </c>
      <c r="S173" t="s">
        <v>54</v>
      </c>
      <c r="T173" s="11">
        <v>860</v>
      </c>
      <c r="U173" s="1">
        <v>7.879999999999999</v>
      </c>
      <c r="V173">
        <f t="shared" si="23"/>
        <v>173</v>
      </c>
      <c r="W173">
        <f t="shared" si="16"/>
        <v>1.73</v>
      </c>
      <c r="X173" s="1">
        <f t="shared" si="17"/>
        <v>6.1499999999999986</v>
      </c>
    </row>
    <row r="174" spans="1:24" x14ac:dyDescent="0.25">
      <c r="A174" s="12">
        <v>44117.324791666666</v>
      </c>
      <c r="B174" s="1">
        <f t="shared" si="18"/>
        <v>9.9537037021946162E-3</v>
      </c>
      <c r="C174" s="11">
        <f t="shared" si="19"/>
        <v>860</v>
      </c>
      <c r="D174" s="1">
        <v>8.24</v>
      </c>
      <c r="E174">
        <v>20.2</v>
      </c>
      <c r="G174" s="10">
        <v>44117.359120370369</v>
      </c>
      <c r="H174">
        <f t="shared" si="20"/>
        <v>859</v>
      </c>
      <c r="I174">
        <v>7.85</v>
      </c>
      <c r="J174">
        <v>20.3</v>
      </c>
      <c r="L174" s="1">
        <v>44117.393379629626</v>
      </c>
      <c r="M174" s="1">
        <f t="shared" si="21"/>
        <v>9.9537037021946162E-3</v>
      </c>
      <c r="N174">
        <f t="shared" si="22"/>
        <v>860</v>
      </c>
      <c r="O174">
        <v>8.41</v>
      </c>
      <c r="P174">
        <v>20.399999999999999</v>
      </c>
      <c r="S174" t="s">
        <v>54</v>
      </c>
      <c r="T174" s="11">
        <v>865</v>
      </c>
      <c r="U174" s="1">
        <v>7.8750000000000009</v>
      </c>
      <c r="V174">
        <f t="shared" si="23"/>
        <v>174</v>
      </c>
      <c r="W174">
        <f t="shared" si="16"/>
        <v>1.74</v>
      </c>
      <c r="X174" s="1">
        <f t="shared" si="17"/>
        <v>6.1350000000000007</v>
      </c>
    </row>
    <row r="175" spans="1:24" x14ac:dyDescent="0.25">
      <c r="A175" s="12">
        <v>44117.324849537035</v>
      </c>
      <c r="B175" s="1">
        <f t="shared" si="18"/>
        <v>1.0011574071540963E-2</v>
      </c>
      <c r="C175" s="11">
        <f t="shared" si="19"/>
        <v>865</v>
      </c>
      <c r="D175" s="1">
        <v>8.25</v>
      </c>
      <c r="E175">
        <v>20.2</v>
      </c>
      <c r="G175" s="10">
        <v>44117.359178240738</v>
      </c>
      <c r="H175">
        <f t="shared" si="20"/>
        <v>864</v>
      </c>
      <c r="I175">
        <v>7.86</v>
      </c>
      <c r="J175">
        <v>20.3</v>
      </c>
      <c r="L175" s="1">
        <v>44117.393437500003</v>
      </c>
      <c r="M175" s="1">
        <f t="shared" si="21"/>
        <v>1.0011574078816921E-2</v>
      </c>
      <c r="N175">
        <f t="shared" si="22"/>
        <v>865</v>
      </c>
      <c r="O175">
        <v>8.43</v>
      </c>
      <c r="P175">
        <v>20.399999999999999</v>
      </c>
      <c r="S175" t="s">
        <v>54</v>
      </c>
      <c r="T175" s="11">
        <v>870</v>
      </c>
      <c r="U175" s="1">
        <v>7.8790000000000004</v>
      </c>
      <c r="V175">
        <f t="shared" si="23"/>
        <v>175</v>
      </c>
      <c r="W175">
        <f t="shared" si="16"/>
        <v>1.75</v>
      </c>
      <c r="X175" s="1">
        <f t="shared" si="17"/>
        <v>6.1290000000000004</v>
      </c>
    </row>
    <row r="176" spans="1:24" x14ac:dyDescent="0.25">
      <c r="A176" s="12">
        <v>44117.324907407405</v>
      </c>
      <c r="B176" s="1">
        <f t="shared" si="18"/>
        <v>1.006944444088731E-2</v>
      </c>
      <c r="C176" s="11">
        <f t="shared" si="19"/>
        <v>870</v>
      </c>
      <c r="D176" s="1">
        <v>8.26</v>
      </c>
      <c r="E176">
        <v>20.2</v>
      </c>
      <c r="G176" s="10">
        <v>44117.359236111108</v>
      </c>
      <c r="H176">
        <f t="shared" si="20"/>
        <v>869</v>
      </c>
      <c r="I176">
        <v>7.88</v>
      </c>
      <c r="J176">
        <v>20.3</v>
      </c>
      <c r="L176" s="1">
        <v>44117.393495370372</v>
      </c>
      <c r="M176" s="1">
        <f t="shared" si="21"/>
        <v>1.0069444448163267E-2</v>
      </c>
      <c r="N176">
        <f t="shared" si="22"/>
        <v>870</v>
      </c>
      <c r="O176">
        <v>8.4499999999999993</v>
      </c>
      <c r="P176">
        <v>20.399999999999999</v>
      </c>
      <c r="S176" t="s">
        <v>54</v>
      </c>
      <c r="T176" s="11">
        <v>875</v>
      </c>
      <c r="U176" s="1">
        <v>7.8890000000000002</v>
      </c>
      <c r="V176">
        <f t="shared" si="23"/>
        <v>176</v>
      </c>
      <c r="W176">
        <f t="shared" si="16"/>
        <v>1.76</v>
      </c>
      <c r="X176" s="1">
        <f t="shared" si="17"/>
        <v>6.1290000000000004</v>
      </c>
    </row>
    <row r="177" spans="1:24" x14ac:dyDescent="0.25">
      <c r="A177" s="12">
        <v>44117.324965277781</v>
      </c>
      <c r="B177" s="1">
        <f t="shared" si="18"/>
        <v>1.0127314817509614E-2</v>
      </c>
      <c r="C177" s="11">
        <f t="shared" si="19"/>
        <v>875</v>
      </c>
      <c r="D177" s="1">
        <v>8.27</v>
      </c>
      <c r="E177">
        <v>20.2</v>
      </c>
      <c r="G177" s="10">
        <v>44117.359293981484</v>
      </c>
      <c r="H177">
        <f t="shared" si="20"/>
        <v>874</v>
      </c>
      <c r="I177">
        <v>7.89</v>
      </c>
      <c r="J177">
        <v>20.3</v>
      </c>
      <c r="L177" s="1">
        <v>44117.393553240741</v>
      </c>
      <c r="M177" s="1">
        <f t="shared" si="21"/>
        <v>1.0127314817509614E-2</v>
      </c>
      <c r="N177">
        <f t="shared" si="22"/>
        <v>875</v>
      </c>
      <c r="O177">
        <v>8.4499999999999993</v>
      </c>
      <c r="P177">
        <v>20.399999999999999</v>
      </c>
      <c r="S177" t="s">
        <v>54</v>
      </c>
      <c r="T177" s="11">
        <v>880</v>
      </c>
      <c r="U177" s="1">
        <v>7.8970000000000002</v>
      </c>
      <c r="V177">
        <f t="shared" si="23"/>
        <v>177</v>
      </c>
      <c r="W177">
        <f t="shared" si="16"/>
        <v>1.77</v>
      </c>
      <c r="X177" s="1">
        <f t="shared" si="17"/>
        <v>6.1270000000000007</v>
      </c>
    </row>
    <row r="178" spans="1:24" x14ac:dyDescent="0.25">
      <c r="A178" s="12">
        <v>44117.325023148151</v>
      </c>
      <c r="B178" s="1">
        <f t="shared" si="18"/>
        <v>1.0185185186855961E-2</v>
      </c>
      <c r="C178" s="11">
        <f t="shared" si="19"/>
        <v>880</v>
      </c>
      <c r="D178" s="1">
        <v>8.27</v>
      </c>
      <c r="E178">
        <v>20.2</v>
      </c>
      <c r="G178" s="10">
        <v>44117.359351851854</v>
      </c>
      <c r="H178">
        <f t="shared" si="20"/>
        <v>879</v>
      </c>
      <c r="I178">
        <v>7.9</v>
      </c>
      <c r="J178">
        <v>20.3</v>
      </c>
      <c r="L178" s="1">
        <v>44117.393611111111</v>
      </c>
      <c r="M178" s="1">
        <f t="shared" si="21"/>
        <v>1.0185185186855961E-2</v>
      </c>
      <c r="N178">
        <f t="shared" si="22"/>
        <v>880</v>
      </c>
      <c r="O178">
        <v>8.4600000000000009</v>
      </c>
      <c r="P178">
        <v>20.399999999999999</v>
      </c>
      <c r="S178" t="s">
        <v>54</v>
      </c>
      <c r="T178" s="11">
        <v>885</v>
      </c>
      <c r="U178" s="1">
        <v>7.9379999999999997</v>
      </c>
      <c r="V178">
        <f t="shared" si="23"/>
        <v>178</v>
      </c>
      <c r="W178">
        <f t="shared" si="16"/>
        <v>1.78</v>
      </c>
      <c r="X178" s="1">
        <f t="shared" si="17"/>
        <v>6.1579999999999995</v>
      </c>
    </row>
    <row r="179" spans="1:24" x14ac:dyDescent="0.25">
      <c r="A179" s="12">
        <v>44117.32508101852</v>
      </c>
      <c r="B179" s="1">
        <f t="shared" si="18"/>
        <v>1.0243055556202307E-2</v>
      </c>
      <c r="C179" s="11">
        <f t="shared" si="19"/>
        <v>885</v>
      </c>
      <c r="D179" s="1">
        <v>8.2799999999999994</v>
      </c>
      <c r="E179">
        <v>20.2</v>
      </c>
      <c r="G179" s="10">
        <v>44117.359409722223</v>
      </c>
      <c r="H179">
        <f t="shared" si="20"/>
        <v>884</v>
      </c>
      <c r="I179">
        <v>7.91</v>
      </c>
      <c r="J179">
        <v>20.3</v>
      </c>
      <c r="L179" s="1">
        <v>44117.39366898148</v>
      </c>
      <c r="M179" s="1">
        <f t="shared" si="21"/>
        <v>1.0243055556202307E-2</v>
      </c>
      <c r="N179">
        <f t="shared" si="22"/>
        <v>885</v>
      </c>
      <c r="O179">
        <v>8.4600000000000009</v>
      </c>
      <c r="P179">
        <v>20.399999999999999</v>
      </c>
      <c r="S179" t="s">
        <v>54</v>
      </c>
      <c r="T179" s="11">
        <v>890</v>
      </c>
      <c r="U179" s="1">
        <v>7.9309999999999992</v>
      </c>
      <c r="V179">
        <f t="shared" si="23"/>
        <v>179</v>
      </c>
      <c r="W179">
        <f t="shared" si="16"/>
        <v>1.79</v>
      </c>
      <c r="X179" s="1">
        <f t="shared" si="17"/>
        <v>6.1409999999999991</v>
      </c>
    </row>
    <row r="180" spans="1:24" x14ac:dyDescent="0.25">
      <c r="A180" s="12">
        <v>44117.325138888889</v>
      </c>
      <c r="B180" s="1">
        <f t="shared" si="18"/>
        <v>1.0300925925548654E-2</v>
      </c>
      <c r="C180" s="11">
        <f t="shared" si="19"/>
        <v>890</v>
      </c>
      <c r="D180" s="1">
        <v>8.2899999999999991</v>
      </c>
      <c r="E180">
        <v>20.2</v>
      </c>
      <c r="G180" s="10">
        <v>44117.359467592592</v>
      </c>
      <c r="H180">
        <f t="shared" si="20"/>
        <v>889</v>
      </c>
      <c r="I180">
        <v>7.94</v>
      </c>
      <c r="J180">
        <v>20.3</v>
      </c>
      <c r="L180" s="1">
        <v>44117.393726851849</v>
      </c>
      <c r="M180" s="1">
        <f t="shared" si="21"/>
        <v>1.0300925925548654E-2</v>
      </c>
      <c r="N180">
        <f t="shared" si="22"/>
        <v>890</v>
      </c>
      <c r="O180">
        <v>8.48</v>
      </c>
      <c r="P180">
        <v>20.399999999999999</v>
      </c>
      <c r="S180" t="s">
        <v>54</v>
      </c>
      <c r="T180" s="11">
        <v>895</v>
      </c>
      <c r="U180" s="1">
        <v>7.9589999999999996</v>
      </c>
      <c r="V180">
        <f t="shared" si="23"/>
        <v>180</v>
      </c>
      <c r="W180">
        <f t="shared" si="16"/>
        <v>1.8</v>
      </c>
      <c r="X180" s="1">
        <f t="shared" si="17"/>
        <v>6.1589999999999998</v>
      </c>
    </row>
    <row r="181" spans="1:24" x14ac:dyDescent="0.25">
      <c r="A181" s="12">
        <v>44117.325196759259</v>
      </c>
      <c r="B181" s="1">
        <f t="shared" si="18"/>
        <v>1.0358796294895001E-2</v>
      </c>
      <c r="C181" s="11">
        <f t="shared" si="19"/>
        <v>895</v>
      </c>
      <c r="D181" s="1">
        <v>8.2899999999999991</v>
      </c>
      <c r="E181">
        <v>20.2</v>
      </c>
      <c r="G181" s="10">
        <v>44117.359525462962</v>
      </c>
      <c r="H181">
        <f t="shared" si="20"/>
        <v>894</v>
      </c>
      <c r="I181">
        <v>7.95</v>
      </c>
      <c r="J181">
        <v>20.3</v>
      </c>
      <c r="L181" s="1">
        <v>44117.393784722219</v>
      </c>
      <c r="M181" s="1">
        <f t="shared" si="21"/>
        <v>1.0358796294895001E-2</v>
      </c>
      <c r="N181">
        <f t="shared" si="22"/>
        <v>895</v>
      </c>
      <c r="O181">
        <v>8.5</v>
      </c>
      <c r="P181">
        <v>20.399999999999999</v>
      </c>
      <c r="S181" t="s">
        <v>54</v>
      </c>
      <c r="T181" s="11">
        <v>900</v>
      </c>
      <c r="U181" s="1">
        <v>7.9680000000000009</v>
      </c>
      <c r="V181">
        <f t="shared" si="23"/>
        <v>181</v>
      </c>
      <c r="W181">
        <f t="shared" si="16"/>
        <v>1.81</v>
      </c>
      <c r="X181" s="1">
        <f t="shared" si="17"/>
        <v>6.1580000000000013</v>
      </c>
    </row>
    <row r="182" spans="1:24" x14ac:dyDescent="0.25">
      <c r="A182" s="12">
        <v>44117.325254629628</v>
      </c>
      <c r="B182" s="1">
        <f t="shared" si="18"/>
        <v>1.0416666664241347E-2</v>
      </c>
      <c r="C182" s="11">
        <f t="shared" si="19"/>
        <v>900</v>
      </c>
      <c r="D182" s="1">
        <v>8.3000000000000007</v>
      </c>
      <c r="E182">
        <v>20.2</v>
      </c>
      <c r="G182" s="10">
        <v>44117.359583333331</v>
      </c>
      <c r="H182">
        <f t="shared" si="20"/>
        <v>899</v>
      </c>
      <c r="I182">
        <v>7.96</v>
      </c>
      <c r="J182">
        <v>20.3</v>
      </c>
      <c r="L182" s="1">
        <v>44117.393842592595</v>
      </c>
      <c r="M182" s="1">
        <f t="shared" si="21"/>
        <v>1.0416666671517305E-2</v>
      </c>
      <c r="N182">
        <f t="shared" si="22"/>
        <v>900</v>
      </c>
      <c r="O182">
        <v>8.5</v>
      </c>
      <c r="P182">
        <v>20.399999999999999</v>
      </c>
      <c r="S182" t="s">
        <v>54</v>
      </c>
      <c r="T182" s="11">
        <v>905</v>
      </c>
      <c r="U182" s="1">
        <v>7.9720000000000004</v>
      </c>
      <c r="V182">
        <f t="shared" si="23"/>
        <v>182</v>
      </c>
      <c r="W182">
        <f t="shared" si="16"/>
        <v>1.82</v>
      </c>
      <c r="X182" s="1">
        <f t="shared" si="17"/>
        <v>6.1520000000000001</v>
      </c>
    </row>
    <row r="183" spans="1:24" x14ac:dyDescent="0.25">
      <c r="A183" s="12">
        <v>44117.325312499997</v>
      </c>
      <c r="B183" s="1">
        <f t="shared" si="18"/>
        <v>1.0474537033587694E-2</v>
      </c>
      <c r="C183" s="11">
        <f t="shared" si="19"/>
        <v>905</v>
      </c>
      <c r="D183" s="1">
        <v>8.31</v>
      </c>
      <c r="E183">
        <v>20.2</v>
      </c>
      <c r="G183" s="10">
        <v>44117.3596412037</v>
      </c>
      <c r="H183">
        <f t="shared" si="20"/>
        <v>904</v>
      </c>
      <c r="I183">
        <v>7.97</v>
      </c>
      <c r="J183">
        <v>20.3</v>
      </c>
      <c r="L183" s="1">
        <v>44117.393900462965</v>
      </c>
      <c r="M183" s="1">
        <f t="shared" si="21"/>
        <v>1.0474537040863652E-2</v>
      </c>
      <c r="N183">
        <f t="shared" si="22"/>
        <v>905</v>
      </c>
      <c r="O183">
        <v>8.5</v>
      </c>
      <c r="P183">
        <v>20.399999999999999</v>
      </c>
      <c r="S183" t="s">
        <v>54</v>
      </c>
      <c r="T183" s="11">
        <v>910</v>
      </c>
      <c r="U183" s="1">
        <v>7.9810000000000008</v>
      </c>
      <c r="V183">
        <f t="shared" si="23"/>
        <v>183</v>
      </c>
      <c r="W183">
        <f t="shared" si="16"/>
        <v>1.83</v>
      </c>
      <c r="X183" s="1">
        <f t="shared" si="17"/>
        <v>6.1510000000000007</v>
      </c>
    </row>
    <row r="184" spans="1:24" x14ac:dyDescent="0.25">
      <c r="A184" s="12">
        <v>44117.325370370374</v>
      </c>
      <c r="B184" s="1">
        <f t="shared" si="18"/>
        <v>1.0532407410209998E-2</v>
      </c>
      <c r="C184" s="11">
        <f t="shared" si="19"/>
        <v>910</v>
      </c>
      <c r="D184" s="1">
        <v>8.32</v>
      </c>
      <c r="E184">
        <v>20.2</v>
      </c>
      <c r="G184" s="10">
        <v>44117.359699074077</v>
      </c>
      <c r="H184">
        <f t="shared" si="20"/>
        <v>909</v>
      </c>
      <c r="I184">
        <v>7.99</v>
      </c>
      <c r="J184">
        <v>20.3</v>
      </c>
      <c r="L184" s="1">
        <v>44117.393958333334</v>
      </c>
      <c r="M184" s="1">
        <f t="shared" si="21"/>
        <v>1.0532407410209998E-2</v>
      </c>
      <c r="N184">
        <f t="shared" si="22"/>
        <v>910</v>
      </c>
      <c r="O184">
        <v>8.51</v>
      </c>
      <c r="P184">
        <v>20.399999999999999</v>
      </c>
      <c r="S184" t="s">
        <v>54</v>
      </c>
      <c r="T184" s="11">
        <v>915</v>
      </c>
      <c r="U184" s="1">
        <v>7.9989999999999997</v>
      </c>
      <c r="V184">
        <f t="shared" si="23"/>
        <v>184</v>
      </c>
      <c r="W184">
        <f t="shared" si="16"/>
        <v>1.84</v>
      </c>
      <c r="X184" s="1">
        <f t="shared" si="17"/>
        <v>6.1589999999999998</v>
      </c>
    </row>
    <row r="185" spans="1:24" x14ac:dyDescent="0.25">
      <c r="A185" s="12">
        <v>44117.325428240743</v>
      </c>
      <c r="B185" s="1">
        <f t="shared" si="18"/>
        <v>1.0590277779556345E-2</v>
      </c>
      <c r="C185" s="11">
        <f t="shared" si="19"/>
        <v>915</v>
      </c>
      <c r="D185" s="1">
        <v>8.33</v>
      </c>
      <c r="E185">
        <v>20.2</v>
      </c>
      <c r="G185" s="10">
        <v>44117.359756944446</v>
      </c>
      <c r="H185">
        <f t="shared" si="20"/>
        <v>914</v>
      </c>
      <c r="I185">
        <v>8</v>
      </c>
      <c r="J185">
        <v>20.3</v>
      </c>
      <c r="L185" s="1">
        <v>44117.394016203703</v>
      </c>
      <c r="M185" s="1">
        <f t="shared" si="21"/>
        <v>1.0590277779556345E-2</v>
      </c>
      <c r="N185">
        <f t="shared" si="22"/>
        <v>915</v>
      </c>
      <c r="O185">
        <v>8.52</v>
      </c>
      <c r="P185">
        <v>20.399999999999999</v>
      </c>
      <c r="S185" t="s">
        <v>54</v>
      </c>
      <c r="T185" s="11">
        <v>920</v>
      </c>
      <c r="U185" s="1">
        <v>8.0109999999999992</v>
      </c>
      <c r="V185">
        <f t="shared" si="23"/>
        <v>185</v>
      </c>
      <c r="W185">
        <f t="shared" si="16"/>
        <v>1.85</v>
      </c>
      <c r="X185" s="1">
        <f t="shared" si="17"/>
        <v>6.1609999999999996</v>
      </c>
    </row>
    <row r="186" spans="1:24" x14ac:dyDescent="0.25">
      <c r="A186" s="12">
        <v>44117.325486111113</v>
      </c>
      <c r="B186" s="1">
        <f t="shared" si="18"/>
        <v>1.0648148148902692E-2</v>
      </c>
      <c r="C186" s="11">
        <f t="shared" si="19"/>
        <v>920</v>
      </c>
      <c r="D186" s="1">
        <v>8.35</v>
      </c>
      <c r="E186">
        <v>20.2</v>
      </c>
      <c r="G186" s="10">
        <v>44117.359814814816</v>
      </c>
      <c r="H186">
        <f t="shared" si="20"/>
        <v>919</v>
      </c>
      <c r="I186">
        <v>8.02</v>
      </c>
      <c r="J186">
        <v>20.3</v>
      </c>
      <c r="L186" s="1">
        <v>44117.394074074073</v>
      </c>
      <c r="M186" s="1">
        <f t="shared" si="21"/>
        <v>1.0648148148902692E-2</v>
      </c>
      <c r="N186">
        <f t="shared" si="22"/>
        <v>920</v>
      </c>
      <c r="O186">
        <v>8.5399999999999991</v>
      </c>
      <c r="P186">
        <v>20.399999999999999</v>
      </c>
      <c r="S186" t="s">
        <v>54</v>
      </c>
      <c r="T186" s="11">
        <v>925</v>
      </c>
      <c r="U186" s="1">
        <v>7.992</v>
      </c>
      <c r="V186">
        <f t="shared" si="23"/>
        <v>186</v>
      </c>
      <c r="W186">
        <f t="shared" si="16"/>
        <v>1.86</v>
      </c>
      <c r="X186" s="1">
        <f t="shared" si="17"/>
        <v>6.1319999999999997</v>
      </c>
    </row>
    <row r="187" spans="1:24" x14ac:dyDescent="0.25">
      <c r="A187" s="12">
        <v>44117.325543981482</v>
      </c>
      <c r="B187" s="1">
        <f t="shared" si="18"/>
        <v>1.0706018518249039E-2</v>
      </c>
      <c r="C187" s="11">
        <f t="shared" si="19"/>
        <v>925</v>
      </c>
      <c r="D187" s="1">
        <v>8.34</v>
      </c>
      <c r="E187">
        <v>20.2</v>
      </c>
      <c r="G187" s="10">
        <v>44117.359872685185</v>
      </c>
      <c r="H187">
        <f t="shared" si="20"/>
        <v>924</v>
      </c>
      <c r="I187">
        <v>8.0299999999999994</v>
      </c>
      <c r="J187">
        <v>20.3</v>
      </c>
      <c r="L187" s="1">
        <v>44117.394131944442</v>
      </c>
      <c r="M187" s="1">
        <f t="shared" si="21"/>
        <v>1.0706018518249039E-2</v>
      </c>
      <c r="N187">
        <f t="shared" si="22"/>
        <v>925</v>
      </c>
      <c r="O187">
        <v>8.5399999999999991</v>
      </c>
      <c r="P187">
        <v>20.399999999999999</v>
      </c>
      <c r="S187" t="s">
        <v>54</v>
      </c>
      <c r="T187" s="11">
        <v>930</v>
      </c>
      <c r="U187" s="1">
        <v>8.0329999999999995</v>
      </c>
      <c r="V187">
        <f t="shared" si="23"/>
        <v>187</v>
      </c>
      <c r="W187">
        <f t="shared" si="16"/>
        <v>1.87</v>
      </c>
      <c r="X187" s="1">
        <f t="shared" si="17"/>
        <v>6.1629999999999994</v>
      </c>
    </row>
    <row r="188" spans="1:24" x14ac:dyDescent="0.25">
      <c r="A188" s="12">
        <v>44117.325601851851</v>
      </c>
      <c r="B188" s="1">
        <f t="shared" si="18"/>
        <v>1.0763888887595385E-2</v>
      </c>
      <c r="C188" s="11">
        <f t="shared" si="19"/>
        <v>930</v>
      </c>
      <c r="D188" s="1">
        <v>8.35</v>
      </c>
      <c r="E188">
        <v>20.2</v>
      </c>
      <c r="G188" s="10">
        <v>44117.359930555554</v>
      </c>
      <c r="H188">
        <f t="shared" si="20"/>
        <v>929</v>
      </c>
      <c r="I188">
        <v>8.0500000000000007</v>
      </c>
      <c r="J188">
        <v>20.3</v>
      </c>
      <c r="L188" s="1">
        <v>44117.394189814811</v>
      </c>
      <c r="M188" s="1">
        <f t="shared" si="21"/>
        <v>1.0763888887595385E-2</v>
      </c>
      <c r="N188">
        <f t="shared" si="22"/>
        <v>930</v>
      </c>
      <c r="O188">
        <v>8.56</v>
      </c>
      <c r="P188">
        <v>20.399999999999999</v>
      </c>
      <c r="S188" t="s">
        <v>54</v>
      </c>
      <c r="T188" s="11">
        <v>935</v>
      </c>
      <c r="U188" s="1">
        <v>8.0229999999999997</v>
      </c>
      <c r="V188">
        <f t="shared" si="23"/>
        <v>188</v>
      </c>
      <c r="W188">
        <f t="shared" si="16"/>
        <v>1.88</v>
      </c>
      <c r="X188" s="1">
        <f t="shared" si="17"/>
        <v>6.1429999999999998</v>
      </c>
    </row>
    <row r="189" spans="1:24" x14ac:dyDescent="0.25">
      <c r="A189" s="12">
        <v>44117.325659722221</v>
      </c>
      <c r="B189" s="1">
        <f t="shared" si="18"/>
        <v>1.0821759256941732E-2</v>
      </c>
      <c r="C189" s="11">
        <f t="shared" si="19"/>
        <v>935</v>
      </c>
      <c r="D189" s="1">
        <v>8.36</v>
      </c>
      <c r="E189">
        <v>20.2</v>
      </c>
      <c r="G189" s="10">
        <v>44117.359988425924</v>
      </c>
      <c r="H189">
        <f t="shared" si="20"/>
        <v>934</v>
      </c>
      <c r="I189">
        <v>8.0500000000000007</v>
      </c>
      <c r="J189">
        <v>20.3</v>
      </c>
      <c r="L189" s="1">
        <v>44117.394247685188</v>
      </c>
      <c r="M189" s="1">
        <f t="shared" si="21"/>
        <v>1.082175926421769E-2</v>
      </c>
      <c r="N189">
        <f t="shared" si="22"/>
        <v>935</v>
      </c>
      <c r="O189">
        <v>8.57</v>
      </c>
      <c r="P189">
        <v>20.399999999999999</v>
      </c>
      <c r="S189" t="s">
        <v>54</v>
      </c>
      <c r="T189" s="11">
        <v>940</v>
      </c>
      <c r="U189" s="1">
        <v>8.0560000000000009</v>
      </c>
      <c r="V189">
        <f t="shared" si="23"/>
        <v>189</v>
      </c>
      <c r="W189">
        <f t="shared" si="16"/>
        <v>1.89</v>
      </c>
      <c r="X189" s="1">
        <f t="shared" si="17"/>
        <v>6.1660000000000013</v>
      </c>
    </row>
    <row r="190" spans="1:24" x14ac:dyDescent="0.25">
      <c r="A190" s="12">
        <v>44117.32571759259</v>
      </c>
      <c r="B190" s="1">
        <f t="shared" si="18"/>
        <v>1.0879629626288079E-2</v>
      </c>
      <c r="C190" s="11">
        <f t="shared" si="19"/>
        <v>940</v>
      </c>
      <c r="D190" s="1">
        <v>8.3800000000000008</v>
      </c>
      <c r="E190">
        <v>20.2</v>
      </c>
      <c r="G190" s="10">
        <v>44117.360046296293</v>
      </c>
      <c r="H190">
        <f t="shared" si="20"/>
        <v>939</v>
      </c>
      <c r="I190">
        <v>8.07</v>
      </c>
      <c r="J190">
        <v>20.3</v>
      </c>
      <c r="L190" s="1">
        <v>44117.394305555557</v>
      </c>
      <c r="M190" s="1">
        <f t="shared" si="21"/>
        <v>1.0879629633564036E-2</v>
      </c>
      <c r="N190">
        <f t="shared" si="22"/>
        <v>940</v>
      </c>
      <c r="O190">
        <v>8.58</v>
      </c>
      <c r="P190">
        <v>20.399999999999999</v>
      </c>
      <c r="S190" t="s">
        <v>54</v>
      </c>
      <c r="T190" s="11">
        <v>945</v>
      </c>
      <c r="U190" s="1">
        <v>8.0520000000000014</v>
      </c>
      <c r="V190">
        <f t="shared" si="23"/>
        <v>190</v>
      </c>
      <c r="W190">
        <f t="shared" si="16"/>
        <v>1.9</v>
      </c>
      <c r="X190" s="1">
        <f t="shared" si="17"/>
        <v>6.152000000000001</v>
      </c>
    </row>
    <row r="191" spans="1:24" x14ac:dyDescent="0.25">
      <c r="A191" s="12">
        <v>44117.325775462959</v>
      </c>
      <c r="B191" s="1">
        <f t="shared" si="18"/>
        <v>1.0937499995634425E-2</v>
      </c>
      <c r="C191" s="11">
        <f t="shared" si="19"/>
        <v>945</v>
      </c>
      <c r="D191" s="1">
        <v>8.3800000000000008</v>
      </c>
      <c r="E191">
        <v>20.2</v>
      </c>
      <c r="G191" s="10">
        <v>44117.36010416667</v>
      </c>
      <c r="H191">
        <f t="shared" si="20"/>
        <v>944</v>
      </c>
      <c r="I191">
        <v>8.09</v>
      </c>
      <c r="J191">
        <v>20.3</v>
      </c>
      <c r="L191" s="1">
        <v>44117.394363425927</v>
      </c>
      <c r="M191" s="1">
        <f t="shared" si="21"/>
        <v>1.0937500002910383E-2</v>
      </c>
      <c r="N191">
        <f t="shared" si="22"/>
        <v>945</v>
      </c>
      <c r="O191">
        <v>8.59</v>
      </c>
      <c r="P191">
        <v>20.399999999999999</v>
      </c>
      <c r="S191" t="s">
        <v>54</v>
      </c>
      <c r="T191" s="11">
        <v>950</v>
      </c>
      <c r="U191" s="1">
        <v>8.072000000000001</v>
      </c>
      <c r="V191">
        <f t="shared" si="23"/>
        <v>191</v>
      </c>
      <c r="W191">
        <f t="shared" si="16"/>
        <v>1.91</v>
      </c>
      <c r="X191" s="1">
        <f t="shared" si="17"/>
        <v>6.1620000000000008</v>
      </c>
    </row>
    <row r="192" spans="1:24" x14ac:dyDescent="0.25">
      <c r="A192" s="12">
        <v>44117.325833333336</v>
      </c>
      <c r="B192" s="1">
        <f t="shared" si="18"/>
        <v>1.099537037225673E-2</v>
      </c>
      <c r="C192" s="11">
        <f t="shared" si="19"/>
        <v>950</v>
      </c>
      <c r="D192" s="1">
        <v>8.39</v>
      </c>
      <c r="E192">
        <v>20.2</v>
      </c>
      <c r="G192" s="10">
        <v>44117.360162037039</v>
      </c>
      <c r="H192">
        <f t="shared" si="20"/>
        <v>949</v>
      </c>
      <c r="I192">
        <v>8.11</v>
      </c>
      <c r="J192">
        <v>20.3</v>
      </c>
      <c r="L192" s="1">
        <v>44117.394421296296</v>
      </c>
      <c r="M192" s="1">
        <f t="shared" si="21"/>
        <v>1.099537037225673E-2</v>
      </c>
      <c r="N192">
        <f t="shared" si="22"/>
        <v>950</v>
      </c>
      <c r="O192">
        <v>8.6</v>
      </c>
      <c r="P192">
        <v>20.399999999999999</v>
      </c>
      <c r="S192" t="s">
        <v>54</v>
      </c>
      <c r="T192" s="11">
        <v>955</v>
      </c>
      <c r="U192" s="1">
        <v>8.0860000000000003</v>
      </c>
      <c r="V192">
        <f t="shared" si="23"/>
        <v>192</v>
      </c>
      <c r="W192">
        <f t="shared" si="16"/>
        <v>1.92</v>
      </c>
      <c r="X192" s="1">
        <f t="shared" si="17"/>
        <v>6.1660000000000004</v>
      </c>
    </row>
    <row r="193" spans="1:24" x14ac:dyDescent="0.25">
      <c r="A193" s="12">
        <v>44117.325891203705</v>
      </c>
      <c r="B193" s="1">
        <f t="shared" si="18"/>
        <v>1.1053240741603076E-2</v>
      </c>
      <c r="C193" s="11">
        <f t="shared" si="19"/>
        <v>955</v>
      </c>
      <c r="D193" s="1">
        <v>8.39</v>
      </c>
      <c r="E193">
        <v>20.2</v>
      </c>
      <c r="G193" s="10">
        <v>44117.360219907408</v>
      </c>
      <c r="H193">
        <f t="shared" si="20"/>
        <v>954</v>
      </c>
      <c r="I193">
        <v>8.1199999999999992</v>
      </c>
      <c r="J193">
        <v>20.3</v>
      </c>
      <c r="L193" s="1">
        <v>44117.394479166665</v>
      </c>
      <c r="M193" s="1">
        <f t="shared" si="21"/>
        <v>1.1053240741603076E-2</v>
      </c>
      <c r="N193">
        <f t="shared" si="22"/>
        <v>955</v>
      </c>
      <c r="O193">
        <v>8.61</v>
      </c>
      <c r="P193">
        <v>20.399999999999999</v>
      </c>
      <c r="S193" t="s">
        <v>54</v>
      </c>
      <c r="T193" s="11">
        <v>960</v>
      </c>
      <c r="U193" s="1">
        <v>8.0879999999999992</v>
      </c>
      <c r="V193">
        <f t="shared" si="23"/>
        <v>193</v>
      </c>
      <c r="W193">
        <f t="shared" si="16"/>
        <v>1.93</v>
      </c>
      <c r="X193" s="1">
        <f t="shared" si="17"/>
        <v>6.1579999999999995</v>
      </c>
    </row>
    <row r="194" spans="1:24" x14ac:dyDescent="0.25">
      <c r="A194" s="12">
        <v>44117.325949074075</v>
      </c>
      <c r="B194" s="1">
        <f t="shared" si="18"/>
        <v>1.1111111110949423E-2</v>
      </c>
      <c r="C194" s="11">
        <f t="shared" si="19"/>
        <v>960</v>
      </c>
      <c r="D194" s="1">
        <v>8.4</v>
      </c>
      <c r="E194">
        <v>20.2</v>
      </c>
      <c r="G194" s="10">
        <v>44117.360277777778</v>
      </c>
      <c r="H194">
        <f t="shared" si="20"/>
        <v>959</v>
      </c>
      <c r="I194">
        <v>8.1300000000000008</v>
      </c>
      <c r="J194">
        <v>20.3</v>
      </c>
      <c r="L194" s="1">
        <v>44117.394537037035</v>
      </c>
      <c r="M194" s="1">
        <f t="shared" si="21"/>
        <v>1.1111111110949423E-2</v>
      </c>
      <c r="N194">
        <f t="shared" si="22"/>
        <v>960</v>
      </c>
      <c r="O194">
        <v>8.61</v>
      </c>
      <c r="P194">
        <v>20.399999999999999</v>
      </c>
      <c r="S194" t="s">
        <v>54</v>
      </c>
      <c r="T194" s="11">
        <v>965</v>
      </c>
      <c r="U194" s="1">
        <v>8.09</v>
      </c>
      <c r="V194">
        <f t="shared" si="23"/>
        <v>194</v>
      </c>
      <c r="W194">
        <f t="shared" ref="W194:W257" si="24">V194/100</f>
        <v>1.94</v>
      </c>
      <c r="X194" s="1">
        <f t="shared" ref="X194:X257" si="25">U194-W194</f>
        <v>6.15</v>
      </c>
    </row>
    <row r="195" spans="1:24" x14ac:dyDescent="0.25">
      <c r="A195" s="12">
        <v>44117.326006944444</v>
      </c>
      <c r="B195" s="1">
        <f t="shared" ref="B195:B248" si="26">A195-$A$2</f>
        <v>1.116898148029577E-2</v>
      </c>
      <c r="C195" s="11">
        <f t="shared" ref="C195:C248" si="27">ROUND(B195*3600*24,1)</f>
        <v>965</v>
      </c>
      <c r="D195" s="1">
        <v>8.42</v>
      </c>
      <c r="E195">
        <v>20.2</v>
      </c>
      <c r="G195" s="10">
        <v>44117.360335648147</v>
      </c>
      <c r="H195">
        <f t="shared" ref="H195:H258" si="28">ROUND((G195-$G$2)*3600*24,2)</f>
        <v>964</v>
      </c>
      <c r="I195">
        <v>8.14</v>
      </c>
      <c r="J195">
        <v>20.3</v>
      </c>
      <c r="L195" s="1">
        <v>44117.394594907404</v>
      </c>
      <c r="M195" s="1">
        <f t="shared" ref="M195:M258" si="29">L195-$L$2</f>
        <v>1.116898148029577E-2</v>
      </c>
      <c r="N195">
        <f t="shared" ref="N195:N258" si="30">ROUND(M195*3600*24,2)</f>
        <v>965</v>
      </c>
      <c r="O195">
        <v>8.6300000000000008</v>
      </c>
      <c r="P195">
        <v>20.399999999999999</v>
      </c>
      <c r="S195" t="s">
        <v>54</v>
      </c>
      <c r="T195" s="11">
        <v>970</v>
      </c>
      <c r="U195" s="1">
        <v>8.0749999999999993</v>
      </c>
      <c r="V195">
        <f t="shared" ref="V195:V258" si="31">V194+1</f>
        <v>195</v>
      </c>
      <c r="W195">
        <f t="shared" si="24"/>
        <v>1.95</v>
      </c>
      <c r="X195" s="1">
        <f t="shared" si="25"/>
        <v>6.1249999999999991</v>
      </c>
    </row>
    <row r="196" spans="1:24" x14ac:dyDescent="0.25">
      <c r="A196" s="12">
        <v>44117.326064814813</v>
      </c>
      <c r="B196" s="1">
        <f t="shared" si="26"/>
        <v>1.1226851849642117E-2</v>
      </c>
      <c r="C196" s="11">
        <f t="shared" si="27"/>
        <v>970</v>
      </c>
      <c r="D196" s="1">
        <v>8.43</v>
      </c>
      <c r="E196">
        <v>20.2</v>
      </c>
      <c r="G196" s="10">
        <v>44117.360393518517</v>
      </c>
      <c r="H196">
        <f t="shared" si="28"/>
        <v>969</v>
      </c>
      <c r="I196">
        <v>8.14</v>
      </c>
      <c r="J196">
        <v>20.3</v>
      </c>
      <c r="L196" s="1">
        <v>44117.394652777781</v>
      </c>
      <c r="M196" s="1">
        <f t="shared" si="29"/>
        <v>1.1226851856918074E-2</v>
      </c>
      <c r="N196">
        <f t="shared" si="30"/>
        <v>970</v>
      </c>
      <c r="O196">
        <v>8.6300000000000008</v>
      </c>
      <c r="P196">
        <v>20.399999999999999</v>
      </c>
      <c r="S196" t="s">
        <v>54</v>
      </c>
      <c r="T196" s="11">
        <v>975</v>
      </c>
      <c r="U196" s="1">
        <v>8.1159999999999997</v>
      </c>
      <c r="V196">
        <f t="shared" si="31"/>
        <v>196</v>
      </c>
      <c r="W196">
        <f t="shared" si="24"/>
        <v>1.96</v>
      </c>
      <c r="X196" s="1">
        <f t="shared" si="25"/>
        <v>6.1559999999999997</v>
      </c>
    </row>
    <row r="197" spans="1:24" x14ac:dyDescent="0.25">
      <c r="A197" s="12">
        <v>44117.326122685183</v>
      </c>
      <c r="B197" s="1">
        <f t="shared" si="26"/>
        <v>1.1284722218988463E-2</v>
      </c>
      <c r="C197" s="11">
        <f t="shared" si="27"/>
        <v>975</v>
      </c>
      <c r="D197" s="1">
        <v>8.42</v>
      </c>
      <c r="E197">
        <v>20.2</v>
      </c>
      <c r="G197" s="10">
        <v>44117.360451388886</v>
      </c>
      <c r="H197">
        <f t="shared" si="28"/>
        <v>974</v>
      </c>
      <c r="I197">
        <v>8.16</v>
      </c>
      <c r="J197">
        <v>20.3</v>
      </c>
      <c r="L197" s="1">
        <v>44117.39471064815</v>
      </c>
      <c r="M197" s="1">
        <f t="shared" si="29"/>
        <v>1.1284722226264421E-2</v>
      </c>
      <c r="N197">
        <f t="shared" si="30"/>
        <v>975</v>
      </c>
      <c r="O197">
        <v>8.64</v>
      </c>
      <c r="P197">
        <v>20.399999999999999</v>
      </c>
      <c r="S197" t="s">
        <v>54</v>
      </c>
      <c r="T197" s="11">
        <v>980</v>
      </c>
      <c r="U197" s="1">
        <v>8.136000000000001</v>
      </c>
      <c r="V197">
        <f t="shared" si="31"/>
        <v>197</v>
      </c>
      <c r="W197">
        <f t="shared" si="24"/>
        <v>1.97</v>
      </c>
      <c r="X197" s="1">
        <f t="shared" si="25"/>
        <v>6.1660000000000013</v>
      </c>
    </row>
    <row r="198" spans="1:24" x14ac:dyDescent="0.25">
      <c r="A198" s="12">
        <v>44117.326180555552</v>
      </c>
      <c r="B198" s="1">
        <f t="shared" si="26"/>
        <v>1.134259258833481E-2</v>
      </c>
      <c r="C198" s="11">
        <f t="shared" si="27"/>
        <v>980</v>
      </c>
      <c r="D198" s="1">
        <v>8.43</v>
      </c>
      <c r="E198">
        <v>20.2</v>
      </c>
      <c r="G198" s="10">
        <v>44117.360509259262</v>
      </c>
      <c r="H198">
        <f t="shared" si="28"/>
        <v>979</v>
      </c>
      <c r="I198">
        <v>8.19</v>
      </c>
      <c r="J198">
        <v>20.3</v>
      </c>
      <c r="L198" s="1">
        <v>44117.394768518519</v>
      </c>
      <c r="M198" s="1">
        <f t="shared" si="29"/>
        <v>1.1342592595610768E-2</v>
      </c>
      <c r="N198">
        <f t="shared" si="30"/>
        <v>980</v>
      </c>
      <c r="O198">
        <v>8.66</v>
      </c>
      <c r="P198">
        <v>20.399999999999999</v>
      </c>
      <c r="S198" t="s">
        <v>54</v>
      </c>
      <c r="T198" s="11">
        <v>985</v>
      </c>
      <c r="U198" s="1">
        <v>8.1270000000000007</v>
      </c>
      <c r="V198">
        <f t="shared" si="31"/>
        <v>198</v>
      </c>
      <c r="W198">
        <f t="shared" si="24"/>
        <v>1.98</v>
      </c>
      <c r="X198" s="1">
        <f t="shared" si="25"/>
        <v>6.1470000000000002</v>
      </c>
    </row>
    <row r="199" spans="1:24" x14ac:dyDescent="0.25">
      <c r="A199" s="12">
        <v>44117.326238425929</v>
      </c>
      <c r="B199" s="1">
        <f t="shared" si="26"/>
        <v>1.1400462964957114E-2</v>
      </c>
      <c r="C199" s="11">
        <f t="shared" si="27"/>
        <v>985</v>
      </c>
      <c r="D199" s="1">
        <v>8.44</v>
      </c>
      <c r="E199">
        <v>20.2</v>
      </c>
      <c r="G199" s="10">
        <v>44117.360567129632</v>
      </c>
      <c r="H199">
        <f t="shared" si="28"/>
        <v>984</v>
      </c>
      <c r="I199">
        <v>8.19</v>
      </c>
      <c r="J199">
        <v>20.3</v>
      </c>
      <c r="L199" s="1">
        <v>44117.394826388889</v>
      </c>
      <c r="M199" s="1">
        <f t="shared" si="29"/>
        <v>1.1400462964957114E-2</v>
      </c>
      <c r="N199">
        <f t="shared" si="30"/>
        <v>985</v>
      </c>
      <c r="O199">
        <v>8.66</v>
      </c>
      <c r="P199">
        <v>20.399999999999999</v>
      </c>
      <c r="S199" t="s">
        <v>54</v>
      </c>
      <c r="T199" s="11">
        <v>990</v>
      </c>
      <c r="U199" s="1">
        <v>8.1739999999999995</v>
      </c>
      <c r="V199">
        <f t="shared" si="31"/>
        <v>199</v>
      </c>
      <c r="W199">
        <f t="shared" si="24"/>
        <v>1.99</v>
      </c>
      <c r="X199" s="1">
        <f t="shared" si="25"/>
        <v>6.1839999999999993</v>
      </c>
    </row>
    <row r="200" spans="1:24" x14ac:dyDescent="0.25">
      <c r="A200" s="12">
        <v>44117.326296296298</v>
      </c>
      <c r="B200" s="1">
        <f t="shared" si="26"/>
        <v>1.1458333334303461E-2</v>
      </c>
      <c r="C200" s="11">
        <f t="shared" si="27"/>
        <v>990</v>
      </c>
      <c r="D200" s="1">
        <v>8.4499999999999993</v>
      </c>
      <c r="E200">
        <v>20.2</v>
      </c>
      <c r="G200" s="10">
        <v>44117.360625000001</v>
      </c>
      <c r="H200">
        <f t="shared" si="28"/>
        <v>989</v>
      </c>
      <c r="I200">
        <v>8.1999999999999993</v>
      </c>
      <c r="J200">
        <v>20.3</v>
      </c>
      <c r="L200" s="1">
        <v>44117.394884259258</v>
      </c>
      <c r="M200" s="1">
        <f t="shared" si="29"/>
        <v>1.1458333334303461E-2</v>
      </c>
      <c r="N200">
        <f t="shared" si="30"/>
        <v>990</v>
      </c>
      <c r="O200">
        <v>8.67</v>
      </c>
      <c r="P200">
        <v>20.399999999999999</v>
      </c>
      <c r="S200" t="s">
        <v>54</v>
      </c>
      <c r="T200" s="11">
        <v>995</v>
      </c>
      <c r="U200" s="1">
        <v>8.1720000000000006</v>
      </c>
      <c r="V200">
        <f t="shared" si="31"/>
        <v>200</v>
      </c>
      <c r="W200">
        <f t="shared" si="24"/>
        <v>2</v>
      </c>
      <c r="X200" s="1">
        <f t="shared" si="25"/>
        <v>6.1720000000000006</v>
      </c>
    </row>
    <row r="201" spans="1:24" x14ac:dyDescent="0.25">
      <c r="A201" s="12">
        <v>44117.326354166667</v>
      </c>
      <c r="B201" s="1">
        <f t="shared" si="26"/>
        <v>1.1516203703649808E-2</v>
      </c>
      <c r="C201" s="11">
        <f t="shared" si="27"/>
        <v>995</v>
      </c>
      <c r="D201" s="1">
        <v>8.4600000000000009</v>
      </c>
      <c r="E201">
        <v>20.2</v>
      </c>
      <c r="G201" s="10">
        <v>44117.360682870371</v>
      </c>
      <c r="H201">
        <f t="shared" si="28"/>
        <v>994</v>
      </c>
      <c r="I201">
        <v>8.2200000000000006</v>
      </c>
      <c r="J201">
        <v>20.3</v>
      </c>
      <c r="L201" s="1">
        <v>44117.394942129627</v>
      </c>
      <c r="M201" s="1">
        <f t="shared" si="29"/>
        <v>1.1516203703649808E-2</v>
      </c>
      <c r="N201">
        <f t="shared" si="30"/>
        <v>995</v>
      </c>
      <c r="O201">
        <v>8.68</v>
      </c>
      <c r="P201">
        <v>20.399999999999999</v>
      </c>
      <c r="S201" t="s">
        <v>54</v>
      </c>
      <c r="T201" s="11">
        <v>1000</v>
      </c>
      <c r="U201" s="1">
        <v>8.1929999999999996</v>
      </c>
      <c r="V201">
        <f t="shared" si="31"/>
        <v>201</v>
      </c>
      <c r="W201">
        <f t="shared" si="24"/>
        <v>2.0099999999999998</v>
      </c>
      <c r="X201" s="1">
        <f t="shared" si="25"/>
        <v>6.1829999999999998</v>
      </c>
    </row>
    <row r="202" spans="1:24" x14ac:dyDescent="0.25">
      <c r="A202" s="12">
        <v>44117.326412037037</v>
      </c>
      <c r="B202" s="1">
        <f t="shared" si="26"/>
        <v>1.1574074072996154E-2</v>
      </c>
      <c r="C202" s="11">
        <f t="shared" si="27"/>
        <v>1000</v>
      </c>
      <c r="D202" s="1">
        <v>8.4600000000000009</v>
      </c>
      <c r="E202">
        <v>20.2</v>
      </c>
      <c r="G202" s="10">
        <v>44117.36074074074</v>
      </c>
      <c r="H202">
        <f t="shared" si="28"/>
        <v>999</v>
      </c>
      <c r="I202">
        <v>8.2200000000000006</v>
      </c>
      <c r="J202">
        <v>20.3</v>
      </c>
      <c r="L202" s="1">
        <v>44117.394999999997</v>
      </c>
      <c r="M202" s="1">
        <f t="shared" si="29"/>
        <v>1.1574074072996154E-2</v>
      </c>
      <c r="N202">
        <f t="shared" si="30"/>
        <v>1000</v>
      </c>
      <c r="O202">
        <v>8.68</v>
      </c>
      <c r="P202">
        <v>20.399999999999999</v>
      </c>
      <c r="S202" t="s">
        <v>54</v>
      </c>
      <c r="T202" s="11">
        <v>1005</v>
      </c>
      <c r="U202" s="1">
        <v>8.1709999999999994</v>
      </c>
      <c r="V202">
        <f t="shared" si="31"/>
        <v>202</v>
      </c>
      <c r="W202">
        <f t="shared" si="24"/>
        <v>2.02</v>
      </c>
      <c r="X202" s="1">
        <f t="shared" si="25"/>
        <v>6.1509999999999998</v>
      </c>
    </row>
    <row r="203" spans="1:24" x14ac:dyDescent="0.25">
      <c r="A203" s="12">
        <v>44117.326469907406</v>
      </c>
      <c r="B203" s="1">
        <f t="shared" si="26"/>
        <v>1.1631944442342501E-2</v>
      </c>
      <c r="C203" s="11">
        <f t="shared" si="27"/>
        <v>1005</v>
      </c>
      <c r="D203" s="1">
        <v>8.4700000000000006</v>
      </c>
      <c r="E203">
        <v>20.2</v>
      </c>
      <c r="G203" s="10">
        <v>44117.360798611109</v>
      </c>
      <c r="H203">
        <f t="shared" si="28"/>
        <v>1004</v>
      </c>
      <c r="I203">
        <v>8.23</v>
      </c>
      <c r="J203">
        <v>20.3</v>
      </c>
      <c r="L203" s="1">
        <v>44117.395057870373</v>
      </c>
      <c r="M203" s="1">
        <f t="shared" si="29"/>
        <v>1.1631944449618459E-2</v>
      </c>
      <c r="N203">
        <f t="shared" si="30"/>
        <v>1005</v>
      </c>
      <c r="O203">
        <v>8.68</v>
      </c>
      <c r="P203">
        <v>20.399999999999999</v>
      </c>
      <c r="S203" t="s">
        <v>54</v>
      </c>
      <c r="T203" s="11">
        <v>1010</v>
      </c>
      <c r="U203" s="1">
        <v>8.1999999999999993</v>
      </c>
      <c r="V203">
        <f t="shared" si="31"/>
        <v>203</v>
      </c>
      <c r="W203">
        <f t="shared" si="24"/>
        <v>2.0299999999999998</v>
      </c>
      <c r="X203" s="1">
        <f t="shared" si="25"/>
        <v>6.17</v>
      </c>
    </row>
    <row r="204" spans="1:24" x14ac:dyDescent="0.25">
      <c r="A204" s="12">
        <v>44117.326527777775</v>
      </c>
      <c r="B204" s="1">
        <f t="shared" si="26"/>
        <v>1.1689814811688848E-2</v>
      </c>
      <c r="C204" s="11">
        <f t="shared" si="27"/>
        <v>1010</v>
      </c>
      <c r="D204" s="1">
        <v>8.48</v>
      </c>
      <c r="E204">
        <v>20.2</v>
      </c>
      <c r="G204" s="10">
        <v>44117.360856481479</v>
      </c>
      <c r="H204">
        <f t="shared" si="28"/>
        <v>1009</v>
      </c>
      <c r="I204">
        <v>8.25</v>
      </c>
      <c r="J204">
        <v>20.3</v>
      </c>
      <c r="L204" s="1">
        <v>44117.395115740743</v>
      </c>
      <c r="M204" s="1">
        <f t="shared" si="29"/>
        <v>1.1689814818964805E-2</v>
      </c>
      <c r="N204">
        <f t="shared" si="30"/>
        <v>1010</v>
      </c>
      <c r="O204">
        <v>8.69</v>
      </c>
      <c r="P204">
        <v>20.399999999999999</v>
      </c>
      <c r="S204" t="s">
        <v>54</v>
      </c>
      <c r="T204" s="11">
        <v>1015</v>
      </c>
      <c r="U204" s="1">
        <v>8.1909999999999989</v>
      </c>
      <c r="V204">
        <f t="shared" si="31"/>
        <v>204</v>
      </c>
      <c r="W204">
        <f t="shared" si="24"/>
        <v>2.04</v>
      </c>
      <c r="X204" s="1">
        <f t="shared" si="25"/>
        <v>6.1509999999999989</v>
      </c>
    </row>
    <row r="205" spans="1:24" x14ac:dyDescent="0.25">
      <c r="A205" s="12">
        <v>44117.326585648145</v>
      </c>
      <c r="B205" s="1">
        <f t="shared" si="26"/>
        <v>1.1747685181035195E-2</v>
      </c>
      <c r="C205" s="11">
        <f t="shared" si="27"/>
        <v>1015</v>
      </c>
      <c r="D205" s="1">
        <v>8.49</v>
      </c>
      <c r="E205">
        <v>20.2</v>
      </c>
      <c r="G205" s="10">
        <v>44117.360914351855</v>
      </c>
      <c r="H205">
        <f t="shared" si="28"/>
        <v>1014</v>
      </c>
      <c r="I205">
        <v>8.26</v>
      </c>
      <c r="J205">
        <v>20.3</v>
      </c>
      <c r="L205" s="1">
        <v>44117.395173611112</v>
      </c>
      <c r="M205" s="1">
        <f t="shared" si="29"/>
        <v>1.1747685188311152E-2</v>
      </c>
      <c r="N205">
        <f t="shared" si="30"/>
        <v>1015</v>
      </c>
      <c r="O205">
        <v>8.7100000000000009</v>
      </c>
      <c r="P205">
        <v>20.399999999999999</v>
      </c>
      <c r="S205" t="s">
        <v>54</v>
      </c>
      <c r="T205" s="11">
        <v>1020</v>
      </c>
      <c r="U205" s="1">
        <v>8.1949999999999985</v>
      </c>
      <c r="V205">
        <f t="shared" si="31"/>
        <v>205</v>
      </c>
      <c r="W205">
        <f t="shared" si="24"/>
        <v>2.0499999999999998</v>
      </c>
      <c r="X205" s="1">
        <f t="shared" si="25"/>
        <v>6.1449999999999987</v>
      </c>
    </row>
    <row r="206" spans="1:24" x14ac:dyDescent="0.25">
      <c r="A206" s="12">
        <v>44117.326643518521</v>
      </c>
      <c r="B206" s="1">
        <f t="shared" si="26"/>
        <v>1.1805555557657499E-2</v>
      </c>
      <c r="C206" s="11">
        <f t="shared" si="27"/>
        <v>1020</v>
      </c>
      <c r="D206" s="1">
        <v>8.5</v>
      </c>
      <c r="E206">
        <v>20.2</v>
      </c>
      <c r="G206" s="10">
        <v>44117.360972222225</v>
      </c>
      <c r="H206">
        <f t="shared" si="28"/>
        <v>1019</v>
      </c>
      <c r="I206">
        <v>8.25</v>
      </c>
      <c r="J206">
        <v>20.3</v>
      </c>
      <c r="L206" s="1">
        <v>44117.395231481481</v>
      </c>
      <c r="M206" s="1">
        <f t="shared" si="29"/>
        <v>1.1805555557657499E-2</v>
      </c>
      <c r="N206">
        <f t="shared" si="30"/>
        <v>1020</v>
      </c>
      <c r="O206">
        <v>8.7100000000000009</v>
      </c>
      <c r="P206">
        <v>20.399999999999999</v>
      </c>
      <c r="S206" t="s">
        <v>54</v>
      </c>
      <c r="T206" s="11">
        <v>1025</v>
      </c>
      <c r="U206" s="1">
        <v>8.2330000000000005</v>
      </c>
      <c r="V206">
        <f t="shared" si="31"/>
        <v>206</v>
      </c>
      <c r="W206">
        <f t="shared" si="24"/>
        <v>2.06</v>
      </c>
      <c r="X206" s="1">
        <f t="shared" si="25"/>
        <v>6.173</v>
      </c>
    </row>
    <row r="207" spans="1:24" x14ac:dyDescent="0.25">
      <c r="A207" s="12">
        <v>44117.326701388891</v>
      </c>
      <c r="B207" s="1">
        <f t="shared" si="26"/>
        <v>1.1863425927003846E-2</v>
      </c>
      <c r="C207" s="11">
        <f t="shared" si="27"/>
        <v>1025</v>
      </c>
      <c r="D207" s="1">
        <v>8.5</v>
      </c>
      <c r="E207">
        <v>20.2</v>
      </c>
      <c r="G207" s="10">
        <v>44117.361030092594</v>
      </c>
      <c r="H207">
        <f t="shared" si="28"/>
        <v>1024</v>
      </c>
      <c r="I207">
        <v>8.27</v>
      </c>
      <c r="J207">
        <v>20.3</v>
      </c>
      <c r="L207" s="1">
        <v>44117.395289351851</v>
      </c>
      <c r="M207" s="1">
        <f t="shared" si="29"/>
        <v>1.1863425927003846E-2</v>
      </c>
      <c r="N207">
        <f t="shared" si="30"/>
        <v>1025</v>
      </c>
      <c r="O207">
        <v>8.7200000000000006</v>
      </c>
      <c r="P207">
        <v>20.399999999999999</v>
      </c>
      <c r="S207" t="s">
        <v>54</v>
      </c>
      <c r="T207" s="11">
        <v>1030</v>
      </c>
      <c r="U207" s="1">
        <v>8.2190000000000012</v>
      </c>
      <c r="V207">
        <f t="shared" si="31"/>
        <v>207</v>
      </c>
      <c r="W207">
        <f t="shared" si="24"/>
        <v>2.0699999999999998</v>
      </c>
      <c r="X207" s="1">
        <f t="shared" si="25"/>
        <v>6.1490000000000009</v>
      </c>
    </row>
    <row r="208" spans="1:24" x14ac:dyDescent="0.25">
      <c r="A208" s="12">
        <v>44117.32675925926</v>
      </c>
      <c r="B208" s="1">
        <f t="shared" si="26"/>
        <v>1.1921296296350192E-2</v>
      </c>
      <c r="C208" s="11">
        <f t="shared" si="27"/>
        <v>1030</v>
      </c>
      <c r="D208" s="1">
        <v>8.51</v>
      </c>
      <c r="E208">
        <v>20.2</v>
      </c>
      <c r="G208" s="10">
        <v>44117.361087962963</v>
      </c>
      <c r="H208">
        <f t="shared" si="28"/>
        <v>1029</v>
      </c>
      <c r="I208">
        <v>8.2799999999999994</v>
      </c>
      <c r="J208">
        <v>20.3</v>
      </c>
      <c r="L208" s="1">
        <v>44117.39534722222</v>
      </c>
      <c r="M208" s="1">
        <f t="shared" si="29"/>
        <v>1.1921296296350192E-2</v>
      </c>
      <c r="N208">
        <f t="shared" si="30"/>
        <v>1030</v>
      </c>
      <c r="O208">
        <v>8.73</v>
      </c>
      <c r="P208">
        <v>20.399999999999999</v>
      </c>
      <c r="S208" t="s">
        <v>54</v>
      </c>
      <c r="T208" s="11">
        <v>1035</v>
      </c>
      <c r="U208" s="1">
        <v>8.229000000000001</v>
      </c>
      <c r="V208">
        <f t="shared" si="31"/>
        <v>208</v>
      </c>
      <c r="W208">
        <f t="shared" si="24"/>
        <v>2.08</v>
      </c>
      <c r="X208" s="1">
        <f t="shared" si="25"/>
        <v>6.1490000000000009</v>
      </c>
    </row>
    <row r="209" spans="1:24" x14ac:dyDescent="0.25">
      <c r="A209" s="12">
        <v>44117.326817129629</v>
      </c>
      <c r="B209" s="1">
        <f t="shared" si="26"/>
        <v>1.1979166665696539E-2</v>
      </c>
      <c r="C209" s="11">
        <f t="shared" si="27"/>
        <v>1035</v>
      </c>
      <c r="D209" s="1">
        <v>8.51</v>
      </c>
      <c r="E209">
        <v>20.2</v>
      </c>
      <c r="G209" s="10">
        <v>44117.361145833333</v>
      </c>
      <c r="H209">
        <f t="shared" si="28"/>
        <v>1034</v>
      </c>
      <c r="I209">
        <v>8.3000000000000007</v>
      </c>
      <c r="J209">
        <v>20.3</v>
      </c>
      <c r="L209" s="1">
        <v>44117.395405092589</v>
      </c>
      <c r="M209" s="1">
        <f t="shared" si="29"/>
        <v>1.1979166665696539E-2</v>
      </c>
      <c r="N209">
        <f t="shared" si="30"/>
        <v>1035</v>
      </c>
      <c r="O209">
        <v>8.73</v>
      </c>
      <c r="P209">
        <v>20.399999999999999</v>
      </c>
      <c r="S209" t="s">
        <v>54</v>
      </c>
      <c r="T209" s="11">
        <v>1040</v>
      </c>
      <c r="U209" s="1">
        <v>8.2270000000000003</v>
      </c>
      <c r="V209">
        <f t="shared" si="31"/>
        <v>209</v>
      </c>
      <c r="W209">
        <f t="shared" si="24"/>
        <v>2.09</v>
      </c>
      <c r="X209" s="1">
        <f t="shared" si="25"/>
        <v>6.1370000000000005</v>
      </c>
    </row>
    <row r="210" spans="1:24" x14ac:dyDescent="0.25">
      <c r="A210" s="12">
        <v>44117.326874999999</v>
      </c>
      <c r="B210" s="1">
        <f t="shared" si="26"/>
        <v>1.2037037035042886E-2</v>
      </c>
      <c r="C210" s="11">
        <f t="shared" si="27"/>
        <v>1040</v>
      </c>
      <c r="D210" s="1">
        <v>8.52</v>
      </c>
      <c r="E210">
        <v>20.2</v>
      </c>
      <c r="G210" s="10">
        <v>44117.361203703702</v>
      </c>
      <c r="H210">
        <f t="shared" si="28"/>
        <v>1039</v>
      </c>
      <c r="I210">
        <v>8.31</v>
      </c>
      <c r="J210">
        <v>20.3</v>
      </c>
      <c r="L210" s="1">
        <v>44117.395462962966</v>
      </c>
      <c r="M210" s="1">
        <f t="shared" si="29"/>
        <v>1.2037037042318843E-2</v>
      </c>
      <c r="N210">
        <f t="shared" si="30"/>
        <v>1040</v>
      </c>
      <c r="O210">
        <v>8.74</v>
      </c>
      <c r="P210">
        <v>20.399999999999999</v>
      </c>
      <c r="S210" t="s">
        <v>54</v>
      </c>
      <c r="T210" s="11">
        <v>1045</v>
      </c>
      <c r="U210" s="1">
        <v>8.2279999999999998</v>
      </c>
      <c r="V210">
        <f t="shared" si="31"/>
        <v>210</v>
      </c>
      <c r="W210">
        <f t="shared" si="24"/>
        <v>2.1</v>
      </c>
      <c r="X210" s="1">
        <f t="shared" si="25"/>
        <v>6.1280000000000001</v>
      </c>
    </row>
    <row r="211" spans="1:24" x14ac:dyDescent="0.25">
      <c r="A211" s="12">
        <v>44117.326932870368</v>
      </c>
      <c r="B211" s="1">
        <f t="shared" si="26"/>
        <v>1.2094907404389232E-2</v>
      </c>
      <c r="C211" s="11">
        <f t="shared" si="27"/>
        <v>1045</v>
      </c>
      <c r="D211" s="1">
        <v>8.5299999999999994</v>
      </c>
      <c r="E211">
        <v>20.2</v>
      </c>
      <c r="G211" s="10">
        <v>44117.361261574071</v>
      </c>
      <c r="H211">
        <f t="shared" si="28"/>
        <v>1044</v>
      </c>
      <c r="I211">
        <v>8.31</v>
      </c>
      <c r="J211">
        <v>20.3</v>
      </c>
      <c r="L211" s="1">
        <v>44117.395520833335</v>
      </c>
      <c r="M211" s="1">
        <f t="shared" si="29"/>
        <v>1.209490741166519E-2</v>
      </c>
      <c r="N211">
        <f t="shared" si="30"/>
        <v>1045</v>
      </c>
      <c r="O211">
        <v>8.74</v>
      </c>
      <c r="P211">
        <v>20.399999999999999</v>
      </c>
      <c r="S211" t="s">
        <v>54</v>
      </c>
      <c r="T211" s="11">
        <v>1050</v>
      </c>
      <c r="U211" s="1">
        <v>8.2530000000000001</v>
      </c>
      <c r="V211">
        <f t="shared" si="31"/>
        <v>211</v>
      </c>
      <c r="W211">
        <f t="shared" si="24"/>
        <v>2.11</v>
      </c>
      <c r="X211" s="1">
        <f t="shared" si="25"/>
        <v>6.1430000000000007</v>
      </c>
    </row>
    <row r="212" spans="1:24" x14ac:dyDescent="0.25">
      <c r="A212" s="12">
        <v>44117.326990740738</v>
      </c>
      <c r="B212" s="1">
        <f t="shared" si="26"/>
        <v>1.2152777773735579E-2</v>
      </c>
      <c r="C212" s="11">
        <f t="shared" si="27"/>
        <v>1050</v>
      </c>
      <c r="D212" s="1">
        <v>8.5399999999999991</v>
      </c>
      <c r="E212">
        <v>20.2</v>
      </c>
      <c r="G212" s="10">
        <v>44117.361319444448</v>
      </c>
      <c r="H212">
        <f t="shared" si="28"/>
        <v>1049</v>
      </c>
      <c r="I212">
        <v>8.33</v>
      </c>
      <c r="J212">
        <v>20.3</v>
      </c>
      <c r="L212" s="1">
        <v>44117.395578703705</v>
      </c>
      <c r="M212" s="1">
        <f t="shared" si="29"/>
        <v>1.2152777781011537E-2</v>
      </c>
      <c r="N212">
        <f t="shared" si="30"/>
        <v>1050</v>
      </c>
      <c r="O212">
        <v>8.75</v>
      </c>
      <c r="P212">
        <v>20.399999999999999</v>
      </c>
      <c r="S212" t="s">
        <v>54</v>
      </c>
      <c r="T212" s="11">
        <v>1055</v>
      </c>
      <c r="U212" s="1">
        <v>8.2759999999999998</v>
      </c>
      <c r="V212">
        <f t="shared" si="31"/>
        <v>212</v>
      </c>
      <c r="W212">
        <f t="shared" si="24"/>
        <v>2.12</v>
      </c>
      <c r="X212" s="1">
        <f t="shared" si="25"/>
        <v>6.1559999999999997</v>
      </c>
    </row>
    <row r="213" spans="1:24" x14ac:dyDescent="0.25">
      <c r="A213" s="12">
        <v>44117.327048611114</v>
      </c>
      <c r="B213" s="1">
        <f t="shared" si="26"/>
        <v>1.2210648150357883E-2</v>
      </c>
      <c r="C213" s="11">
        <f t="shared" si="27"/>
        <v>1055</v>
      </c>
      <c r="D213" s="1">
        <v>8.5399999999999991</v>
      </c>
      <c r="E213">
        <v>20.2</v>
      </c>
      <c r="G213" s="10">
        <v>44117.361377314817</v>
      </c>
      <c r="H213">
        <f t="shared" si="28"/>
        <v>1054</v>
      </c>
      <c r="I213">
        <v>8.33</v>
      </c>
      <c r="J213">
        <v>20.3</v>
      </c>
      <c r="L213" s="1">
        <v>44117.395636574074</v>
      </c>
      <c r="M213" s="1">
        <f t="shared" si="29"/>
        <v>1.2210648150357883E-2</v>
      </c>
      <c r="N213">
        <f t="shared" si="30"/>
        <v>1055</v>
      </c>
      <c r="O213">
        <v>8.76</v>
      </c>
      <c r="P213">
        <v>20.399999999999999</v>
      </c>
      <c r="S213" t="s">
        <v>54</v>
      </c>
      <c r="T213" s="11">
        <v>1060</v>
      </c>
      <c r="U213" s="1">
        <v>8.2899999999999991</v>
      </c>
      <c r="V213">
        <f t="shared" si="31"/>
        <v>213</v>
      </c>
      <c r="W213">
        <f t="shared" si="24"/>
        <v>2.13</v>
      </c>
      <c r="X213" s="1">
        <f t="shared" si="25"/>
        <v>6.1599999999999993</v>
      </c>
    </row>
    <row r="214" spans="1:24" x14ac:dyDescent="0.25">
      <c r="A214" s="12">
        <v>44117.327106481483</v>
      </c>
      <c r="B214" s="1">
        <f t="shared" si="26"/>
        <v>1.226851851970423E-2</v>
      </c>
      <c r="C214" s="11">
        <f t="shared" si="27"/>
        <v>1060</v>
      </c>
      <c r="D214" s="1">
        <v>8.5500000000000007</v>
      </c>
      <c r="E214">
        <v>20.2</v>
      </c>
      <c r="G214" s="10">
        <v>44117.361435185187</v>
      </c>
      <c r="H214">
        <f t="shared" si="28"/>
        <v>1059</v>
      </c>
      <c r="I214">
        <v>8.34</v>
      </c>
      <c r="J214">
        <v>20.3</v>
      </c>
      <c r="L214" s="1">
        <v>44117.395694444444</v>
      </c>
      <c r="M214" s="1">
        <f t="shared" si="29"/>
        <v>1.226851851970423E-2</v>
      </c>
      <c r="N214">
        <f t="shared" si="30"/>
        <v>1060</v>
      </c>
      <c r="O214">
        <v>8.77</v>
      </c>
      <c r="P214">
        <v>20.399999999999999</v>
      </c>
      <c r="S214" t="s">
        <v>54</v>
      </c>
      <c r="T214" s="11">
        <v>1065</v>
      </c>
      <c r="U214" s="1">
        <v>8.2859999999999996</v>
      </c>
      <c r="V214">
        <f t="shared" si="31"/>
        <v>214</v>
      </c>
      <c r="W214">
        <f t="shared" si="24"/>
        <v>2.14</v>
      </c>
      <c r="X214" s="1">
        <f t="shared" si="25"/>
        <v>6.145999999999999</v>
      </c>
    </row>
    <row r="215" spans="1:24" x14ac:dyDescent="0.25">
      <c r="A215" s="12">
        <v>44117.327164351853</v>
      </c>
      <c r="B215" s="1">
        <f t="shared" si="26"/>
        <v>1.2326388889050577E-2</v>
      </c>
      <c r="C215" s="11">
        <f t="shared" si="27"/>
        <v>1065</v>
      </c>
      <c r="D215" s="1">
        <v>8.56</v>
      </c>
      <c r="E215">
        <v>20.2</v>
      </c>
      <c r="G215" s="10">
        <v>44117.361493055556</v>
      </c>
      <c r="H215">
        <f t="shared" si="28"/>
        <v>1064</v>
      </c>
      <c r="I215">
        <v>8.34</v>
      </c>
      <c r="J215">
        <v>20.3</v>
      </c>
      <c r="L215" s="1">
        <v>44117.395752314813</v>
      </c>
      <c r="M215" s="1">
        <f t="shared" si="29"/>
        <v>1.2326388889050577E-2</v>
      </c>
      <c r="N215">
        <f t="shared" si="30"/>
        <v>1065</v>
      </c>
      <c r="O215">
        <v>8.77</v>
      </c>
      <c r="P215">
        <v>20.399999999999999</v>
      </c>
      <c r="S215" t="s">
        <v>54</v>
      </c>
      <c r="T215" s="11">
        <v>1070</v>
      </c>
      <c r="U215" s="1">
        <v>8.2909999999999986</v>
      </c>
      <c r="V215">
        <f t="shared" si="31"/>
        <v>215</v>
      </c>
      <c r="W215">
        <f t="shared" si="24"/>
        <v>2.15</v>
      </c>
      <c r="X215" s="1">
        <f t="shared" si="25"/>
        <v>6.1409999999999982</v>
      </c>
    </row>
    <row r="216" spans="1:24" x14ac:dyDescent="0.25">
      <c r="A216" s="12">
        <v>44117.327222222222</v>
      </c>
      <c r="B216" s="1">
        <f t="shared" si="26"/>
        <v>1.2384259258396924E-2</v>
      </c>
      <c r="C216" s="11">
        <f t="shared" si="27"/>
        <v>1070</v>
      </c>
      <c r="D216" s="1">
        <v>8.56</v>
      </c>
      <c r="E216">
        <v>20.2</v>
      </c>
      <c r="G216" s="10">
        <v>44117.361550925925</v>
      </c>
      <c r="H216">
        <f t="shared" si="28"/>
        <v>1069</v>
      </c>
      <c r="I216">
        <v>8.3699999999999992</v>
      </c>
      <c r="J216">
        <v>20.3</v>
      </c>
      <c r="L216" s="1">
        <v>44117.395810185182</v>
      </c>
      <c r="M216" s="1">
        <f t="shared" si="29"/>
        <v>1.2384259258396924E-2</v>
      </c>
      <c r="N216">
        <f t="shared" si="30"/>
        <v>1070</v>
      </c>
      <c r="O216">
        <v>8.77</v>
      </c>
      <c r="P216">
        <v>20.399999999999999</v>
      </c>
      <c r="S216" t="s">
        <v>54</v>
      </c>
      <c r="T216" s="11">
        <v>1075</v>
      </c>
      <c r="U216" s="1">
        <v>8.302999999999999</v>
      </c>
      <c r="V216">
        <f t="shared" si="31"/>
        <v>216</v>
      </c>
      <c r="W216">
        <f t="shared" si="24"/>
        <v>2.16</v>
      </c>
      <c r="X216" s="1">
        <f t="shared" si="25"/>
        <v>6.1429999999999989</v>
      </c>
    </row>
    <row r="217" spans="1:24" x14ac:dyDescent="0.25">
      <c r="A217" s="12">
        <v>44117.327280092592</v>
      </c>
      <c r="B217" s="1">
        <f t="shared" si="26"/>
        <v>1.244212962774327E-2</v>
      </c>
      <c r="C217" s="11">
        <f t="shared" si="27"/>
        <v>1075</v>
      </c>
      <c r="D217" s="1">
        <v>8.56</v>
      </c>
      <c r="E217">
        <v>20.2</v>
      </c>
      <c r="G217" s="10">
        <v>44117.361608796295</v>
      </c>
      <c r="H217">
        <f t="shared" si="28"/>
        <v>1074</v>
      </c>
      <c r="I217">
        <v>8.39</v>
      </c>
      <c r="J217">
        <v>20.3</v>
      </c>
      <c r="L217" s="1">
        <v>44117.395868055559</v>
      </c>
      <c r="M217" s="1">
        <f t="shared" si="29"/>
        <v>1.2442129635019228E-2</v>
      </c>
      <c r="N217">
        <f t="shared" si="30"/>
        <v>1075</v>
      </c>
      <c r="O217">
        <v>8.7899999999999991</v>
      </c>
      <c r="P217">
        <v>20.399999999999999</v>
      </c>
      <c r="S217" t="s">
        <v>54</v>
      </c>
      <c r="T217" s="11">
        <v>1080</v>
      </c>
      <c r="U217" s="1">
        <v>8.3330000000000002</v>
      </c>
      <c r="V217">
        <f t="shared" si="31"/>
        <v>217</v>
      </c>
      <c r="W217">
        <f t="shared" si="24"/>
        <v>2.17</v>
      </c>
      <c r="X217" s="1">
        <f t="shared" si="25"/>
        <v>6.1630000000000003</v>
      </c>
    </row>
    <row r="218" spans="1:24" x14ac:dyDescent="0.25">
      <c r="A218" s="12">
        <v>44117.327337962961</v>
      </c>
      <c r="B218" s="1">
        <f t="shared" si="26"/>
        <v>1.2499999997089617E-2</v>
      </c>
      <c r="C218" s="11">
        <f t="shared" si="27"/>
        <v>1080</v>
      </c>
      <c r="D218" s="1">
        <v>8.57</v>
      </c>
      <c r="E218">
        <v>20.2</v>
      </c>
      <c r="G218" s="10">
        <v>44117.361666666664</v>
      </c>
      <c r="H218">
        <f t="shared" si="28"/>
        <v>1079</v>
      </c>
      <c r="I218">
        <v>8.39</v>
      </c>
      <c r="J218">
        <v>20.3</v>
      </c>
      <c r="L218" s="1">
        <v>44117.395925925928</v>
      </c>
      <c r="M218" s="1">
        <f t="shared" si="29"/>
        <v>1.2500000004365575E-2</v>
      </c>
      <c r="N218">
        <f t="shared" si="30"/>
        <v>1080</v>
      </c>
      <c r="O218">
        <v>8.81</v>
      </c>
      <c r="P218">
        <v>20.399999999999999</v>
      </c>
      <c r="S218" t="s">
        <v>54</v>
      </c>
      <c r="T218" s="11">
        <v>1085</v>
      </c>
      <c r="U218" s="1">
        <v>8.3170000000000002</v>
      </c>
      <c r="V218">
        <f t="shared" si="31"/>
        <v>218</v>
      </c>
      <c r="W218">
        <f t="shared" si="24"/>
        <v>2.1800000000000002</v>
      </c>
      <c r="X218" s="1">
        <f t="shared" si="25"/>
        <v>6.1370000000000005</v>
      </c>
    </row>
    <row r="219" spans="1:24" x14ac:dyDescent="0.25">
      <c r="A219" s="12">
        <v>44117.32739583333</v>
      </c>
      <c r="B219" s="1">
        <f t="shared" si="26"/>
        <v>1.2557870366435964E-2</v>
      </c>
      <c r="C219" s="11">
        <f t="shared" si="27"/>
        <v>1085</v>
      </c>
      <c r="D219" s="1">
        <v>8.58</v>
      </c>
      <c r="E219">
        <v>20.2</v>
      </c>
      <c r="G219" s="10">
        <v>44117.361724537041</v>
      </c>
      <c r="H219">
        <f t="shared" si="28"/>
        <v>1084</v>
      </c>
      <c r="I219">
        <v>8.41</v>
      </c>
      <c r="J219">
        <v>20.3</v>
      </c>
      <c r="L219" s="1">
        <v>44117.395983796298</v>
      </c>
      <c r="M219" s="1">
        <f t="shared" si="29"/>
        <v>1.2557870373711921E-2</v>
      </c>
      <c r="N219">
        <f t="shared" si="30"/>
        <v>1085</v>
      </c>
      <c r="O219">
        <v>8.82</v>
      </c>
      <c r="P219">
        <v>20.3</v>
      </c>
      <c r="S219" t="s">
        <v>54</v>
      </c>
      <c r="T219" s="11">
        <v>1090</v>
      </c>
      <c r="U219" s="1">
        <v>8.33</v>
      </c>
      <c r="V219">
        <f t="shared" si="31"/>
        <v>219</v>
      </c>
      <c r="W219">
        <f t="shared" si="24"/>
        <v>2.19</v>
      </c>
      <c r="X219" s="1">
        <f t="shared" si="25"/>
        <v>6.1400000000000006</v>
      </c>
    </row>
    <row r="220" spans="1:24" x14ac:dyDescent="0.25">
      <c r="A220" s="12">
        <v>44117.327453703707</v>
      </c>
      <c r="B220" s="1">
        <f t="shared" si="26"/>
        <v>1.2615740743058268E-2</v>
      </c>
      <c r="C220" s="11">
        <f t="shared" si="27"/>
        <v>1090</v>
      </c>
      <c r="D220" s="1">
        <v>8.58</v>
      </c>
      <c r="E220">
        <v>20.2</v>
      </c>
      <c r="G220" s="10">
        <v>44117.36178240741</v>
      </c>
      <c r="H220">
        <f t="shared" si="28"/>
        <v>1089</v>
      </c>
      <c r="I220">
        <v>8.41</v>
      </c>
      <c r="J220">
        <v>20.3</v>
      </c>
      <c r="L220" s="1">
        <v>44117.396041666667</v>
      </c>
      <c r="M220" s="1">
        <f t="shared" si="29"/>
        <v>1.2615740743058268E-2</v>
      </c>
      <c r="N220">
        <f t="shared" si="30"/>
        <v>1090</v>
      </c>
      <c r="O220">
        <v>8.82</v>
      </c>
      <c r="P220">
        <v>20.399999999999999</v>
      </c>
      <c r="S220" t="s">
        <v>54</v>
      </c>
      <c r="T220" s="11">
        <v>1095</v>
      </c>
      <c r="U220" s="1">
        <v>8.322000000000001</v>
      </c>
      <c r="V220">
        <f t="shared" si="31"/>
        <v>220</v>
      </c>
      <c r="W220">
        <f t="shared" si="24"/>
        <v>2.2000000000000002</v>
      </c>
      <c r="X220" s="1">
        <f t="shared" si="25"/>
        <v>6.1220000000000008</v>
      </c>
    </row>
    <row r="221" spans="1:24" x14ac:dyDescent="0.25">
      <c r="A221" s="12">
        <v>44117.327511574076</v>
      </c>
      <c r="B221" s="1">
        <f t="shared" si="26"/>
        <v>1.2673611112404615E-2</v>
      </c>
      <c r="C221" s="11">
        <f t="shared" si="27"/>
        <v>1095</v>
      </c>
      <c r="D221" s="1">
        <v>8.59</v>
      </c>
      <c r="E221">
        <v>20.2</v>
      </c>
      <c r="G221" s="10">
        <v>44117.361840277779</v>
      </c>
      <c r="H221">
        <f t="shared" si="28"/>
        <v>1094</v>
      </c>
      <c r="I221">
        <v>8.43</v>
      </c>
      <c r="J221">
        <v>20.3</v>
      </c>
      <c r="L221" s="1">
        <v>44117.396099537036</v>
      </c>
      <c r="M221" s="1">
        <f t="shared" si="29"/>
        <v>1.2673611112404615E-2</v>
      </c>
      <c r="N221">
        <f t="shared" si="30"/>
        <v>1095</v>
      </c>
      <c r="O221">
        <v>8.82</v>
      </c>
      <c r="P221">
        <v>20.399999999999999</v>
      </c>
      <c r="S221" t="s">
        <v>54</v>
      </c>
      <c r="T221" s="11">
        <v>1100</v>
      </c>
      <c r="U221" s="1">
        <v>8.3390000000000004</v>
      </c>
      <c r="V221">
        <f t="shared" si="31"/>
        <v>221</v>
      </c>
      <c r="W221">
        <f t="shared" si="24"/>
        <v>2.21</v>
      </c>
      <c r="X221" s="1">
        <f t="shared" si="25"/>
        <v>6.1290000000000004</v>
      </c>
    </row>
    <row r="222" spans="1:24" x14ac:dyDescent="0.25">
      <c r="A222" s="12">
        <v>44117.327569444446</v>
      </c>
      <c r="B222" s="1">
        <f t="shared" si="26"/>
        <v>1.2731481481750961E-2</v>
      </c>
      <c r="C222" s="11">
        <f t="shared" si="27"/>
        <v>1100</v>
      </c>
      <c r="D222" s="1">
        <v>8.6</v>
      </c>
      <c r="E222">
        <v>20.2</v>
      </c>
      <c r="G222" s="10">
        <v>44117.361898148149</v>
      </c>
      <c r="H222">
        <f t="shared" si="28"/>
        <v>1099</v>
      </c>
      <c r="I222">
        <v>8.43</v>
      </c>
      <c r="J222">
        <v>20.3</v>
      </c>
      <c r="L222" s="1">
        <v>44117.396157407406</v>
      </c>
      <c r="M222" s="1">
        <f t="shared" si="29"/>
        <v>1.2731481481750961E-2</v>
      </c>
      <c r="N222">
        <f t="shared" si="30"/>
        <v>1100</v>
      </c>
      <c r="O222">
        <v>8.82</v>
      </c>
      <c r="P222">
        <v>20.399999999999999</v>
      </c>
      <c r="S222" t="s">
        <v>54</v>
      </c>
      <c r="T222" s="11">
        <v>1105</v>
      </c>
      <c r="U222" s="1">
        <v>8.3390000000000004</v>
      </c>
      <c r="V222">
        <f t="shared" si="31"/>
        <v>222</v>
      </c>
      <c r="W222">
        <f t="shared" si="24"/>
        <v>2.2200000000000002</v>
      </c>
      <c r="X222" s="1">
        <f t="shared" si="25"/>
        <v>6.1189999999999998</v>
      </c>
    </row>
    <row r="223" spans="1:24" x14ac:dyDescent="0.25">
      <c r="A223" s="12">
        <v>44117.327627314815</v>
      </c>
      <c r="B223" s="1">
        <f t="shared" si="26"/>
        <v>1.2789351851097308E-2</v>
      </c>
      <c r="C223" s="11">
        <f t="shared" si="27"/>
        <v>1105</v>
      </c>
      <c r="D223" s="1">
        <v>8.6</v>
      </c>
      <c r="E223">
        <v>20.2</v>
      </c>
      <c r="G223" s="10">
        <v>44117.361956018518</v>
      </c>
      <c r="H223">
        <f t="shared" si="28"/>
        <v>1104</v>
      </c>
      <c r="I223">
        <v>8.44</v>
      </c>
      <c r="J223">
        <v>20.3</v>
      </c>
      <c r="L223" s="1">
        <v>44117.396215277775</v>
      </c>
      <c r="M223" s="1">
        <f t="shared" si="29"/>
        <v>1.2789351851097308E-2</v>
      </c>
      <c r="N223">
        <f t="shared" si="30"/>
        <v>1105</v>
      </c>
      <c r="O223">
        <v>8.83</v>
      </c>
      <c r="P223">
        <v>20.399999999999999</v>
      </c>
      <c r="S223" t="s">
        <v>54</v>
      </c>
      <c r="T223" s="11">
        <v>1110</v>
      </c>
      <c r="U223" s="1">
        <v>8.363999999999999</v>
      </c>
      <c r="V223">
        <f t="shared" si="31"/>
        <v>223</v>
      </c>
      <c r="W223">
        <f t="shared" si="24"/>
        <v>2.23</v>
      </c>
      <c r="X223" s="1">
        <f t="shared" si="25"/>
        <v>6.1339999999999986</v>
      </c>
    </row>
    <row r="224" spans="1:24" x14ac:dyDescent="0.25">
      <c r="A224" s="12">
        <v>44117.327685185184</v>
      </c>
      <c r="B224" s="1">
        <f t="shared" si="26"/>
        <v>1.2847222220443655E-2</v>
      </c>
      <c r="C224" s="11">
        <f t="shared" si="27"/>
        <v>1110</v>
      </c>
      <c r="D224" s="1">
        <v>8.6</v>
      </c>
      <c r="E224">
        <v>20.2</v>
      </c>
      <c r="G224" s="10">
        <v>44117.362013888887</v>
      </c>
      <c r="H224">
        <f t="shared" si="28"/>
        <v>1109</v>
      </c>
      <c r="I224">
        <v>8.44</v>
      </c>
      <c r="J224">
        <v>20.3</v>
      </c>
      <c r="L224" s="1">
        <v>44117.396273148152</v>
      </c>
      <c r="M224" s="1">
        <f t="shared" si="29"/>
        <v>1.2847222227719612E-2</v>
      </c>
      <c r="N224">
        <f t="shared" si="30"/>
        <v>1110</v>
      </c>
      <c r="O224">
        <v>8.83</v>
      </c>
      <c r="P224">
        <v>20.399999999999999</v>
      </c>
      <c r="S224" t="s">
        <v>54</v>
      </c>
      <c r="T224" s="11">
        <v>1115</v>
      </c>
      <c r="U224" s="1">
        <v>8.3650000000000002</v>
      </c>
      <c r="V224">
        <f t="shared" si="31"/>
        <v>224</v>
      </c>
      <c r="W224">
        <f t="shared" si="24"/>
        <v>2.2400000000000002</v>
      </c>
      <c r="X224" s="1">
        <f t="shared" si="25"/>
        <v>6.125</v>
      </c>
    </row>
    <row r="225" spans="1:24" x14ac:dyDescent="0.25">
      <c r="A225" s="12">
        <v>44117.327743055554</v>
      </c>
      <c r="B225" s="1">
        <f t="shared" si="26"/>
        <v>1.2905092589790002E-2</v>
      </c>
      <c r="C225" s="11">
        <f t="shared" si="27"/>
        <v>1115</v>
      </c>
      <c r="D225" s="1">
        <v>8.61</v>
      </c>
      <c r="E225">
        <v>20.2</v>
      </c>
      <c r="G225" s="10">
        <v>44117.362071759257</v>
      </c>
      <c r="H225">
        <f t="shared" si="28"/>
        <v>1114</v>
      </c>
      <c r="I225">
        <v>8.4499999999999993</v>
      </c>
      <c r="J225">
        <v>20.3</v>
      </c>
      <c r="L225" s="1">
        <v>44117.396331018521</v>
      </c>
      <c r="M225" s="1">
        <f t="shared" si="29"/>
        <v>1.2905092597065959E-2</v>
      </c>
      <c r="N225">
        <f t="shared" si="30"/>
        <v>1115</v>
      </c>
      <c r="O225">
        <v>8.83</v>
      </c>
      <c r="P225">
        <v>20.399999999999999</v>
      </c>
      <c r="S225" t="s">
        <v>54</v>
      </c>
      <c r="T225" s="11">
        <v>1120</v>
      </c>
      <c r="U225" s="1">
        <v>8.3839999999999986</v>
      </c>
      <c r="V225">
        <f t="shared" si="31"/>
        <v>225</v>
      </c>
      <c r="W225">
        <f t="shared" si="24"/>
        <v>2.25</v>
      </c>
      <c r="X225" s="1">
        <f t="shared" si="25"/>
        <v>6.1339999999999986</v>
      </c>
    </row>
    <row r="226" spans="1:24" x14ac:dyDescent="0.25">
      <c r="A226" s="12">
        <v>44117.327800925923</v>
      </c>
      <c r="B226" s="1">
        <f t="shared" si="26"/>
        <v>1.2962962959136348E-2</v>
      </c>
      <c r="C226" s="11">
        <f t="shared" si="27"/>
        <v>1120</v>
      </c>
      <c r="D226" s="1">
        <v>8.6199999999999992</v>
      </c>
      <c r="E226">
        <v>20.2</v>
      </c>
      <c r="G226" s="10">
        <v>44117.362129629626</v>
      </c>
      <c r="H226">
        <f t="shared" si="28"/>
        <v>1119</v>
      </c>
      <c r="I226">
        <v>8.4700000000000006</v>
      </c>
      <c r="J226">
        <v>20.3</v>
      </c>
      <c r="L226" s="1">
        <v>44117.39638888889</v>
      </c>
      <c r="M226" s="1">
        <f t="shared" si="29"/>
        <v>1.2962962966412306E-2</v>
      </c>
      <c r="N226">
        <f t="shared" si="30"/>
        <v>1120</v>
      </c>
      <c r="O226">
        <v>8.83</v>
      </c>
      <c r="P226">
        <v>20.399999999999999</v>
      </c>
      <c r="S226" t="s">
        <v>54</v>
      </c>
      <c r="T226" s="11">
        <v>1125</v>
      </c>
      <c r="U226" s="1">
        <v>8.3849999999999998</v>
      </c>
      <c r="V226">
        <f t="shared" si="31"/>
        <v>226</v>
      </c>
      <c r="W226">
        <f t="shared" si="24"/>
        <v>2.2599999999999998</v>
      </c>
      <c r="X226" s="1">
        <f t="shared" si="25"/>
        <v>6.125</v>
      </c>
    </row>
    <row r="227" spans="1:24" x14ac:dyDescent="0.25">
      <c r="A227" s="12">
        <v>44117.3278587963</v>
      </c>
      <c r="B227" s="1">
        <f t="shared" si="26"/>
        <v>1.3020833335758653E-2</v>
      </c>
      <c r="C227" s="11">
        <f t="shared" si="27"/>
        <v>1125</v>
      </c>
      <c r="D227" s="1">
        <v>8.6199999999999992</v>
      </c>
      <c r="E227">
        <v>20.2</v>
      </c>
      <c r="G227" s="10">
        <v>44117.362187500003</v>
      </c>
      <c r="H227">
        <f t="shared" si="28"/>
        <v>1124</v>
      </c>
      <c r="I227">
        <v>8.4700000000000006</v>
      </c>
      <c r="J227">
        <v>20.3</v>
      </c>
      <c r="L227" s="1">
        <v>44117.39644675926</v>
      </c>
      <c r="M227" s="1">
        <f t="shared" si="29"/>
        <v>1.3020833335758653E-2</v>
      </c>
      <c r="N227">
        <f t="shared" si="30"/>
        <v>1125</v>
      </c>
      <c r="O227">
        <v>8.83</v>
      </c>
      <c r="P227">
        <v>20.399999999999999</v>
      </c>
      <c r="S227" t="s">
        <v>54</v>
      </c>
      <c r="T227" s="11">
        <v>1130</v>
      </c>
      <c r="U227" s="1">
        <v>8.3620000000000001</v>
      </c>
      <c r="V227">
        <f t="shared" si="31"/>
        <v>227</v>
      </c>
      <c r="W227">
        <f t="shared" si="24"/>
        <v>2.27</v>
      </c>
      <c r="X227" s="1">
        <f t="shared" si="25"/>
        <v>6.0920000000000005</v>
      </c>
    </row>
    <row r="228" spans="1:24" x14ac:dyDescent="0.25">
      <c r="A228" s="12">
        <v>44117.327916666669</v>
      </c>
      <c r="B228" s="1">
        <f t="shared" si="26"/>
        <v>1.3078703705104999E-2</v>
      </c>
      <c r="C228" s="11">
        <f t="shared" si="27"/>
        <v>1130</v>
      </c>
      <c r="D228" s="1">
        <v>8.6300000000000008</v>
      </c>
      <c r="E228">
        <v>20.2</v>
      </c>
      <c r="G228" s="10">
        <v>44117.362245370372</v>
      </c>
      <c r="H228">
        <f t="shared" si="28"/>
        <v>1129</v>
      </c>
      <c r="I228">
        <v>8.48</v>
      </c>
      <c r="J228">
        <v>20.3</v>
      </c>
      <c r="L228" s="1">
        <v>44117.396504629629</v>
      </c>
      <c r="M228" s="1">
        <f t="shared" si="29"/>
        <v>1.3078703705104999E-2</v>
      </c>
      <c r="N228">
        <f t="shared" si="30"/>
        <v>1130</v>
      </c>
      <c r="O228">
        <v>8.84</v>
      </c>
      <c r="P228">
        <v>20.399999999999999</v>
      </c>
      <c r="S228" t="s">
        <v>54</v>
      </c>
      <c r="T228" s="11">
        <v>1135</v>
      </c>
      <c r="U228" s="1">
        <v>8.3890000000000011</v>
      </c>
      <c r="V228">
        <f t="shared" si="31"/>
        <v>228</v>
      </c>
      <c r="W228">
        <f t="shared" si="24"/>
        <v>2.2799999999999998</v>
      </c>
      <c r="X228" s="1">
        <f t="shared" si="25"/>
        <v>6.1090000000000018</v>
      </c>
    </row>
    <row r="229" spans="1:24" x14ac:dyDescent="0.25">
      <c r="A229" s="12">
        <v>44117.327974537038</v>
      </c>
      <c r="B229" s="1">
        <f t="shared" si="26"/>
        <v>1.3136574074451346E-2</v>
      </c>
      <c r="C229" s="11">
        <f t="shared" si="27"/>
        <v>1135</v>
      </c>
      <c r="D229" s="1">
        <v>8.6300000000000008</v>
      </c>
      <c r="E229">
        <v>20.2</v>
      </c>
      <c r="G229" s="10">
        <v>44117.362303240741</v>
      </c>
      <c r="H229">
        <f t="shared" si="28"/>
        <v>1134</v>
      </c>
      <c r="I229">
        <v>8.49</v>
      </c>
      <c r="J229">
        <v>20.3</v>
      </c>
      <c r="L229" s="1">
        <v>44117.396562499998</v>
      </c>
      <c r="M229" s="1">
        <f t="shared" si="29"/>
        <v>1.3136574074451346E-2</v>
      </c>
      <c r="N229">
        <f t="shared" si="30"/>
        <v>1135</v>
      </c>
      <c r="O229">
        <v>8.85</v>
      </c>
      <c r="P229">
        <v>20.399999999999999</v>
      </c>
      <c r="S229" t="s">
        <v>54</v>
      </c>
      <c r="T229" s="11">
        <v>1140</v>
      </c>
      <c r="U229" s="1">
        <v>8.386000000000001</v>
      </c>
      <c r="V229">
        <f t="shared" si="31"/>
        <v>229</v>
      </c>
      <c r="W229">
        <f t="shared" si="24"/>
        <v>2.29</v>
      </c>
      <c r="X229" s="1">
        <f t="shared" si="25"/>
        <v>6.096000000000001</v>
      </c>
    </row>
    <row r="230" spans="1:24" x14ac:dyDescent="0.25">
      <c r="A230" s="12">
        <v>44117.328032407408</v>
      </c>
      <c r="B230" s="1">
        <f t="shared" si="26"/>
        <v>1.3194444443797693E-2</v>
      </c>
      <c r="C230" s="11">
        <f t="shared" si="27"/>
        <v>1140</v>
      </c>
      <c r="D230" s="1">
        <v>8.64</v>
      </c>
      <c r="E230">
        <v>20.2</v>
      </c>
      <c r="G230" s="10">
        <v>44117.362361111111</v>
      </c>
      <c r="H230">
        <f t="shared" si="28"/>
        <v>1139</v>
      </c>
      <c r="I230">
        <v>8.49</v>
      </c>
      <c r="J230">
        <v>20.3</v>
      </c>
      <c r="L230" s="1">
        <v>44117.396620370368</v>
      </c>
      <c r="M230" s="1">
        <f t="shared" si="29"/>
        <v>1.3194444443797693E-2</v>
      </c>
      <c r="N230">
        <f t="shared" si="30"/>
        <v>1140</v>
      </c>
      <c r="O230">
        <v>8.86</v>
      </c>
      <c r="P230">
        <v>20.399999999999999</v>
      </c>
      <c r="S230" t="s">
        <v>54</v>
      </c>
      <c r="T230" s="11">
        <v>1145</v>
      </c>
      <c r="U230" s="1">
        <v>8.407</v>
      </c>
      <c r="V230">
        <f t="shared" si="31"/>
        <v>230</v>
      </c>
      <c r="W230">
        <f t="shared" si="24"/>
        <v>2.2999999999999998</v>
      </c>
      <c r="X230" s="1">
        <f t="shared" si="25"/>
        <v>6.1070000000000002</v>
      </c>
    </row>
    <row r="231" spans="1:24" x14ac:dyDescent="0.25">
      <c r="A231" s="12">
        <v>44117.328090277777</v>
      </c>
      <c r="B231" s="1">
        <f t="shared" si="26"/>
        <v>1.3252314813144039E-2</v>
      </c>
      <c r="C231" s="11">
        <f t="shared" si="27"/>
        <v>1145</v>
      </c>
      <c r="D231" s="1">
        <v>8.64</v>
      </c>
      <c r="E231">
        <v>20.2</v>
      </c>
      <c r="G231" s="10">
        <v>44117.36241898148</v>
      </c>
      <c r="H231">
        <f t="shared" si="28"/>
        <v>1144</v>
      </c>
      <c r="I231">
        <v>8.51</v>
      </c>
      <c r="J231">
        <v>20.3</v>
      </c>
      <c r="L231" s="1">
        <v>44117.396678240744</v>
      </c>
      <c r="M231" s="1">
        <f t="shared" si="29"/>
        <v>1.3252314820419997E-2</v>
      </c>
      <c r="N231">
        <f t="shared" si="30"/>
        <v>1145</v>
      </c>
      <c r="O231">
        <v>8.8699999999999992</v>
      </c>
      <c r="P231">
        <v>20.399999999999999</v>
      </c>
      <c r="S231" t="s">
        <v>54</v>
      </c>
      <c r="T231" s="11">
        <v>1150</v>
      </c>
      <c r="U231" s="1">
        <v>8.4</v>
      </c>
      <c r="V231">
        <f t="shared" si="31"/>
        <v>231</v>
      </c>
      <c r="W231">
        <f t="shared" si="24"/>
        <v>2.31</v>
      </c>
      <c r="X231" s="1">
        <f t="shared" si="25"/>
        <v>6.09</v>
      </c>
    </row>
    <row r="232" spans="1:24" x14ac:dyDescent="0.25">
      <c r="A232" s="12">
        <v>44117.328148148146</v>
      </c>
      <c r="B232" s="1">
        <f t="shared" si="26"/>
        <v>1.3310185182490386E-2</v>
      </c>
      <c r="C232" s="11">
        <f t="shared" si="27"/>
        <v>1150</v>
      </c>
      <c r="D232" s="1">
        <v>8.64</v>
      </c>
      <c r="E232">
        <v>20.2</v>
      </c>
      <c r="G232" s="10">
        <v>44117.362476851849</v>
      </c>
      <c r="H232">
        <f t="shared" si="28"/>
        <v>1149</v>
      </c>
      <c r="I232">
        <v>8.52</v>
      </c>
      <c r="J232">
        <v>20.3</v>
      </c>
      <c r="L232" s="1">
        <v>44117.396736111114</v>
      </c>
      <c r="M232" s="1">
        <f t="shared" si="29"/>
        <v>1.3310185189766344E-2</v>
      </c>
      <c r="N232">
        <f t="shared" si="30"/>
        <v>1150</v>
      </c>
      <c r="O232">
        <v>8.8699999999999992</v>
      </c>
      <c r="P232">
        <v>20.399999999999999</v>
      </c>
      <c r="S232" t="s">
        <v>54</v>
      </c>
      <c r="T232" s="11">
        <v>1155</v>
      </c>
      <c r="U232" s="1">
        <v>8.4190000000000005</v>
      </c>
      <c r="V232">
        <f t="shared" si="31"/>
        <v>232</v>
      </c>
      <c r="W232">
        <f t="shared" si="24"/>
        <v>2.3199999999999998</v>
      </c>
      <c r="X232" s="1">
        <f t="shared" si="25"/>
        <v>6.0990000000000002</v>
      </c>
    </row>
    <row r="233" spans="1:24" x14ac:dyDescent="0.25">
      <c r="A233" s="12">
        <v>44117.328206018516</v>
      </c>
      <c r="B233" s="1">
        <f t="shared" si="26"/>
        <v>1.3368055551836733E-2</v>
      </c>
      <c r="C233" s="11">
        <f t="shared" si="27"/>
        <v>1155</v>
      </c>
      <c r="D233" s="1">
        <v>8.67</v>
      </c>
      <c r="E233">
        <v>20.2</v>
      </c>
      <c r="G233" s="10">
        <v>44117.362534722219</v>
      </c>
      <c r="H233">
        <f t="shared" si="28"/>
        <v>1154</v>
      </c>
      <c r="I233">
        <v>8.5299999999999994</v>
      </c>
      <c r="J233">
        <v>20.3</v>
      </c>
      <c r="L233" s="1">
        <v>44117.396793981483</v>
      </c>
      <c r="M233" s="1">
        <f t="shared" si="29"/>
        <v>1.336805555911269E-2</v>
      </c>
      <c r="N233">
        <f t="shared" si="30"/>
        <v>1155</v>
      </c>
      <c r="O233">
        <v>8.8800000000000008</v>
      </c>
      <c r="P233">
        <v>20.399999999999999</v>
      </c>
      <c r="S233" t="s">
        <v>54</v>
      </c>
      <c r="T233" s="11">
        <v>1160</v>
      </c>
      <c r="U233" s="1">
        <v>8.4439999999999991</v>
      </c>
      <c r="V233">
        <f t="shared" si="31"/>
        <v>233</v>
      </c>
      <c r="W233">
        <f t="shared" si="24"/>
        <v>2.33</v>
      </c>
      <c r="X233" s="1">
        <f t="shared" si="25"/>
        <v>6.113999999999999</v>
      </c>
    </row>
    <row r="234" spans="1:24" x14ac:dyDescent="0.25">
      <c r="A234" s="12">
        <v>44117.328263888892</v>
      </c>
      <c r="B234" s="1">
        <f t="shared" si="26"/>
        <v>1.3425925928459037E-2</v>
      </c>
      <c r="C234" s="11">
        <f t="shared" si="27"/>
        <v>1160</v>
      </c>
      <c r="D234" s="1">
        <v>8.66</v>
      </c>
      <c r="E234">
        <v>20.2</v>
      </c>
      <c r="G234" s="10">
        <v>44117.362592592595</v>
      </c>
      <c r="H234">
        <f t="shared" si="28"/>
        <v>1159</v>
      </c>
      <c r="I234">
        <v>8.5299999999999994</v>
      </c>
      <c r="J234">
        <v>20.3</v>
      </c>
      <c r="L234" s="1">
        <v>44117.396851851852</v>
      </c>
      <c r="M234" s="1">
        <f t="shared" si="29"/>
        <v>1.3425925928459037E-2</v>
      </c>
      <c r="N234">
        <f t="shared" si="30"/>
        <v>1160</v>
      </c>
      <c r="O234">
        <v>8.8800000000000008</v>
      </c>
      <c r="P234">
        <v>20.399999999999999</v>
      </c>
      <c r="S234" t="s">
        <v>54</v>
      </c>
      <c r="T234" s="11">
        <v>1165</v>
      </c>
      <c r="U234" s="1">
        <v>8.4160000000000004</v>
      </c>
      <c r="V234">
        <f t="shared" si="31"/>
        <v>234</v>
      </c>
      <c r="W234">
        <f t="shared" si="24"/>
        <v>2.34</v>
      </c>
      <c r="X234" s="1">
        <f t="shared" si="25"/>
        <v>6.0760000000000005</v>
      </c>
    </row>
    <row r="235" spans="1:24" x14ac:dyDescent="0.25">
      <c r="A235" s="12">
        <v>44117.328321759262</v>
      </c>
      <c r="B235" s="1">
        <f t="shared" si="26"/>
        <v>1.3483796297805384E-2</v>
      </c>
      <c r="C235" s="11">
        <f t="shared" si="27"/>
        <v>1165</v>
      </c>
      <c r="D235" s="1">
        <v>8.67</v>
      </c>
      <c r="E235">
        <v>20.2</v>
      </c>
      <c r="G235" s="10">
        <v>44117.362650462965</v>
      </c>
      <c r="H235">
        <f t="shared" si="28"/>
        <v>1164</v>
      </c>
      <c r="I235">
        <v>8.5399999999999991</v>
      </c>
      <c r="J235">
        <v>20.3</v>
      </c>
      <c r="L235" s="1">
        <v>44117.396909722222</v>
      </c>
      <c r="M235" s="1">
        <f t="shared" si="29"/>
        <v>1.3483796297805384E-2</v>
      </c>
      <c r="N235">
        <f t="shared" si="30"/>
        <v>1165</v>
      </c>
      <c r="O235">
        <v>8.8800000000000008</v>
      </c>
      <c r="P235">
        <v>20.399999999999999</v>
      </c>
      <c r="S235" t="s">
        <v>54</v>
      </c>
      <c r="T235" s="11">
        <v>1170</v>
      </c>
      <c r="U235" s="1">
        <v>8.4499999999999993</v>
      </c>
      <c r="V235">
        <f t="shared" si="31"/>
        <v>235</v>
      </c>
      <c r="W235">
        <f t="shared" si="24"/>
        <v>2.35</v>
      </c>
      <c r="X235" s="1">
        <f t="shared" si="25"/>
        <v>6.1</v>
      </c>
    </row>
    <row r="236" spans="1:24" x14ac:dyDescent="0.25">
      <c r="A236" s="12">
        <v>44117.328379629631</v>
      </c>
      <c r="B236" s="1">
        <f t="shared" si="26"/>
        <v>1.3541666667151731E-2</v>
      </c>
      <c r="C236" s="11">
        <f t="shared" si="27"/>
        <v>1170</v>
      </c>
      <c r="D236" s="1">
        <v>8.67</v>
      </c>
      <c r="E236">
        <v>20.2</v>
      </c>
      <c r="G236" s="10">
        <v>44117.362708333334</v>
      </c>
      <c r="H236">
        <f t="shared" si="28"/>
        <v>1169</v>
      </c>
      <c r="I236">
        <v>8.5399999999999991</v>
      </c>
      <c r="J236">
        <v>20.3</v>
      </c>
      <c r="L236" s="1">
        <v>44117.396967592591</v>
      </c>
      <c r="M236" s="1">
        <f t="shared" si="29"/>
        <v>1.3541666667151731E-2</v>
      </c>
      <c r="N236">
        <f t="shared" si="30"/>
        <v>1170</v>
      </c>
      <c r="O236">
        <v>8.89</v>
      </c>
      <c r="P236">
        <v>20.399999999999999</v>
      </c>
      <c r="S236" t="s">
        <v>54</v>
      </c>
      <c r="T236" s="11">
        <v>1175</v>
      </c>
      <c r="U236" s="1">
        <v>8.4269999999999996</v>
      </c>
      <c r="V236">
        <f t="shared" si="31"/>
        <v>236</v>
      </c>
      <c r="W236">
        <f t="shared" si="24"/>
        <v>2.36</v>
      </c>
      <c r="X236" s="1">
        <f t="shared" si="25"/>
        <v>6.0670000000000002</v>
      </c>
    </row>
    <row r="237" spans="1:24" x14ac:dyDescent="0.25">
      <c r="A237" s="12">
        <v>44117.3284375</v>
      </c>
      <c r="B237" s="1">
        <f t="shared" si="26"/>
        <v>1.3599537036498077E-2</v>
      </c>
      <c r="C237" s="11">
        <f t="shared" si="27"/>
        <v>1175</v>
      </c>
      <c r="D237" s="1">
        <v>8.67</v>
      </c>
      <c r="E237">
        <v>20.2</v>
      </c>
      <c r="G237" s="10">
        <v>44117.362766203703</v>
      </c>
      <c r="H237">
        <f t="shared" si="28"/>
        <v>1174</v>
      </c>
      <c r="I237">
        <v>8.57</v>
      </c>
      <c r="J237">
        <v>20.3</v>
      </c>
      <c r="L237" s="1">
        <v>44117.39702546296</v>
      </c>
      <c r="M237" s="1">
        <f t="shared" si="29"/>
        <v>1.3599537036498077E-2</v>
      </c>
      <c r="N237">
        <f t="shared" si="30"/>
        <v>1175</v>
      </c>
      <c r="O237">
        <v>8.9</v>
      </c>
      <c r="P237">
        <v>20.399999999999999</v>
      </c>
      <c r="S237" t="s">
        <v>54</v>
      </c>
      <c r="T237" s="11">
        <v>1180</v>
      </c>
      <c r="U237" s="1">
        <v>8.44</v>
      </c>
      <c r="V237">
        <f t="shared" si="31"/>
        <v>237</v>
      </c>
      <c r="W237">
        <f t="shared" si="24"/>
        <v>2.37</v>
      </c>
      <c r="X237" s="1">
        <f t="shared" si="25"/>
        <v>6.0699999999999994</v>
      </c>
    </row>
    <row r="238" spans="1:24" x14ac:dyDescent="0.25">
      <c r="A238" s="12">
        <v>44117.32849537037</v>
      </c>
      <c r="B238" s="1">
        <f t="shared" si="26"/>
        <v>1.3657407405844424E-2</v>
      </c>
      <c r="C238" s="11">
        <f t="shared" si="27"/>
        <v>1180</v>
      </c>
      <c r="D238" s="1">
        <v>8.68</v>
      </c>
      <c r="E238">
        <v>20.2</v>
      </c>
      <c r="G238" s="10">
        <v>44117.362824074073</v>
      </c>
      <c r="H238">
        <f t="shared" si="28"/>
        <v>1179</v>
      </c>
      <c r="I238">
        <v>8.58</v>
      </c>
      <c r="J238">
        <v>20.3</v>
      </c>
      <c r="L238" s="1">
        <v>44117.397083333337</v>
      </c>
      <c r="M238" s="1">
        <f t="shared" si="29"/>
        <v>1.3657407413120382E-2</v>
      </c>
      <c r="N238">
        <f t="shared" si="30"/>
        <v>1180</v>
      </c>
      <c r="O238">
        <v>8.9</v>
      </c>
      <c r="P238">
        <v>20.399999999999999</v>
      </c>
      <c r="S238" t="s">
        <v>54</v>
      </c>
      <c r="T238" s="11">
        <v>1185</v>
      </c>
      <c r="U238" s="1">
        <v>8.468</v>
      </c>
      <c r="V238">
        <f t="shared" si="31"/>
        <v>238</v>
      </c>
      <c r="W238">
        <f t="shared" si="24"/>
        <v>2.38</v>
      </c>
      <c r="X238" s="1">
        <f t="shared" si="25"/>
        <v>6.0880000000000001</v>
      </c>
    </row>
    <row r="239" spans="1:24" x14ac:dyDescent="0.25">
      <c r="A239" s="12">
        <v>44117.328553240739</v>
      </c>
      <c r="B239" s="1">
        <f t="shared" si="26"/>
        <v>1.3715277775190771E-2</v>
      </c>
      <c r="C239" s="11">
        <f t="shared" si="27"/>
        <v>1185</v>
      </c>
      <c r="D239" s="1">
        <v>8.69</v>
      </c>
      <c r="E239">
        <v>20.2</v>
      </c>
      <c r="G239" s="10">
        <v>44117.362881944442</v>
      </c>
      <c r="H239">
        <f t="shared" si="28"/>
        <v>1184</v>
      </c>
      <c r="I239">
        <v>8.57</v>
      </c>
      <c r="J239">
        <v>20.3</v>
      </c>
      <c r="L239" s="1">
        <v>44117.397141203706</v>
      </c>
      <c r="M239" s="1">
        <f t="shared" si="29"/>
        <v>1.3715277782466728E-2</v>
      </c>
      <c r="N239">
        <f t="shared" si="30"/>
        <v>1185</v>
      </c>
      <c r="O239">
        <v>8.9</v>
      </c>
      <c r="P239">
        <v>20.399999999999999</v>
      </c>
      <c r="S239" t="s">
        <v>54</v>
      </c>
      <c r="T239" s="11">
        <v>1190</v>
      </c>
      <c r="U239" s="1">
        <v>8.4710000000000001</v>
      </c>
      <c r="V239">
        <f t="shared" si="31"/>
        <v>239</v>
      </c>
      <c r="W239">
        <f t="shared" si="24"/>
        <v>2.39</v>
      </c>
      <c r="X239" s="1">
        <f t="shared" si="25"/>
        <v>6.0809999999999995</v>
      </c>
    </row>
    <row r="240" spans="1:24" x14ac:dyDescent="0.25">
      <c r="A240" s="12">
        <v>44117.328611111108</v>
      </c>
      <c r="B240" s="1">
        <f t="shared" si="26"/>
        <v>1.3773148144537117E-2</v>
      </c>
      <c r="C240" s="11">
        <f t="shared" si="27"/>
        <v>1190</v>
      </c>
      <c r="D240" s="1">
        <v>8.69</v>
      </c>
      <c r="E240">
        <v>20.2</v>
      </c>
      <c r="G240" s="10">
        <v>44117.362939814811</v>
      </c>
      <c r="H240">
        <f t="shared" si="28"/>
        <v>1189</v>
      </c>
      <c r="I240">
        <v>8.58</v>
      </c>
      <c r="J240">
        <v>20.3</v>
      </c>
      <c r="L240" s="1">
        <v>44117.397199074076</v>
      </c>
      <c r="M240" s="1">
        <f t="shared" si="29"/>
        <v>1.3773148151813075E-2</v>
      </c>
      <c r="N240">
        <f t="shared" si="30"/>
        <v>1190</v>
      </c>
      <c r="O240">
        <v>8.91</v>
      </c>
      <c r="P240">
        <v>20.399999999999999</v>
      </c>
      <c r="S240" t="s">
        <v>54</v>
      </c>
      <c r="T240" s="11">
        <v>1195</v>
      </c>
      <c r="U240" s="1">
        <v>8.4620000000000015</v>
      </c>
      <c r="V240">
        <f t="shared" si="31"/>
        <v>240</v>
      </c>
      <c r="W240">
        <f t="shared" si="24"/>
        <v>2.4</v>
      </c>
      <c r="X240" s="1">
        <f t="shared" si="25"/>
        <v>6.0620000000000012</v>
      </c>
    </row>
    <row r="241" spans="1:24" x14ac:dyDescent="0.25">
      <c r="A241" s="12">
        <v>44117.328668981485</v>
      </c>
      <c r="B241" s="1">
        <f t="shared" si="26"/>
        <v>1.3831018521159422E-2</v>
      </c>
      <c r="C241" s="11">
        <f t="shared" si="27"/>
        <v>1195</v>
      </c>
      <c r="D241" s="1">
        <v>8.6999999999999993</v>
      </c>
      <c r="E241">
        <v>20.2</v>
      </c>
      <c r="G241" s="10">
        <v>44117.362997685188</v>
      </c>
      <c r="H241">
        <f t="shared" si="28"/>
        <v>1194</v>
      </c>
      <c r="I241">
        <v>8.59</v>
      </c>
      <c r="J241">
        <v>20.3</v>
      </c>
      <c r="L241" s="1">
        <v>44117.397256944445</v>
      </c>
      <c r="M241" s="1">
        <f t="shared" si="29"/>
        <v>1.3831018521159422E-2</v>
      </c>
      <c r="N241">
        <f t="shared" si="30"/>
        <v>1195</v>
      </c>
      <c r="O241">
        <v>8.91</v>
      </c>
      <c r="P241">
        <v>20.399999999999999</v>
      </c>
      <c r="S241" t="s">
        <v>54</v>
      </c>
      <c r="T241" s="11">
        <v>1200</v>
      </c>
      <c r="U241" s="1">
        <v>8.4660000000000011</v>
      </c>
      <c r="V241">
        <f t="shared" si="31"/>
        <v>241</v>
      </c>
      <c r="W241">
        <f t="shared" si="24"/>
        <v>2.41</v>
      </c>
      <c r="X241" s="1">
        <f t="shared" si="25"/>
        <v>6.0560000000000009</v>
      </c>
    </row>
    <row r="242" spans="1:24" x14ac:dyDescent="0.25">
      <c r="A242" s="12">
        <v>44117.328726851854</v>
      </c>
      <c r="B242" s="1">
        <f t="shared" si="26"/>
        <v>1.3888888890505768E-2</v>
      </c>
      <c r="C242" s="11">
        <f t="shared" si="27"/>
        <v>1200</v>
      </c>
      <c r="D242" s="1">
        <v>8.6999999999999993</v>
      </c>
      <c r="E242">
        <v>20.2</v>
      </c>
      <c r="G242" s="10">
        <v>44117.363055555557</v>
      </c>
      <c r="H242">
        <f t="shared" si="28"/>
        <v>1199</v>
      </c>
      <c r="I242">
        <v>8.6</v>
      </c>
      <c r="J242">
        <v>20.3</v>
      </c>
      <c r="L242" s="1">
        <v>44117.397314814814</v>
      </c>
      <c r="M242" s="1">
        <f t="shared" si="29"/>
        <v>1.3888888890505768E-2</v>
      </c>
      <c r="N242">
        <f t="shared" si="30"/>
        <v>1200</v>
      </c>
      <c r="O242">
        <v>8.91</v>
      </c>
      <c r="P242">
        <v>20.399999999999999</v>
      </c>
      <c r="S242" t="s">
        <v>54</v>
      </c>
      <c r="T242" s="11">
        <v>1205</v>
      </c>
      <c r="U242" s="1">
        <v>8.49</v>
      </c>
      <c r="V242">
        <f t="shared" si="31"/>
        <v>242</v>
      </c>
      <c r="W242">
        <f t="shared" si="24"/>
        <v>2.42</v>
      </c>
      <c r="X242" s="1">
        <f t="shared" si="25"/>
        <v>6.07</v>
      </c>
    </row>
    <row r="243" spans="1:24" x14ac:dyDescent="0.25">
      <c r="A243" s="12">
        <v>44117.328784722224</v>
      </c>
      <c r="B243" s="1">
        <f t="shared" si="26"/>
        <v>1.3946759259852115E-2</v>
      </c>
      <c r="C243" s="11">
        <f t="shared" si="27"/>
        <v>1205</v>
      </c>
      <c r="D243" s="1">
        <v>8.7100000000000009</v>
      </c>
      <c r="E243">
        <v>20.2</v>
      </c>
      <c r="G243" s="10">
        <v>44117.363113425927</v>
      </c>
      <c r="H243">
        <f t="shared" si="28"/>
        <v>1204</v>
      </c>
      <c r="I243">
        <v>8.61</v>
      </c>
      <c r="J243">
        <v>20.3</v>
      </c>
      <c r="L243" s="1">
        <v>44117.397372685184</v>
      </c>
      <c r="M243" s="1">
        <f t="shared" si="29"/>
        <v>1.3946759259852115E-2</v>
      </c>
      <c r="N243">
        <f t="shared" si="30"/>
        <v>1205</v>
      </c>
      <c r="O243">
        <v>8.91</v>
      </c>
      <c r="P243">
        <v>20.399999999999999</v>
      </c>
      <c r="S243" t="s">
        <v>54</v>
      </c>
      <c r="T243" s="11">
        <v>1210</v>
      </c>
      <c r="U243" s="1">
        <v>8.4890000000000008</v>
      </c>
      <c r="V243">
        <f t="shared" si="31"/>
        <v>243</v>
      </c>
      <c r="W243">
        <f t="shared" si="24"/>
        <v>2.4300000000000002</v>
      </c>
      <c r="X243" s="1">
        <f t="shared" si="25"/>
        <v>6.0590000000000011</v>
      </c>
    </row>
    <row r="244" spans="1:24" x14ac:dyDescent="0.25">
      <c r="A244" s="12">
        <v>44117.328842592593</v>
      </c>
      <c r="B244" s="1">
        <f t="shared" si="26"/>
        <v>1.4004629629198462E-2</v>
      </c>
      <c r="C244" s="11">
        <f t="shared" si="27"/>
        <v>1210</v>
      </c>
      <c r="D244" s="1">
        <v>8.7200000000000006</v>
      </c>
      <c r="E244">
        <v>20.2</v>
      </c>
      <c r="G244" s="10">
        <v>44117.363171296296</v>
      </c>
      <c r="H244">
        <f t="shared" si="28"/>
        <v>1209</v>
      </c>
      <c r="I244">
        <v>8.61</v>
      </c>
      <c r="J244">
        <v>20.3</v>
      </c>
      <c r="L244" s="1">
        <v>44117.397430555553</v>
      </c>
      <c r="M244" s="1">
        <f t="shared" si="29"/>
        <v>1.4004629629198462E-2</v>
      </c>
      <c r="N244">
        <f t="shared" si="30"/>
        <v>1210</v>
      </c>
      <c r="O244">
        <v>8.92</v>
      </c>
      <c r="P244">
        <v>20.399999999999999</v>
      </c>
      <c r="S244" t="s">
        <v>54</v>
      </c>
      <c r="T244" s="11">
        <v>1215</v>
      </c>
      <c r="U244" s="1">
        <v>8.5020000000000007</v>
      </c>
      <c r="V244">
        <f t="shared" si="31"/>
        <v>244</v>
      </c>
      <c r="W244">
        <f t="shared" si="24"/>
        <v>2.44</v>
      </c>
      <c r="X244" s="1">
        <f t="shared" si="25"/>
        <v>6.0620000000000012</v>
      </c>
    </row>
    <row r="245" spans="1:24" x14ac:dyDescent="0.25">
      <c r="A245" s="12">
        <v>44117.328900462962</v>
      </c>
      <c r="B245" s="1">
        <f t="shared" si="26"/>
        <v>1.4062499998544808E-2</v>
      </c>
      <c r="C245" s="11">
        <f t="shared" si="27"/>
        <v>1215</v>
      </c>
      <c r="D245" s="1">
        <v>8.73</v>
      </c>
      <c r="E245">
        <v>20.2</v>
      </c>
      <c r="G245" s="10">
        <v>44117.363229166665</v>
      </c>
      <c r="H245">
        <f t="shared" si="28"/>
        <v>1214</v>
      </c>
      <c r="I245">
        <v>8.6199999999999992</v>
      </c>
      <c r="J245">
        <v>20.3</v>
      </c>
      <c r="L245" s="1">
        <v>44117.397488425922</v>
      </c>
      <c r="M245" s="1">
        <f t="shared" si="29"/>
        <v>1.4062499998544808E-2</v>
      </c>
      <c r="N245">
        <f t="shared" si="30"/>
        <v>1215</v>
      </c>
      <c r="O245">
        <v>8.92</v>
      </c>
      <c r="P245">
        <v>20.399999999999999</v>
      </c>
      <c r="S245" t="s">
        <v>54</v>
      </c>
      <c r="T245" s="11">
        <v>1220</v>
      </c>
      <c r="U245" s="1">
        <v>8.4930000000000003</v>
      </c>
      <c r="V245">
        <f t="shared" si="31"/>
        <v>245</v>
      </c>
      <c r="W245">
        <f t="shared" si="24"/>
        <v>2.4500000000000002</v>
      </c>
      <c r="X245" s="1">
        <f t="shared" si="25"/>
        <v>6.0430000000000001</v>
      </c>
    </row>
    <row r="246" spans="1:24" x14ac:dyDescent="0.25">
      <c r="A246" s="12">
        <v>44117.328958333332</v>
      </c>
      <c r="B246" s="1">
        <f t="shared" si="26"/>
        <v>1.4120370367891155E-2</v>
      </c>
      <c r="C246" s="11">
        <f t="shared" si="27"/>
        <v>1220</v>
      </c>
      <c r="D246" s="1">
        <v>8.73</v>
      </c>
      <c r="E246">
        <v>20.2</v>
      </c>
      <c r="G246" s="10">
        <v>44117.363287037035</v>
      </c>
      <c r="H246">
        <f t="shared" si="28"/>
        <v>1219</v>
      </c>
      <c r="I246">
        <v>8.6199999999999992</v>
      </c>
      <c r="J246">
        <v>20.3</v>
      </c>
      <c r="L246" s="1">
        <v>44117.397546296299</v>
      </c>
      <c r="M246" s="1">
        <f t="shared" si="29"/>
        <v>1.4120370375167113E-2</v>
      </c>
      <c r="N246">
        <f t="shared" si="30"/>
        <v>1220</v>
      </c>
      <c r="O246">
        <v>8.92</v>
      </c>
      <c r="P246">
        <v>20.399999999999999</v>
      </c>
      <c r="S246" t="s">
        <v>54</v>
      </c>
      <c r="T246" s="11">
        <v>1225</v>
      </c>
      <c r="U246" s="1">
        <v>8.4909999999999997</v>
      </c>
      <c r="V246">
        <f t="shared" si="31"/>
        <v>246</v>
      </c>
      <c r="W246">
        <f t="shared" si="24"/>
        <v>2.46</v>
      </c>
      <c r="X246" s="1">
        <f t="shared" si="25"/>
        <v>6.0309999999999997</v>
      </c>
    </row>
    <row r="247" spans="1:24" x14ac:dyDescent="0.25">
      <c r="A247" s="12">
        <v>44117.329016203701</v>
      </c>
      <c r="B247" s="1">
        <f t="shared" si="26"/>
        <v>1.4178240737237502E-2</v>
      </c>
      <c r="C247" s="11">
        <f t="shared" si="27"/>
        <v>1225</v>
      </c>
      <c r="D247" s="1">
        <v>8.73</v>
      </c>
      <c r="E247">
        <v>20.2</v>
      </c>
      <c r="G247" s="10">
        <v>44117.363344907404</v>
      </c>
      <c r="H247">
        <f t="shared" si="28"/>
        <v>1224</v>
      </c>
      <c r="I247">
        <v>8.6199999999999992</v>
      </c>
      <c r="J247">
        <v>20.3</v>
      </c>
      <c r="L247" s="1">
        <v>44117.397604166668</v>
      </c>
      <c r="M247" s="1">
        <f t="shared" si="29"/>
        <v>1.417824074451346E-2</v>
      </c>
      <c r="N247">
        <f t="shared" si="30"/>
        <v>1225</v>
      </c>
      <c r="O247">
        <v>8.93</v>
      </c>
      <c r="P247">
        <v>20.399999999999999</v>
      </c>
      <c r="S247" t="s">
        <v>54</v>
      </c>
      <c r="T247" s="11">
        <v>1230</v>
      </c>
      <c r="U247" s="1">
        <v>8.4870000000000001</v>
      </c>
      <c r="V247">
        <f t="shared" si="31"/>
        <v>247</v>
      </c>
      <c r="W247">
        <f t="shared" si="24"/>
        <v>2.4700000000000002</v>
      </c>
      <c r="X247" s="1">
        <f t="shared" si="25"/>
        <v>6.0169999999999995</v>
      </c>
    </row>
    <row r="248" spans="1:24" x14ac:dyDescent="0.25">
      <c r="A248" s="12">
        <v>44117.329074074078</v>
      </c>
      <c r="B248" s="1">
        <f t="shared" si="26"/>
        <v>1.4236111113859806E-2</v>
      </c>
      <c r="C248" s="11">
        <f t="shared" si="27"/>
        <v>1230</v>
      </c>
      <c r="D248" s="1">
        <v>8.73</v>
      </c>
      <c r="E248">
        <v>20.2</v>
      </c>
      <c r="G248" s="10">
        <v>44117.363402777781</v>
      </c>
      <c r="H248">
        <f t="shared" si="28"/>
        <v>1229</v>
      </c>
      <c r="I248">
        <v>8.64</v>
      </c>
      <c r="J248">
        <v>20.3</v>
      </c>
      <c r="L248" s="1">
        <v>44117.397662037038</v>
      </c>
      <c r="M248" s="1">
        <f t="shared" si="29"/>
        <v>1.4236111113859806E-2</v>
      </c>
      <c r="N248">
        <f t="shared" si="30"/>
        <v>1230</v>
      </c>
      <c r="O248">
        <v>8.94</v>
      </c>
      <c r="P248">
        <v>20.399999999999999</v>
      </c>
      <c r="S248" t="s">
        <v>54</v>
      </c>
      <c r="T248" s="11">
        <v>1235</v>
      </c>
      <c r="U248" s="1">
        <v>8.5229999999999997</v>
      </c>
      <c r="V248">
        <f t="shared" si="31"/>
        <v>248</v>
      </c>
      <c r="W248">
        <f t="shared" si="24"/>
        <v>2.48</v>
      </c>
      <c r="X248" s="1">
        <f t="shared" si="25"/>
        <v>6.0429999999999993</v>
      </c>
    </row>
    <row r="249" spans="1:24" x14ac:dyDescent="0.25">
      <c r="G249" s="10">
        <v>44117.36346064815</v>
      </c>
      <c r="H249">
        <f t="shared" si="28"/>
        <v>1234</v>
      </c>
      <c r="I249">
        <v>8.65</v>
      </c>
      <c r="J249">
        <v>20.3</v>
      </c>
      <c r="L249" s="1">
        <v>44117.397719907407</v>
      </c>
      <c r="M249" s="1">
        <f t="shared" si="29"/>
        <v>1.4293981483206153E-2</v>
      </c>
      <c r="N249">
        <f t="shared" si="30"/>
        <v>1235</v>
      </c>
      <c r="O249">
        <v>8.9499999999999993</v>
      </c>
      <c r="P249">
        <v>20.399999999999999</v>
      </c>
      <c r="S249" t="s">
        <v>54</v>
      </c>
      <c r="T249" s="11">
        <v>1240</v>
      </c>
      <c r="U249" s="1">
        <v>8.5149999999999988</v>
      </c>
      <c r="V249">
        <f t="shared" si="31"/>
        <v>249</v>
      </c>
      <c r="W249">
        <f t="shared" si="24"/>
        <v>2.4900000000000002</v>
      </c>
      <c r="X249" s="1">
        <f t="shared" si="25"/>
        <v>6.0249999999999986</v>
      </c>
    </row>
    <row r="250" spans="1:24" x14ac:dyDescent="0.25">
      <c r="G250" s="10">
        <v>44117.363518518519</v>
      </c>
      <c r="H250">
        <f t="shared" si="28"/>
        <v>1239</v>
      </c>
      <c r="I250">
        <v>8.65</v>
      </c>
      <c r="J250">
        <v>20.3</v>
      </c>
      <c r="L250" s="1">
        <v>44117.397777777776</v>
      </c>
      <c r="M250" s="1">
        <f t="shared" si="29"/>
        <v>1.43518518525525E-2</v>
      </c>
      <c r="N250">
        <f t="shared" si="30"/>
        <v>1240</v>
      </c>
      <c r="O250">
        <v>8.94</v>
      </c>
      <c r="P250">
        <v>20.399999999999999</v>
      </c>
      <c r="S250" t="s">
        <v>54</v>
      </c>
      <c r="T250" s="11">
        <v>1245</v>
      </c>
      <c r="U250" s="1">
        <v>8.536999999999999</v>
      </c>
      <c r="V250">
        <f t="shared" si="31"/>
        <v>250</v>
      </c>
      <c r="W250">
        <f t="shared" si="24"/>
        <v>2.5</v>
      </c>
      <c r="X250" s="1">
        <f t="shared" si="25"/>
        <v>6.036999999999999</v>
      </c>
    </row>
    <row r="251" spans="1:24" x14ac:dyDescent="0.25">
      <c r="G251" s="10">
        <v>44117.363576388889</v>
      </c>
      <c r="H251">
        <f t="shared" si="28"/>
        <v>1244</v>
      </c>
      <c r="I251">
        <v>8.65</v>
      </c>
      <c r="J251">
        <v>20.3</v>
      </c>
      <c r="L251" s="1">
        <v>44117.397835648146</v>
      </c>
      <c r="M251" s="1">
        <f t="shared" si="29"/>
        <v>1.4409722221898846E-2</v>
      </c>
      <c r="N251">
        <f t="shared" si="30"/>
        <v>1245</v>
      </c>
      <c r="O251">
        <v>8.9499999999999993</v>
      </c>
      <c r="P251">
        <v>20.399999999999999</v>
      </c>
      <c r="S251" t="s">
        <v>54</v>
      </c>
      <c r="V251">
        <f t="shared" si="31"/>
        <v>251</v>
      </c>
      <c r="W251">
        <f t="shared" si="24"/>
        <v>2.5099999999999998</v>
      </c>
      <c r="X251" s="1">
        <f t="shared" si="25"/>
        <v>-2.5099999999999998</v>
      </c>
    </row>
    <row r="252" spans="1:24" x14ac:dyDescent="0.25">
      <c r="G252" s="10">
        <v>44117.363634259258</v>
      </c>
      <c r="H252">
        <f t="shared" si="28"/>
        <v>1249</v>
      </c>
      <c r="I252">
        <v>8.67</v>
      </c>
      <c r="J252">
        <v>20.3</v>
      </c>
      <c r="L252" s="1">
        <v>44117.397893518515</v>
      </c>
      <c r="M252" s="1">
        <f t="shared" si="29"/>
        <v>1.4467592591245193E-2</v>
      </c>
      <c r="N252">
        <f t="shared" si="30"/>
        <v>1250</v>
      </c>
      <c r="O252">
        <v>8.9600000000000009</v>
      </c>
      <c r="P252">
        <v>20.399999999999999</v>
      </c>
      <c r="S252" t="s">
        <v>54</v>
      </c>
      <c r="V252">
        <f t="shared" si="31"/>
        <v>252</v>
      </c>
      <c r="W252">
        <f t="shared" si="24"/>
        <v>2.52</v>
      </c>
      <c r="X252" s="1">
        <f t="shared" si="25"/>
        <v>-2.52</v>
      </c>
    </row>
    <row r="253" spans="1:24" x14ac:dyDescent="0.25">
      <c r="G253" s="10">
        <v>44117.363692129627</v>
      </c>
      <c r="H253">
        <f t="shared" si="28"/>
        <v>1254</v>
      </c>
      <c r="I253">
        <v>8.68</v>
      </c>
      <c r="J253">
        <v>20.3</v>
      </c>
      <c r="L253" s="1">
        <v>44117.397951388892</v>
      </c>
      <c r="M253" s="1">
        <f t="shared" si="29"/>
        <v>1.4525462967867497E-2</v>
      </c>
      <c r="N253">
        <f t="shared" si="30"/>
        <v>1255</v>
      </c>
      <c r="O253">
        <v>8.9600000000000009</v>
      </c>
      <c r="P253">
        <v>20.399999999999999</v>
      </c>
      <c r="S253" t="s">
        <v>54</v>
      </c>
      <c r="V253">
        <f t="shared" si="31"/>
        <v>253</v>
      </c>
      <c r="W253">
        <f t="shared" si="24"/>
        <v>2.5299999999999998</v>
      </c>
      <c r="X253" s="1">
        <f t="shared" si="25"/>
        <v>-2.5299999999999998</v>
      </c>
    </row>
    <row r="254" spans="1:24" x14ac:dyDescent="0.25">
      <c r="G254" s="10">
        <v>44117.363749999997</v>
      </c>
      <c r="H254">
        <f t="shared" si="28"/>
        <v>1259</v>
      </c>
      <c r="I254">
        <v>8.68</v>
      </c>
      <c r="J254">
        <v>20.3</v>
      </c>
      <c r="L254" s="1">
        <v>44117.398009259261</v>
      </c>
      <c r="M254" s="1">
        <f t="shared" si="29"/>
        <v>1.4583333337213844E-2</v>
      </c>
      <c r="N254">
        <f t="shared" si="30"/>
        <v>1260</v>
      </c>
      <c r="O254">
        <v>8.9600000000000009</v>
      </c>
      <c r="P254">
        <v>20.399999999999999</v>
      </c>
      <c r="S254" t="s">
        <v>54</v>
      </c>
      <c r="V254">
        <f t="shared" si="31"/>
        <v>254</v>
      </c>
      <c r="W254">
        <f t="shared" si="24"/>
        <v>2.54</v>
      </c>
      <c r="X254" s="1">
        <f t="shared" si="25"/>
        <v>-2.54</v>
      </c>
    </row>
    <row r="255" spans="1:24" x14ac:dyDescent="0.25">
      <c r="G255" s="10">
        <v>44117.363807870373</v>
      </c>
      <c r="H255">
        <f t="shared" si="28"/>
        <v>1264</v>
      </c>
      <c r="I255">
        <v>8.69</v>
      </c>
      <c r="J255">
        <v>20.3</v>
      </c>
      <c r="L255" s="1">
        <v>44117.39806712963</v>
      </c>
      <c r="M255" s="1">
        <f t="shared" si="29"/>
        <v>1.4641203706560191E-2</v>
      </c>
      <c r="N255">
        <f t="shared" si="30"/>
        <v>1265</v>
      </c>
      <c r="O255">
        <v>8.9600000000000009</v>
      </c>
      <c r="P255">
        <v>20.399999999999999</v>
      </c>
      <c r="S255" t="s">
        <v>54</v>
      </c>
      <c r="V255">
        <f t="shared" si="31"/>
        <v>255</v>
      </c>
      <c r="W255">
        <f t="shared" si="24"/>
        <v>2.5499999999999998</v>
      </c>
      <c r="X255" s="1">
        <f t="shared" si="25"/>
        <v>-2.5499999999999998</v>
      </c>
    </row>
    <row r="256" spans="1:24" x14ac:dyDescent="0.25">
      <c r="G256" s="10">
        <v>44117.363865740743</v>
      </c>
      <c r="H256">
        <f t="shared" si="28"/>
        <v>1269</v>
      </c>
      <c r="I256">
        <v>8.69</v>
      </c>
      <c r="J256">
        <v>20.3</v>
      </c>
      <c r="L256" s="1">
        <v>44117.398125</v>
      </c>
      <c r="M256" s="1">
        <f t="shared" si="29"/>
        <v>1.4699074075906537E-2</v>
      </c>
      <c r="N256">
        <f t="shared" si="30"/>
        <v>1270</v>
      </c>
      <c r="O256">
        <v>8.9600000000000009</v>
      </c>
      <c r="P256">
        <v>20.399999999999999</v>
      </c>
      <c r="S256" t="s">
        <v>54</v>
      </c>
      <c r="V256">
        <f t="shared" si="31"/>
        <v>256</v>
      </c>
      <c r="W256">
        <f t="shared" si="24"/>
        <v>2.56</v>
      </c>
      <c r="X256" s="1">
        <f t="shared" si="25"/>
        <v>-2.56</v>
      </c>
    </row>
    <row r="257" spans="7:24" x14ac:dyDescent="0.25">
      <c r="G257" s="10">
        <v>44117.363923611112</v>
      </c>
      <c r="H257">
        <f t="shared" si="28"/>
        <v>1274</v>
      </c>
      <c r="I257">
        <v>8.69</v>
      </c>
      <c r="J257">
        <v>20.3</v>
      </c>
      <c r="L257" s="1">
        <v>44117.398182870369</v>
      </c>
      <c r="M257" s="1">
        <f t="shared" si="29"/>
        <v>1.4756944445252884E-2</v>
      </c>
      <c r="N257">
        <f t="shared" si="30"/>
        <v>1275</v>
      </c>
      <c r="O257">
        <v>8.9600000000000009</v>
      </c>
      <c r="P257">
        <v>20.399999999999999</v>
      </c>
      <c r="S257" t="s">
        <v>54</v>
      </c>
      <c r="V257">
        <f t="shared" si="31"/>
        <v>257</v>
      </c>
      <c r="W257">
        <f t="shared" si="24"/>
        <v>2.57</v>
      </c>
      <c r="X257" s="1">
        <f t="shared" si="25"/>
        <v>-2.57</v>
      </c>
    </row>
    <row r="258" spans="7:24" x14ac:dyDescent="0.25">
      <c r="G258" s="10">
        <v>44117.363981481481</v>
      </c>
      <c r="H258">
        <f t="shared" si="28"/>
        <v>1279</v>
      </c>
      <c r="I258">
        <v>8.7100000000000009</v>
      </c>
      <c r="J258">
        <v>20.3</v>
      </c>
      <c r="L258" s="1">
        <v>44117.398240740738</v>
      </c>
      <c r="M258" s="1">
        <f t="shared" si="29"/>
        <v>1.4814814814599231E-2</v>
      </c>
      <c r="N258">
        <f t="shared" si="30"/>
        <v>1280</v>
      </c>
      <c r="O258">
        <v>8.9600000000000009</v>
      </c>
      <c r="P258">
        <v>20.399999999999999</v>
      </c>
      <c r="S258" t="s">
        <v>54</v>
      </c>
      <c r="V258">
        <f t="shared" si="31"/>
        <v>258</v>
      </c>
      <c r="W258">
        <f t="shared" ref="W258:W278" si="32">V258/100</f>
        <v>2.58</v>
      </c>
      <c r="X258" s="1">
        <f t="shared" ref="X258:X278" si="33">U258-W258</f>
        <v>-2.58</v>
      </c>
    </row>
    <row r="259" spans="7:24" x14ac:dyDescent="0.25">
      <c r="G259" s="10">
        <v>44117.364039351851</v>
      </c>
      <c r="H259">
        <f t="shared" ref="H259:H270" si="34">ROUND((G259-$G$2)*3600*24,2)</f>
        <v>1284</v>
      </c>
      <c r="I259">
        <v>8.7200000000000006</v>
      </c>
      <c r="J259">
        <v>20.3</v>
      </c>
      <c r="L259" s="1">
        <v>44117.398298611108</v>
      </c>
      <c r="M259" s="1">
        <f t="shared" ref="M259:M278" si="35">L259-$L$2</f>
        <v>1.4872685183945578E-2</v>
      </c>
      <c r="N259">
        <f t="shared" ref="N259:N278" si="36">ROUND(M259*3600*24,2)</f>
        <v>1285</v>
      </c>
      <c r="O259">
        <v>8.9700000000000006</v>
      </c>
      <c r="P259">
        <v>20.399999999999999</v>
      </c>
      <c r="S259" t="s">
        <v>54</v>
      </c>
      <c r="V259">
        <f t="shared" ref="V259:V278" si="37">V258+1</f>
        <v>259</v>
      </c>
      <c r="W259">
        <f t="shared" si="32"/>
        <v>2.59</v>
      </c>
      <c r="X259" s="1">
        <f t="shared" si="33"/>
        <v>-2.59</v>
      </c>
    </row>
    <row r="260" spans="7:24" x14ac:dyDescent="0.25">
      <c r="G260" s="10">
        <v>44117.36409722222</v>
      </c>
      <c r="H260">
        <f t="shared" si="34"/>
        <v>1289</v>
      </c>
      <c r="I260">
        <v>8.7200000000000006</v>
      </c>
      <c r="J260">
        <v>20.3</v>
      </c>
      <c r="L260" s="1">
        <v>44117.398356481484</v>
      </c>
      <c r="M260" s="1">
        <f t="shared" si="35"/>
        <v>1.4930555560567882E-2</v>
      </c>
      <c r="N260">
        <f t="shared" si="36"/>
        <v>1290</v>
      </c>
      <c r="O260">
        <v>8.98</v>
      </c>
      <c r="P260">
        <v>20.399999999999999</v>
      </c>
      <c r="S260" t="s">
        <v>54</v>
      </c>
      <c r="V260">
        <f t="shared" si="37"/>
        <v>260</v>
      </c>
      <c r="W260">
        <f t="shared" si="32"/>
        <v>2.6</v>
      </c>
      <c r="X260" s="1">
        <f t="shared" si="33"/>
        <v>-2.6</v>
      </c>
    </row>
    <row r="261" spans="7:24" x14ac:dyDescent="0.25">
      <c r="G261" s="10">
        <v>44117.364155092589</v>
      </c>
      <c r="H261">
        <f t="shared" si="34"/>
        <v>1294</v>
      </c>
      <c r="I261">
        <v>8.73</v>
      </c>
      <c r="J261">
        <v>20.3</v>
      </c>
      <c r="L261" s="1">
        <v>44117.398414351854</v>
      </c>
      <c r="M261" s="1">
        <f t="shared" si="35"/>
        <v>1.4988425929914229E-2</v>
      </c>
      <c r="N261">
        <f t="shared" si="36"/>
        <v>1295</v>
      </c>
      <c r="O261">
        <v>8.98</v>
      </c>
      <c r="P261">
        <v>20.399999999999999</v>
      </c>
      <c r="S261" t="s">
        <v>54</v>
      </c>
      <c r="V261">
        <f t="shared" si="37"/>
        <v>261</v>
      </c>
      <c r="W261">
        <f t="shared" si="32"/>
        <v>2.61</v>
      </c>
      <c r="X261" s="1">
        <f t="shared" si="33"/>
        <v>-2.61</v>
      </c>
    </row>
    <row r="262" spans="7:24" x14ac:dyDescent="0.25">
      <c r="G262" s="10">
        <v>44117.364212962966</v>
      </c>
      <c r="H262">
        <f t="shared" si="34"/>
        <v>1299</v>
      </c>
      <c r="I262">
        <v>8.73</v>
      </c>
      <c r="J262">
        <v>20.3</v>
      </c>
      <c r="L262" s="1">
        <v>44117.398472222223</v>
      </c>
      <c r="M262" s="1">
        <f t="shared" si="35"/>
        <v>1.5046296299260575E-2</v>
      </c>
      <c r="N262">
        <f t="shared" si="36"/>
        <v>1300</v>
      </c>
      <c r="O262">
        <v>8.99</v>
      </c>
      <c r="P262">
        <v>20.399999999999999</v>
      </c>
      <c r="S262" t="s">
        <v>54</v>
      </c>
      <c r="V262">
        <f t="shared" si="37"/>
        <v>262</v>
      </c>
      <c r="W262">
        <f t="shared" si="32"/>
        <v>2.62</v>
      </c>
      <c r="X262" s="1">
        <f t="shared" si="33"/>
        <v>-2.62</v>
      </c>
    </row>
    <row r="263" spans="7:24" x14ac:dyDescent="0.25">
      <c r="G263" s="10">
        <v>44117.364270833335</v>
      </c>
      <c r="H263">
        <f t="shared" si="34"/>
        <v>1304</v>
      </c>
      <c r="I263">
        <v>8.74</v>
      </c>
      <c r="J263">
        <v>20.3</v>
      </c>
      <c r="L263" s="1">
        <v>44117.398530092592</v>
      </c>
      <c r="M263" s="1">
        <f t="shared" si="35"/>
        <v>1.5104166668606922E-2</v>
      </c>
      <c r="N263">
        <f t="shared" si="36"/>
        <v>1305</v>
      </c>
      <c r="O263">
        <v>9</v>
      </c>
      <c r="P263">
        <v>20.399999999999999</v>
      </c>
      <c r="S263" t="s">
        <v>54</v>
      </c>
      <c r="V263">
        <f t="shared" si="37"/>
        <v>263</v>
      </c>
      <c r="W263">
        <f t="shared" si="32"/>
        <v>2.63</v>
      </c>
      <c r="X263" s="1">
        <f t="shared" si="33"/>
        <v>-2.63</v>
      </c>
    </row>
    <row r="264" spans="7:24" x14ac:dyDescent="0.25">
      <c r="G264" s="10">
        <v>44117.364328703705</v>
      </c>
      <c r="H264">
        <f t="shared" si="34"/>
        <v>1309</v>
      </c>
      <c r="I264">
        <v>8.75</v>
      </c>
      <c r="J264">
        <v>20.3</v>
      </c>
      <c r="L264" s="1">
        <v>44117.398587962962</v>
      </c>
      <c r="M264" s="1">
        <f t="shared" si="35"/>
        <v>1.5162037037953269E-2</v>
      </c>
      <c r="N264">
        <f t="shared" si="36"/>
        <v>1310</v>
      </c>
      <c r="O264">
        <v>9</v>
      </c>
      <c r="P264">
        <v>20.399999999999999</v>
      </c>
      <c r="S264" t="s">
        <v>54</v>
      </c>
      <c r="V264">
        <f t="shared" si="37"/>
        <v>264</v>
      </c>
      <c r="W264">
        <f t="shared" si="32"/>
        <v>2.64</v>
      </c>
      <c r="X264" s="1">
        <f t="shared" si="33"/>
        <v>-2.64</v>
      </c>
    </row>
    <row r="265" spans="7:24" x14ac:dyDescent="0.25">
      <c r="G265" s="10">
        <v>44117.364386574074</v>
      </c>
      <c r="H265">
        <f t="shared" si="34"/>
        <v>1314</v>
      </c>
      <c r="I265">
        <v>8.74</v>
      </c>
      <c r="J265">
        <v>20.3</v>
      </c>
      <c r="L265" s="1">
        <v>44117.398645833331</v>
      </c>
      <c r="M265" s="1">
        <f t="shared" si="35"/>
        <v>1.5219907407299615E-2</v>
      </c>
      <c r="N265">
        <f t="shared" si="36"/>
        <v>1315</v>
      </c>
      <c r="O265">
        <v>8.99</v>
      </c>
      <c r="P265">
        <v>20.399999999999999</v>
      </c>
      <c r="S265" t="s">
        <v>54</v>
      </c>
      <c r="V265">
        <f t="shared" si="37"/>
        <v>265</v>
      </c>
      <c r="W265">
        <f t="shared" si="32"/>
        <v>2.65</v>
      </c>
      <c r="X265" s="1">
        <f t="shared" si="33"/>
        <v>-2.65</v>
      </c>
    </row>
    <row r="266" spans="7:24" x14ac:dyDescent="0.25">
      <c r="G266" s="10">
        <v>44117.364444444444</v>
      </c>
      <c r="H266">
        <f t="shared" si="34"/>
        <v>1319</v>
      </c>
      <c r="I266">
        <v>8.74</v>
      </c>
      <c r="J266">
        <v>20.3</v>
      </c>
      <c r="L266" s="1">
        <v>44117.3987037037</v>
      </c>
      <c r="M266" s="1">
        <f t="shared" si="35"/>
        <v>1.5277777776645962E-2</v>
      </c>
      <c r="N266">
        <f t="shared" si="36"/>
        <v>1320</v>
      </c>
      <c r="O266">
        <v>8.99</v>
      </c>
      <c r="P266">
        <v>20.399999999999999</v>
      </c>
      <c r="S266" t="s">
        <v>54</v>
      </c>
      <c r="V266">
        <f t="shared" si="37"/>
        <v>266</v>
      </c>
      <c r="W266">
        <f t="shared" si="32"/>
        <v>2.66</v>
      </c>
      <c r="X266" s="1">
        <f t="shared" si="33"/>
        <v>-2.66</v>
      </c>
    </row>
    <row r="267" spans="7:24" x14ac:dyDescent="0.25">
      <c r="G267" s="10">
        <v>44117.364502314813</v>
      </c>
      <c r="H267">
        <f t="shared" si="34"/>
        <v>1324</v>
      </c>
      <c r="I267">
        <v>8.75</v>
      </c>
      <c r="J267">
        <v>20.3</v>
      </c>
      <c r="L267" s="1">
        <v>44117.398761574077</v>
      </c>
      <c r="M267" s="1">
        <f t="shared" si="35"/>
        <v>1.5335648153268266E-2</v>
      </c>
      <c r="N267">
        <f t="shared" si="36"/>
        <v>1325</v>
      </c>
      <c r="O267">
        <v>8.99</v>
      </c>
      <c r="P267">
        <v>20.399999999999999</v>
      </c>
      <c r="S267" t="s">
        <v>54</v>
      </c>
      <c r="V267">
        <f t="shared" si="37"/>
        <v>267</v>
      </c>
      <c r="W267">
        <f t="shared" si="32"/>
        <v>2.67</v>
      </c>
      <c r="X267" s="1">
        <f t="shared" si="33"/>
        <v>-2.67</v>
      </c>
    </row>
    <row r="268" spans="7:24" x14ac:dyDescent="0.25">
      <c r="G268" s="10">
        <v>44117.364560185182</v>
      </c>
      <c r="H268">
        <f t="shared" si="34"/>
        <v>1329</v>
      </c>
      <c r="I268">
        <v>8.77</v>
      </c>
      <c r="J268">
        <v>20.3</v>
      </c>
      <c r="L268" s="1">
        <v>44117.398819444446</v>
      </c>
      <c r="M268" s="1">
        <f t="shared" si="35"/>
        <v>1.5393518522614613E-2</v>
      </c>
      <c r="N268">
        <f t="shared" si="36"/>
        <v>1330</v>
      </c>
      <c r="O268">
        <v>9.01</v>
      </c>
      <c r="P268">
        <v>20.399999999999999</v>
      </c>
      <c r="S268" t="s">
        <v>54</v>
      </c>
      <c r="V268">
        <f t="shared" si="37"/>
        <v>268</v>
      </c>
      <c r="W268">
        <f t="shared" si="32"/>
        <v>2.68</v>
      </c>
      <c r="X268" s="1">
        <f t="shared" si="33"/>
        <v>-2.68</v>
      </c>
    </row>
    <row r="269" spans="7:24" x14ac:dyDescent="0.25">
      <c r="G269" s="10">
        <v>44117.364618055559</v>
      </c>
      <c r="H269">
        <f t="shared" si="34"/>
        <v>1334</v>
      </c>
      <c r="I269">
        <v>8.77</v>
      </c>
      <c r="J269">
        <v>20.3</v>
      </c>
      <c r="L269" s="1">
        <v>44117.398877314816</v>
      </c>
      <c r="M269" s="1">
        <f t="shared" si="35"/>
        <v>1.545138889196096E-2</v>
      </c>
      <c r="N269">
        <f t="shared" si="36"/>
        <v>1335</v>
      </c>
      <c r="O269">
        <v>9.01</v>
      </c>
      <c r="P269">
        <v>20.399999999999999</v>
      </c>
      <c r="S269" t="s">
        <v>54</v>
      </c>
      <c r="V269">
        <f t="shared" si="37"/>
        <v>269</v>
      </c>
      <c r="W269">
        <f t="shared" si="32"/>
        <v>2.69</v>
      </c>
      <c r="X269" s="1">
        <f t="shared" si="33"/>
        <v>-2.69</v>
      </c>
    </row>
    <row r="270" spans="7:24" x14ac:dyDescent="0.25">
      <c r="G270" s="10">
        <v>44117.364675925928</v>
      </c>
      <c r="H270">
        <f t="shared" si="34"/>
        <v>1339</v>
      </c>
      <c r="I270">
        <v>8.7799999999999994</v>
      </c>
      <c r="J270">
        <v>20.3</v>
      </c>
      <c r="L270" s="1">
        <v>44117.398935185185</v>
      </c>
      <c r="M270" s="1">
        <f t="shared" si="35"/>
        <v>1.5509259261307307E-2</v>
      </c>
      <c r="N270">
        <f t="shared" si="36"/>
        <v>1340</v>
      </c>
      <c r="O270">
        <v>9.01</v>
      </c>
      <c r="P270">
        <v>20.399999999999999</v>
      </c>
      <c r="S270" t="s">
        <v>54</v>
      </c>
      <c r="V270">
        <f t="shared" si="37"/>
        <v>270</v>
      </c>
      <c r="W270">
        <f t="shared" si="32"/>
        <v>2.7</v>
      </c>
      <c r="X270" s="1">
        <f t="shared" si="33"/>
        <v>-2.7</v>
      </c>
    </row>
    <row r="271" spans="7:24" x14ac:dyDescent="0.25">
      <c r="L271" s="1">
        <v>44117.398993055554</v>
      </c>
      <c r="M271" s="1">
        <f t="shared" si="35"/>
        <v>1.5567129630653653E-2</v>
      </c>
      <c r="N271">
        <f t="shared" si="36"/>
        <v>1345</v>
      </c>
      <c r="O271">
        <v>9.01</v>
      </c>
      <c r="P271">
        <v>20.399999999999999</v>
      </c>
      <c r="S271" t="s">
        <v>54</v>
      </c>
      <c r="V271">
        <f t="shared" si="37"/>
        <v>271</v>
      </c>
      <c r="W271">
        <f t="shared" si="32"/>
        <v>2.71</v>
      </c>
      <c r="X271" s="1">
        <f t="shared" si="33"/>
        <v>-2.71</v>
      </c>
    </row>
    <row r="272" spans="7:24" x14ac:dyDescent="0.25">
      <c r="L272" s="1">
        <v>44117.399050925924</v>
      </c>
      <c r="M272" s="1">
        <f t="shared" si="35"/>
        <v>1.5625E-2</v>
      </c>
      <c r="N272">
        <f t="shared" si="36"/>
        <v>1350</v>
      </c>
      <c r="O272">
        <v>9.01</v>
      </c>
      <c r="P272">
        <v>20.399999999999999</v>
      </c>
      <c r="S272" t="s">
        <v>54</v>
      </c>
      <c r="V272">
        <f t="shared" si="37"/>
        <v>272</v>
      </c>
      <c r="W272">
        <f t="shared" si="32"/>
        <v>2.72</v>
      </c>
      <c r="X272" s="1">
        <f t="shared" si="33"/>
        <v>-2.72</v>
      </c>
    </row>
    <row r="273" spans="12:24" x14ac:dyDescent="0.25">
      <c r="L273" s="1">
        <v>44117.399108796293</v>
      </c>
      <c r="M273" s="1">
        <f t="shared" si="35"/>
        <v>1.5682870369346347E-2</v>
      </c>
      <c r="N273">
        <f t="shared" si="36"/>
        <v>1355</v>
      </c>
      <c r="O273">
        <v>9.01</v>
      </c>
      <c r="P273">
        <v>20.399999999999999</v>
      </c>
      <c r="S273" t="s">
        <v>54</v>
      </c>
      <c r="V273">
        <f t="shared" si="37"/>
        <v>273</v>
      </c>
      <c r="W273">
        <f t="shared" si="32"/>
        <v>2.73</v>
      </c>
      <c r="X273" s="1">
        <f t="shared" si="33"/>
        <v>-2.73</v>
      </c>
    </row>
    <row r="274" spans="12:24" x14ac:dyDescent="0.25">
      <c r="L274" s="1">
        <v>44117.39916666667</v>
      </c>
      <c r="M274" s="1">
        <f t="shared" si="35"/>
        <v>1.5740740745968651E-2</v>
      </c>
      <c r="N274">
        <f t="shared" si="36"/>
        <v>1360</v>
      </c>
      <c r="O274">
        <v>9.02</v>
      </c>
      <c r="P274">
        <v>20.399999999999999</v>
      </c>
      <c r="S274" t="s">
        <v>54</v>
      </c>
      <c r="V274">
        <f t="shared" si="37"/>
        <v>274</v>
      </c>
      <c r="W274">
        <f t="shared" si="32"/>
        <v>2.74</v>
      </c>
      <c r="X274" s="1">
        <f t="shared" si="33"/>
        <v>-2.74</v>
      </c>
    </row>
    <row r="275" spans="12:24" x14ac:dyDescent="0.25">
      <c r="L275" s="1">
        <v>44117.399224537039</v>
      </c>
      <c r="M275" s="1">
        <f t="shared" si="35"/>
        <v>1.5798611115314998E-2</v>
      </c>
      <c r="N275">
        <f t="shared" si="36"/>
        <v>1365</v>
      </c>
      <c r="O275">
        <v>9.01</v>
      </c>
      <c r="P275">
        <v>20.399999999999999</v>
      </c>
      <c r="S275" t="s">
        <v>54</v>
      </c>
      <c r="V275">
        <f t="shared" si="37"/>
        <v>275</v>
      </c>
      <c r="W275">
        <f t="shared" si="32"/>
        <v>2.75</v>
      </c>
      <c r="X275" s="1">
        <f t="shared" si="33"/>
        <v>-2.75</v>
      </c>
    </row>
    <row r="276" spans="12:24" x14ac:dyDescent="0.25">
      <c r="L276" s="1">
        <v>44117.399282407408</v>
      </c>
      <c r="M276" s="1">
        <f t="shared" si="35"/>
        <v>1.5856481484661344E-2</v>
      </c>
      <c r="N276">
        <f t="shared" si="36"/>
        <v>1370</v>
      </c>
      <c r="O276">
        <v>9.01</v>
      </c>
      <c r="P276">
        <v>20.399999999999999</v>
      </c>
      <c r="S276" t="s">
        <v>54</v>
      </c>
      <c r="V276">
        <f t="shared" si="37"/>
        <v>276</v>
      </c>
      <c r="W276">
        <f t="shared" si="32"/>
        <v>2.76</v>
      </c>
      <c r="X276" s="1">
        <f t="shared" si="33"/>
        <v>-2.76</v>
      </c>
    </row>
    <row r="277" spans="12:24" x14ac:dyDescent="0.25">
      <c r="L277" s="1">
        <v>44117.399340277778</v>
      </c>
      <c r="M277" s="1">
        <f t="shared" si="35"/>
        <v>1.5914351854007691E-2</v>
      </c>
      <c r="N277">
        <f t="shared" si="36"/>
        <v>1375</v>
      </c>
      <c r="O277">
        <v>9.02</v>
      </c>
      <c r="P277">
        <v>20.399999999999999</v>
      </c>
      <c r="S277" t="s">
        <v>54</v>
      </c>
      <c r="V277">
        <f t="shared" si="37"/>
        <v>277</v>
      </c>
      <c r="W277">
        <f t="shared" si="32"/>
        <v>2.77</v>
      </c>
      <c r="X277" s="1">
        <f t="shared" si="33"/>
        <v>-2.77</v>
      </c>
    </row>
    <row r="278" spans="12:24" x14ac:dyDescent="0.25">
      <c r="L278" s="1">
        <v>44117.399398148147</v>
      </c>
      <c r="M278" s="1">
        <f t="shared" si="35"/>
        <v>1.5972222223354038E-2</v>
      </c>
      <c r="N278">
        <f t="shared" si="36"/>
        <v>1380</v>
      </c>
      <c r="O278">
        <v>9.0299999999999994</v>
      </c>
      <c r="P278">
        <v>20.399999999999999</v>
      </c>
      <c r="S278" t="s">
        <v>54</v>
      </c>
      <c r="V278">
        <f t="shared" si="37"/>
        <v>278</v>
      </c>
      <c r="W278">
        <f t="shared" si="32"/>
        <v>2.78</v>
      </c>
      <c r="X278" s="1">
        <f t="shared" si="33"/>
        <v>-2.78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6</vt:i4>
      </vt:variant>
      <vt:variant>
        <vt:lpstr>Diagramme</vt:lpstr>
      </vt:variant>
      <vt:variant>
        <vt:i4>3</vt:i4>
      </vt:variant>
    </vt:vector>
  </HeadingPairs>
  <TitlesOfParts>
    <vt:vector size="9" baseType="lpstr">
      <vt:lpstr>Daten</vt:lpstr>
      <vt:lpstr>re Data</vt:lpstr>
      <vt:lpstr>gleit</vt:lpstr>
      <vt:lpstr>Henry O2</vt:lpstr>
      <vt:lpstr>Versuch 1</vt:lpstr>
      <vt:lpstr>Messwerte</vt:lpstr>
      <vt:lpstr>Dia_R_c</vt:lpstr>
      <vt:lpstr>Dia_kla_re</vt:lpstr>
      <vt:lpstr>Konzentration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Roman Zank</dc:creator>
  <cp:lastModifiedBy>Roman Zank</cp:lastModifiedBy>
  <dcterms:created xsi:type="dcterms:W3CDTF">2020-10-12T12:16:50Z</dcterms:created>
  <dcterms:modified xsi:type="dcterms:W3CDTF">2020-10-18T13:26:52Z</dcterms:modified>
</cp:coreProperties>
</file>