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User\Desktop\Studium\PC2_Protokolle\03_Versuch EBULL\data\"/>
    </mc:Choice>
  </mc:AlternateContent>
  <xr:revisionPtr revIDLastSave="0" documentId="13_ncr:1_{2F25084B-B801-4FF7-A6EF-384024E62C4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aten" sheetId="1" r:id="rId1"/>
    <sheet name="Dia" sheetId="2" r:id="rId2"/>
  </sheets>
  <definedNames>
    <definedName name="solver_adj" localSheetId="0" hidden="1">Daten!$N$3:$N$13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Daten!$M$4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-43668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O4" i="1"/>
  <c r="O5" i="1"/>
  <c r="O6" i="1"/>
  <c r="O7" i="1"/>
  <c r="O8" i="1"/>
  <c r="O9" i="1"/>
  <c r="O10" i="1"/>
  <c r="O11" i="1"/>
  <c r="O12" i="1"/>
  <c r="O13" i="1"/>
  <c r="O3" i="1"/>
  <c r="P3" i="1"/>
  <c r="P4" i="1"/>
  <c r="P5" i="1"/>
  <c r="P6" i="1"/>
  <c r="P7" i="1"/>
  <c r="P8" i="1"/>
  <c r="P9" i="1"/>
  <c r="P10" i="1"/>
  <c r="P11" i="1"/>
  <c r="P12" i="1"/>
  <c r="P13" i="1"/>
  <c r="D19" i="1"/>
  <c r="D18" i="1"/>
  <c r="M4" i="1" l="1"/>
  <c r="M3" i="1"/>
  <c r="E15" i="1"/>
  <c r="A4" i="1"/>
  <c r="A5" i="1" s="1"/>
  <c r="A6" i="1" s="1"/>
  <c r="A7" i="1" s="1"/>
  <c r="A8" i="1" s="1"/>
  <c r="A9" i="1" s="1"/>
  <c r="A10" i="1" s="1"/>
  <c r="A11" i="1" s="1"/>
  <c r="A12" i="1" s="1"/>
  <c r="A13" i="1" s="1"/>
  <c r="I1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" i="1"/>
  <c r="F4" i="1" l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<sst xmlns="http://schemas.openxmlformats.org/spreadsheetml/2006/main" count="19" uniqueCount="19">
  <si>
    <t>p in kpa</t>
  </si>
  <si>
    <t>T in °C</t>
  </si>
  <si>
    <t>T in K</t>
  </si>
  <si>
    <t>A</t>
  </si>
  <si>
    <t>B</t>
  </si>
  <si>
    <t>C</t>
  </si>
  <si>
    <t>Nr.</t>
  </si>
  <si>
    <t>T in °C (Literatur)</t>
  </si>
  <si>
    <t>Restabweichung</t>
  </si>
  <si>
    <t>DHV Ber</t>
  </si>
  <si>
    <t>DHV Lit</t>
  </si>
  <si>
    <t>330K</t>
  </si>
  <si>
    <t>a</t>
  </si>
  <si>
    <t>b</t>
  </si>
  <si>
    <t>c</t>
  </si>
  <si>
    <t> 211,6 </t>
  </si>
  <si>
    <t> 1505,52 </t>
  </si>
  <si>
    <t> 8,00308 </t>
  </si>
  <si>
    <t>ln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</si>
</sst>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4" fontId="0" fillId="0" borderId="0" xfId="0" applyNumberFormat="1"/>
    <xf numFmtId="0" fontId="0" fillId="0" borderId="0" xfId="0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27690288713912"/>
                  <c:y val="4.0347404491105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Daten!$O$3:$O$13</c:f>
              <c:numCache>
                <c:formatCode>General</c:formatCode>
                <c:ptCount val="11"/>
                <c:pt idx="0">
                  <c:v>0</c:v>
                </c:pt>
                <c:pt idx="1">
                  <c:v>0.33333400222988918</c:v>
                </c:pt>
                <c:pt idx="2">
                  <c:v>2.8669724770642199E-3</c:v>
                </c:pt>
                <c:pt idx="3">
                  <c:v>2.8926815157651145E-3</c:v>
                </c:pt>
                <c:pt idx="4">
                  <c:v>2.9222676797194622E-3</c:v>
                </c:pt>
                <c:pt idx="5">
                  <c:v>2.9568302779420462E-3</c:v>
                </c:pt>
                <c:pt idx="6">
                  <c:v>3.0012004801920769E-3</c:v>
                </c:pt>
                <c:pt idx="7">
                  <c:v>3.0562347188264061E-3</c:v>
                </c:pt>
                <c:pt idx="8">
                  <c:v>3.0911901081916537E-3</c:v>
                </c:pt>
                <c:pt idx="9">
                  <c:v>3.1318509238960224E-3</c:v>
                </c:pt>
                <c:pt idx="10">
                  <c:v>3.2605151613955006E-3</c:v>
                </c:pt>
              </c:numCache>
            </c:numRef>
          </c:xVal>
          <c:yVal>
            <c:numRef>
              <c:f>Daten!$P$3:$P$13</c:f>
              <c:numCache>
                <c:formatCode>General</c:formatCode>
                <c:ptCount val="11"/>
                <c:pt idx="0">
                  <c:v>4.611748501348214</c:v>
                </c:pt>
                <c:pt idx="1">
                  <c:v>4.499809670330265</c:v>
                </c:pt>
                <c:pt idx="2">
                  <c:v>4.3820266346738812</c:v>
                </c:pt>
                <c:pt idx="3">
                  <c:v>4.2484952420493594</c:v>
                </c:pt>
                <c:pt idx="4">
                  <c:v>4.0943445622221004</c:v>
                </c:pt>
                <c:pt idx="5">
                  <c:v>3.912023005428146</c:v>
                </c:pt>
                <c:pt idx="6">
                  <c:v>3.6888794541139363</c:v>
                </c:pt>
                <c:pt idx="7">
                  <c:v>3.4011973816621555</c:v>
                </c:pt>
                <c:pt idx="8">
                  <c:v>3.2188758248682006</c:v>
                </c:pt>
                <c:pt idx="9">
                  <c:v>2.9957322735539909</c:v>
                </c:pt>
                <c:pt idx="10">
                  <c:v>2.3025850929940459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1E-45D7-AAFB-0753372C2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2048"/>
        <c:axId val="147826592"/>
      </c:scatterChart>
      <c:valAx>
        <c:axId val="1477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26592"/>
        <c:crosses val="autoZero"/>
        <c:crossBetween val="midCat"/>
      </c:valAx>
      <c:valAx>
        <c:axId val="1478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Daten!$F$3:$F$13</c:f>
              <c:numCache>
                <c:formatCode>General</c:formatCode>
                <c:ptCount val="11"/>
                <c:pt idx="0">
                  <c:v>354.5</c:v>
                </c:pt>
                <c:pt idx="1">
                  <c:v>351.7</c:v>
                </c:pt>
                <c:pt idx="2">
                  <c:v>348.8</c:v>
                </c:pt>
                <c:pt idx="3">
                  <c:v>345.7</c:v>
                </c:pt>
                <c:pt idx="4">
                  <c:v>342.2</c:v>
                </c:pt>
                <c:pt idx="5">
                  <c:v>338.2</c:v>
                </c:pt>
                <c:pt idx="6">
                  <c:v>333.2</c:v>
                </c:pt>
                <c:pt idx="7">
                  <c:v>327.2</c:v>
                </c:pt>
                <c:pt idx="8">
                  <c:v>323.5</c:v>
                </c:pt>
                <c:pt idx="9">
                  <c:v>319.3</c:v>
                </c:pt>
                <c:pt idx="10">
                  <c:v>306.7</c:v>
                </c:pt>
              </c:numCache>
            </c:numRef>
          </c:xVal>
          <c:yVal>
            <c:numRef>
              <c:f>Daten!$B$3:$B$13</c:f>
              <c:numCache>
                <c:formatCode>General</c:formatCode>
                <c:ptCount val="11"/>
                <c:pt idx="0">
                  <c:v>100.66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4-43AD-9B93-8E96166D1E6C}"/>
            </c:ext>
          </c:extLst>
        </c:ser>
        <c:ser>
          <c:idx val="1"/>
          <c:order val="1"/>
          <c:tx>
            <c:v>Literatur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Daten!$F$14:$F$289</c:f>
              <c:numCache>
                <c:formatCode>General</c:formatCode>
                <c:ptCount val="276"/>
              </c:numCache>
            </c:numRef>
          </c:xVal>
          <c:yVal>
            <c:numRef>
              <c:f>Daten!$G$3:$G$289</c:f>
              <c:numCache>
                <c:formatCode>0.00E+00</c:formatCode>
                <c:ptCount val="287"/>
                <c:pt idx="0">
                  <c:v>170.0343</c:v>
                </c:pt>
                <c:pt idx="1">
                  <c:v>171.21870000000001</c:v>
                </c:pt>
                <c:pt idx="2">
                  <c:v>172.40299999999999</c:v>
                </c:pt>
                <c:pt idx="3">
                  <c:v>173.5873</c:v>
                </c:pt>
                <c:pt idx="4">
                  <c:v>174.77170000000001</c:v>
                </c:pt>
                <c:pt idx="5">
                  <c:v>175.95599999999999</c:v>
                </c:pt>
                <c:pt idx="6">
                  <c:v>177.1403</c:v>
                </c:pt>
                <c:pt idx="7">
                  <c:v>178.32470000000001</c:v>
                </c:pt>
                <c:pt idx="8">
                  <c:v>179.50899999999999</c:v>
                </c:pt>
                <c:pt idx="9">
                  <c:v>180.69329999999999</c:v>
                </c:pt>
                <c:pt idx="10">
                  <c:v>181.8777</c:v>
                </c:pt>
                <c:pt idx="11">
                  <c:v>183.06200000000001</c:v>
                </c:pt>
                <c:pt idx="12">
                  <c:v>184.24629999999999</c:v>
                </c:pt>
                <c:pt idx="13">
                  <c:v>185.4307</c:v>
                </c:pt>
                <c:pt idx="14">
                  <c:v>186.61500000000001</c:v>
                </c:pt>
                <c:pt idx="15">
                  <c:v>187.79929999999999</c:v>
                </c:pt>
                <c:pt idx="16">
                  <c:v>188.9837</c:v>
                </c:pt>
                <c:pt idx="17">
                  <c:v>190.16800000000001</c:v>
                </c:pt>
                <c:pt idx="18">
                  <c:v>191.35230000000001</c:v>
                </c:pt>
                <c:pt idx="19">
                  <c:v>192.5367</c:v>
                </c:pt>
                <c:pt idx="20">
                  <c:v>193.721</c:v>
                </c:pt>
                <c:pt idx="21">
                  <c:v>194.90530000000001</c:v>
                </c:pt>
                <c:pt idx="22">
                  <c:v>196.08969999999999</c:v>
                </c:pt>
                <c:pt idx="23">
                  <c:v>197.274</c:v>
                </c:pt>
                <c:pt idx="24">
                  <c:v>198.45830000000001</c:v>
                </c:pt>
                <c:pt idx="25">
                  <c:v>199.64269999999999</c:v>
                </c:pt>
                <c:pt idx="26">
                  <c:v>200.827</c:v>
                </c:pt>
                <c:pt idx="27">
                  <c:v>202.01130000000001</c:v>
                </c:pt>
                <c:pt idx="28">
                  <c:v>203.19569999999999</c:v>
                </c:pt>
                <c:pt idx="29">
                  <c:v>204.38</c:v>
                </c:pt>
                <c:pt idx="30">
                  <c:v>205.5643</c:v>
                </c:pt>
                <c:pt idx="31">
                  <c:v>206.74870000000001</c:v>
                </c:pt>
                <c:pt idx="32">
                  <c:v>207.93299999999999</c:v>
                </c:pt>
                <c:pt idx="33">
                  <c:v>209.1173</c:v>
                </c:pt>
                <c:pt idx="34">
                  <c:v>210.30170000000001</c:v>
                </c:pt>
                <c:pt idx="35">
                  <c:v>211.48599999999999</c:v>
                </c:pt>
                <c:pt idx="36">
                  <c:v>212.6703</c:v>
                </c:pt>
                <c:pt idx="37">
                  <c:v>213.85470000000001</c:v>
                </c:pt>
                <c:pt idx="38">
                  <c:v>215.03899999999999</c:v>
                </c:pt>
                <c:pt idx="39">
                  <c:v>216.22329999999999</c:v>
                </c:pt>
                <c:pt idx="40">
                  <c:v>217.40770000000001</c:v>
                </c:pt>
                <c:pt idx="41">
                  <c:v>218.59200000000001</c:v>
                </c:pt>
                <c:pt idx="42">
                  <c:v>219.77629999999999</c:v>
                </c:pt>
                <c:pt idx="43">
                  <c:v>220.9607</c:v>
                </c:pt>
                <c:pt idx="44">
                  <c:v>222.14500000000001</c:v>
                </c:pt>
                <c:pt idx="45">
                  <c:v>223.32929999999999</c:v>
                </c:pt>
                <c:pt idx="46">
                  <c:v>224.5137</c:v>
                </c:pt>
                <c:pt idx="47">
                  <c:v>225.69800000000001</c:v>
                </c:pt>
                <c:pt idx="48" formatCode="General">
                  <c:v>226.88229999999999</c:v>
                </c:pt>
                <c:pt idx="49" formatCode="General">
                  <c:v>228.0667</c:v>
                </c:pt>
                <c:pt idx="50">
                  <c:v>229.251</c:v>
                </c:pt>
                <c:pt idx="51">
                  <c:v>230.43530000000001</c:v>
                </c:pt>
                <c:pt idx="52" formatCode="General">
                  <c:v>231.61969999999999</c:v>
                </c:pt>
                <c:pt idx="53">
                  <c:v>232.804</c:v>
                </c:pt>
                <c:pt idx="54">
                  <c:v>233.98830000000001</c:v>
                </c:pt>
                <c:pt idx="55">
                  <c:v>235.17269999999999</c:v>
                </c:pt>
                <c:pt idx="56" formatCode="General">
                  <c:v>236.357</c:v>
                </c:pt>
                <c:pt idx="57">
                  <c:v>237.54130000000001</c:v>
                </c:pt>
                <c:pt idx="58">
                  <c:v>238.72569999999999</c:v>
                </c:pt>
                <c:pt idx="59">
                  <c:v>239.91</c:v>
                </c:pt>
                <c:pt idx="60">
                  <c:v>241.0943</c:v>
                </c:pt>
                <c:pt idx="61">
                  <c:v>242.27869999999999</c:v>
                </c:pt>
                <c:pt idx="62">
                  <c:v>243.46299999999999</c:v>
                </c:pt>
                <c:pt idx="63">
                  <c:v>244.6473</c:v>
                </c:pt>
                <c:pt idx="64">
                  <c:v>245.83170000000001</c:v>
                </c:pt>
                <c:pt idx="65" formatCode="General">
                  <c:v>247.01599999999999</c:v>
                </c:pt>
                <c:pt idx="66" formatCode="General">
                  <c:v>248.2003</c:v>
                </c:pt>
                <c:pt idx="67" formatCode="General">
                  <c:v>249.38470000000001</c:v>
                </c:pt>
                <c:pt idx="68" formatCode="General">
                  <c:v>250.56899999999999</c:v>
                </c:pt>
                <c:pt idx="69" formatCode="General">
                  <c:v>251.7533</c:v>
                </c:pt>
                <c:pt idx="70" formatCode="General">
                  <c:v>252.93770000000001</c:v>
                </c:pt>
                <c:pt idx="71" formatCode="General">
                  <c:v>254.12200000000001</c:v>
                </c:pt>
                <c:pt idx="72" formatCode="General">
                  <c:v>255.3064</c:v>
                </c:pt>
                <c:pt idx="73" formatCode="General">
                  <c:v>256.4907</c:v>
                </c:pt>
                <c:pt idx="74" formatCode="General">
                  <c:v>257.67500000000001</c:v>
                </c:pt>
                <c:pt idx="75" formatCode="General">
                  <c:v>258.85930000000002</c:v>
                </c:pt>
                <c:pt idx="76" formatCode="General">
                  <c:v>260.0437</c:v>
                </c:pt>
                <c:pt idx="77" formatCode="General">
                  <c:v>261.22800000000001</c:v>
                </c:pt>
                <c:pt idx="78" formatCode="General">
                  <c:v>262.41239999999999</c:v>
                </c:pt>
                <c:pt idx="79" formatCode="General">
                  <c:v>263.5967</c:v>
                </c:pt>
                <c:pt idx="80" formatCode="General">
                  <c:v>264.78100000000001</c:v>
                </c:pt>
                <c:pt idx="81" formatCode="General">
                  <c:v>265.96530000000001</c:v>
                </c:pt>
                <c:pt idx="82" formatCode="General">
                  <c:v>267.1497</c:v>
                </c:pt>
                <c:pt idx="83" formatCode="General">
                  <c:v>268.334</c:v>
                </c:pt>
                <c:pt idx="84" formatCode="General">
                  <c:v>269.51830000000001</c:v>
                </c:pt>
                <c:pt idx="85" formatCode="General">
                  <c:v>270.70269999999999</c:v>
                </c:pt>
                <c:pt idx="86" formatCode="General">
                  <c:v>271.887</c:v>
                </c:pt>
                <c:pt idx="87" formatCode="General">
                  <c:v>273.07139999999998</c:v>
                </c:pt>
                <c:pt idx="88" formatCode="General">
                  <c:v>274.25569999999999</c:v>
                </c:pt>
                <c:pt idx="89" formatCode="General">
                  <c:v>275.44</c:v>
                </c:pt>
                <c:pt idx="90" formatCode="General">
                  <c:v>276.62439999999998</c:v>
                </c:pt>
                <c:pt idx="91" formatCode="General">
                  <c:v>277.80869999999999</c:v>
                </c:pt>
                <c:pt idx="92" formatCode="General">
                  <c:v>278.99299999999999</c:v>
                </c:pt>
                <c:pt idx="93" formatCode="General">
                  <c:v>280.1773</c:v>
                </c:pt>
                <c:pt idx="94" formatCode="General">
                  <c:v>281.36169999999998</c:v>
                </c:pt>
                <c:pt idx="95" formatCode="General">
                  <c:v>282.54599999999999</c:v>
                </c:pt>
                <c:pt idx="96" formatCode="General">
                  <c:v>283.7303</c:v>
                </c:pt>
                <c:pt idx="97" formatCode="General">
                  <c:v>284.91469999999998</c:v>
                </c:pt>
                <c:pt idx="98" formatCode="General">
                  <c:v>286.09899999999999</c:v>
                </c:pt>
                <c:pt idx="99" formatCode="General">
                  <c:v>287.28339999999997</c:v>
                </c:pt>
                <c:pt idx="100" formatCode="General">
                  <c:v>288.46769999999998</c:v>
                </c:pt>
                <c:pt idx="101" formatCode="General">
                  <c:v>289.65199999999999</c:v>
                </c:pt>
                <c:pt idx="102" formatCode="General">
                  <c:v>290.83629999999999</c:v>
                </c:pt>
                <c:pt idx="103" formatCode="General">
                  <c:v>292.02069999999998</c:v>
                </c:pt>
                <c:pt idx="104" formatCode="General">
                  <c:v>293.20499999999998</c:v>
                </c:pt>
                <c:pt idx="105" formatCode="General">
                  <c:v>294.38929999999999</c:v>
                </c:pt>
                <c:pt idx="106" formatCode="General">
                  <c:v>295.57369999999997</c:v>
                </c:pt>
                <c:pt idx="107" formatCode="General">
                  <c:v>296.75799999999998</c:v>
                </c:pt>
                <c:pt idx="108" formatCode="General">
                  <c:v>297.94240000000002</c:v>
                </c:pt>
                <c:pt idx="109" formatCode="General">
                  <c:v>299.12670000000003</c:v>
                </c:pt>
                <c:pt idx="110" formatCode="General">
                  <c:v>300.31099999999998</c:v>
                </c:pt>
                <c:pt idx="111" formatCode="General">
                  <c:v>301.49540000000002</c:v>
                </c:pt>
                <c:pt idx="112" formatCode="General">
                  <c:v>302.67970000000003</c:v>
                </c:pt>
                <c:pt idx="113" formatCode="General">
                  <c:v>303.86399999999998</c:v>
                </c:pt>
                <c:pt idx="114" formatCode="General">
                  <c:v>305.04829999999998</c:v>
                </c:pt>
                <c:pt idx="115" formatCode="General">
                  <c:v>306.23270000000002</c:v>
                </c:pt>
                <c:pt idx="116" formatCode="General">
                  <c:v>307.41699999999997</c:v>
                </c:pt>
                <c:pt idx="117" formatCode="General">
                  <c:v>308.60129999999998</c:v>
                </c:pt>
                <c:pt idx="118" formatCode="General">
                  <c:v>309.78570000000002</c:v>
                </c:pt>
                <c:pt idx="119" formatCode="General">
                  <c:v>310.97000000000003</c:v>
                </c:pt>
                <c:pt idx="120" formatCode="General">
                  <c:v>312.15440000000001</c:v>
                </c:pt>
                <c:pt idx="121" formatCode="General">
                  <c:v>313.33870000000002</c:v>
                </c:pt>
                <c:pt idx="122" formatCode="General">
                  <c:v>314.52300000000002</c:v>
                </c:pt>
                <c:pt idx="123" formatCode="General">
                  <c:v>315.70729999999998</c:v>
                </c:pt>
                <c:pt idx="124" formatCode="General">
                  <c:v>316.89170000000001</c:v>
                </c:pt>
                <c:pt idx="125" formatCode="General">
                  <c:v>318.07600000000002</c:v>
                </c:pt>
                <c:pt idx="126" formatCode="General">
                  <c:v>319.26029999999997</c:v>
                </c:pt>
                <c:pt idx="127" formatCode="General">
                  <c:v>320.44470000000001</c:v>
                </c:pt>
                <c:pt idx="128" formatCode="General">
                  <c:v>321.62900000000002</c:v>
                </c:pt>
                <c:pt idx="129" formatCode="General">
                  <c:v>322.8134</c:v>
                </c:pt>
                <c:pt idx="130" formatCode="General">
                  <c:v>323.99770000000001</c:v>
                </c:pt>
                <c:pt idx="131" formatCode="General">
                  <c:v>325.18200000000002</c:v>
                </c:pt>
                <c:pt idx="132" formatCode="General">
                  <c:v>326.36630000000002</c:v>
                </c:pt>
                <c:pt idx="133" formatCode="General">
                  <c:v>327.55070000000001</c:v>
                </c:pt>
                <c:pt idx="134" formatCode="General">
                  <c:v>328.73500000000001</c:v>
                </c:pt>
                <c:pt idx="135" formatCode="General">
                  <c:v>329.91930000000002</c:v>
                </c:pt>
                <c:pt idx="136" formatCode="General">
                  <c:v>331.1037</c:v>
                </c:pt>
                <c:pt idx="137" formatCode="General">
                  <c:v>332.28800000000001</c:v>
                </c:pt>
                <c:pt idx="138" formatCode="General">
                  <c:v>333.47239999999999</c:v>
                </c:pt>
                <c:pt idx="139" formatCode="General">
                  <c:v>334.6567</c:v>
                </c:pt>
                <c:pt idx="140" formatCode="General">
                  <c:v>335.84100000000001</c:v>
                </c:pt>
                <c:pt idx="141" formatCode="General">
                  <c:v>337.02539999999999</c:v>
                </c:pt>
                <c:pt idx="142" formatCode="General">
                  <c:v>338.2097</c:v>
                </c:pt>
                <c:pt idx="143" formatCode="General">
                  <c:v>339.39400000000001</c:v>
                </c:pt>
                <c:pt idx="144" formatCode="General">
                  <c:v>340.57830000000001</c:v>
                </c:pt>
                <c:pt idx="145" formatCode="General">
                  <c:v>341.7627</c:v>
                </c:pt>
                <c:pt idx="146" formatCode="General">
                  <c:v>342.947</c:v>
                </c:pt>
                <c:pt idx="147" formatCode="General">
                  <c:v>344.13130000000001</c:v>
                </c:pt>
                <c:pt idx="148" formatCode="General">
                  <c:v>345.31569999999999</c:v>
                </c:pt>
                <c:pt idx="149" formatCode="General">
                  <c:v>346.5</c:v>
                </c:pt>
                <c:pt idx="150" formatCode="General">
                  <c:v>347.68439999999998</c:v>
                </c:pt>
                <c:pt idx="151" formatCode="General">
                  <c:v>348.86869999999999</c:v>
                </c:pt>
                <c:pt idx="152" formatCode="General">
                  <c:v>350.053</c:v>
                </c:pt>
                <c:pt idx="153" formatCode="General">
                  <c:v>351.2373</c:v>
                </c:pt>
                <c:pt idx="154" formatCode="General">
                  <c:v>352.42169999999999</c:v>
                </c:pt>
                <c:pt idx="155" formatCode="General">
                  <c:v>353.60599999999999</c:v>
                </c:pt>
                <c:pt idx="156" formatCode="General">
                  <c:v>354.7903</c:v>
                </c:pt>
                <c:pt idx="157" formatCode="General">
                  <c:v>355.97469999999998</c:v>
                </c:pt>
                <c:pt idx="158" formatCode="General">
                  <c:v>357.15899999999999</c:v>
                </c:pt>
                <c:pt idx="159" formatCode="General">
                  <c:v>358.34339999999997</c:v>
                </c:pt>
                <c:pt idx="160" formatCode="General">
                  <c:v>359.52769999999998</c:v>
                </c:pt>
                <c:pt idx="161" formatCode="General">
                  <c:v>360.71199999999999</c:v>
                </c:pt>
                <c:pt idx="162" formatCode="General">
                  <c:v>361.89640000000003</c:v>
                </c:pt>
                <c:pt idx="163" formatCode="General">
                  <c:v>363.08069999999998</c:v>
                </c:pt>
                <c:pt idx="164" formatCode="General">
                  <c:v>364.26499999999999</c:v>
                </c:pt>
                <c:pt idx="165" formatCode="General">
                  <c:v>365.44929999999999</c:v>
                </c:pt>
                <c:pt idx="166" formatCode="General">
                  <c:v>366.63369999999998</c:v>
                </c:pt>
                <c:pt idx="167" formatCode="General">
                  <c:v>367.81799999999998</c:v>
                </c:pt>
                <c:pt idx="168" formatCode="General">
                  <c:v>369.00229999999999</c:v>
                </c:pt>
                <c:pt idx="169" formatCode="General">
                  <c:v>370.18669999999997</c:v>
                </c:pt>
                <c:pt idx="170" formatCode="General">
                  <c:v>371.37099999999998</c:v>
                </c:pt>
                <c:pt idx="171" formatCode="General">
                  <c:v>372.55540000000002</c:v>
                </c:pt>
                <c:pt idx="172" formatCode="General">
                  <c:v>373.73970000000003</c:v>
                </c:pt>
                <c:pt idx="173" formatCode="General">
                  <c:v>374.92399999999998</c:v>
                </c:pt>
                <c:pt idx="174" formatCode="General">
                  <c:v>376.10829999999999</c:v>
                </c:pt>
                <c:pt idx="175" formatCode="General">
                  <c:v>377.29270000000002</c:v>
                </c:pt>
                <c:pt idx="176" formatCode="General">
                  <c:v>378.47699999999998</c:v>
                </c:pt>
                <c:pt idx="177" formatCode="General">
                  <c:v>379.66129999999998</c:v>
                </c:pt>
                <c:pt idx="178" formatCode="General">
                  <c:v>380.84570000000002</c:v>
                </c:pt>
                <c:pt idx="179" formatCode="General">
                  <c:v>382.03</c:v>
                </c:pt>
                <c:pt idx="180" formatCode="General">
                  <c:v>383.21440000000001</c:v>
                </c:pt>
                <c:pt idx="181" formatCode="General">
                  <c:v>384.39870000000002</c:v>
                </c:pt>
                <c:pt idx="182" formatCode="General">
                  <c:v>385.58300000000003</c:v>
                </c:pt>
                <c:pt idx="183" formatCode="General">
                  <c:v>386.76740000000001</c:v>
                </c:pt>
                <c:pt idx="184" formatCode="General">
                  <c:v>387.95170000000002</c:v>
                </c:pt>
                <c:pt idx="185" formatCode="General">
                  <c:v>389.13600000000002</c:v>
                </c:pt>
                <c:pt idx="186" formatCode="General">
                  <c:v>390.32029999999997</c:v>
                </c:pt>
                <c:pt idx="187" formatCode="General">
                  <c:v>391.50470000000001</c:v>
                </c:pt>
                <c:pt idx="188" formatCode="General">
                  <c:v>392.68900000000002</c:v>
                </c:pt>
                <c:pt idx="189" formatCode="General">
                  <c:v>393.8734</c:v>
                </c:pt>
                <c:pt idx="190" formatCode="General">
                  <c:v>395.05770000000001</c:v>
                </c:pt>
                <c:pt idx="191" formatCode="General">
                  <c:v>396.24200000000002</c:v>
                </c:pt>
                <c:pt idx="192" formatCode="General">
                  <c:v>397.4264</c:v>
                </c:pt>
                <c:pt idx="193" formatCode="General">
                  <c:v>398.61070000000001</c:v>
                </c:pt>
                <c:pt idx="194" formatCode="General">
                  <c:v>399.79500000000002</c:v>
                </c:pt>
                <c:pt idx="195" formatCode="General">
                  <c:v>400.97930000000002</c:v>
                </c:pt>
                <c:pt idx="196" formatCode="General">
                  <c:v>402.16370000000001</c:v>
                </c:pt>
                <c:pt idx="197" formatCode="General">
                  <c:v>403.34800000000001</c:v>
                </c:pt>
                <c:pt idx="198" formatCode="General">
                  <c:v>404.53230000000002</c:v>
                </c:pt>
                <c:pt idx="199" formatCode="General">
                  <c:v>405.7167</c:v>
                </c:pt>
                <c:pt idx="200" formatCode="General">
                  <c:v>406.90100000000001</c:v>
                </c:pt>
                <c:pt idx="201" formatCode="General">
                  <c:v>408.08539999999999</c:v>
                </c:pt>
                <c:pt idx="202" formatCode="General">
                  <c:v>409.2697</c:v>
                </c:pt>
                <c:pt idx="203" formatCode="General">
                  <c:v>410.45400000000001</c:v>
                </c:pt>
                <c:pt idx="204" formatCode="General">
                  <c:v>411.63839999999999</c:v>
                </c:pt>
                <c:pt idx="205" formatCode="General">
                  <c:v>412.8227</c:v>
                </c:pt>
                <c:pt idx="206" formatCode="General">
                  <c:v>414.00700000000001</c:v>
                </c:pt>
                <c:pt idx="207" formatCode="General">
                  <c:v>415.19130000000001</c:v>
                </c:pt>
                <c:pt idx="208" formatCode="General">
                  <c:v>416.37569999999999</c:v>
                </c:pt>
                <c:pt idx="209" formatCode="General">
                  <c:v>417.56</c:v>
                </c:pt>
                <c:pt idx="210" formatCode="General">
                  <c:v>418.74439999999998</c:v>
                </c:pt>
                <c:pt idx="211" formatCode="General">
                  <c:v>419.92869999999999</c:v>
                </c:pt>
                <c:pt idx="212" formatCode="General">
                  <c:v>421.113</c:v>
                </c:pt>
                <c:pt idx="213" formatCode="General">
                  <c:v>422.29739999999998</c:v>
                </c:pt>
                <c:pt idx="214" formatCode="General">
                  <c:v>423.48169999999999</c:v>
                </c:pt>
                <c:pt idx="215" formatCode="General">
                  <c:v>424.666</c:v>
                </c:pt>
                <c:pt idx="216" formatCode="General">
                  <c:v>425.8503</c:v>
                </c:pt>
                <c:pt idx="217" formatCode="General">
                  <c:v>427.03469999999999</c:v>
                </c:pt>
                <c:pt idx="218" formatCode="General">
                  <c:v>428.21899999999999</c:v>
                </c:pt>
                <c:pt idx="219" formatCode="General">
                  <c:v>429.40339999999998</c:v>
                </c:pt>
                <c:pt idx="220" formatCode="General">
                  <c:v>430.58769999999998</c:v>
                </c:pt>
                <c:pt idx="221" formatCode="General">
                  <c:v>431.77199999999999</c:v>
                </c:pt>
                <c:pt idx="222" formatCode="General">
                  <c:v>432.95639999999997</c:v>
                </c:pt>
                <c:pt idx="223" formatCode="General">
                  <c:v>434.14069999999998</c:v>
                </c:pt>
                <c:pt idx="224" formatCode="General">
                  <c:v>435.32499999999999</c:v>
                </c:pt>
                <c:pt idx="225" formatCode="General">
                  <c:v>436.5093</c:v>
                </c:pt>
                <c:pt idx="226" formatCode="General">
                  <c:v>437.69369999999998</c:v>
                </c:pt>
                <c:pt idx="227" formatCode="General">
                  <c:v>438.87799999999999</c:v>
                </c:pt>
                <c:pt idx="228" formatCode="General">
                  <c:v>440.06229999999999</c:v>
                </c:pt>
                <c:pt idx="229" formatCode="General">
                  <c:v>441.24669999999998</c:v>
                </c:pt>
                <c:pt idx="230" formatCode="General">
                  <c:v>442.43099999999998</c:v>
                </c:pt>
                <c:pt idx="231" formatCode="General">
                  <c:v>443.61540000000002</c:v>
                </c:pt>
                <c:pt idx="232" formatCode="General">
                  <c:v>444.79969999999997</c:v>
                </c:pt>
                <c:pt idx="233" formatCode="General">
                  <c:v>445.98399999999998</c:v>
                </c:pt>
                <c:pt idx="234" formatCode="General">
                  <c:v>447.16840000000002</c:v>
                </c:pt>
                <c:pt idx="235" formatCode="General">
                  <c:v>448.35270000000003</c:v>
                </c:pt>
                <c:pt idx="236" formatCode="General">
                  <c:v>449.53699999999998</c:v>
                </c:pt>
                <c:pt idx="237" formatCode="General">
                  <c:v>450.72129999999999</c:v>
                </c:pt>
                <c:pt idx="238" formatCode="General">
                  <c:v>451.90570000000002</c:v>
                </c:pt>
                <c:pt idx="239" formatCode="General">
                  <c:v>453.09</c:v>
                </c:pt>
                <c:pt idx="240" formatCode="General">
                  <c:v>454.27440000000001</c:v>
                </c:pt>
                <c:pt idx="241" formatCode="General">
                  <c:v>455.45870000000002</c:v>
                </c:pt>
                <c:pt idx="242" formatCode="General">
                  <c:v>456.64299999999997</c:v>
                </c:pt>
                <c:pt idx="243" formatCode="General">
                  <c:v>457.82740000000001</c:v>
                </c:pt>
                <c:pt idx="244" formatCode="General">
                  <c:v>459.01170000000002</c:v>
                </c:pt>
                <c:pt idx="245" formatCode="General">
                  <c:v>460.19600000000003</c:v>
                </c:pt>
                <c:pt idx="246" formatCode="General">
                  <c:v>461.38029999999998</c:v>
                </c:pt>
                <c:pt idx="247" formatCode="General">
                  <c:v>462.56470000000002</c:v>
                </c:pt>
                <c:pt idx="248" formatCode="General">
                  <c:v>463.74900000000002</c:v>
                </c:pt>
                <c:pt idx="249" formatCode="General">
                  <c:v>464.93329999999997</c:v>
                </c:pt>
                <c:pt idx="250" formatCode="General">
                  <c:v>466.11770000000001</c:v>
                </c:pt>
                <c:pt idx="251" formatCode="General">
                  <c:v>467.30200000000002</c:v>
                </c:pt>
                <c:pt idx="252" formatCode="General">
                  <c:v>468.4864</c:v>
                </c:pt>
                <c:pt idx="253" formatCode="General">
                  <c:v>469.67070000000001</c:v>
                </c:pt>
                <c:pt idx="254" formatCode="General">
                  <c:v>470.85500000000002</c:v>
                </c:pt>
                <c:pt idx="255" formatCode="General">
                  <c:v>472.0394</c:v>
                </c:pt>
                <c:pt idx="256" formatCode="General">
                  <c:v>473.22370000000001</c:v>
                </c:pt>
                <c:pt idx="257" formatCode="General">
                  <c:v>474.40800000000002</c:v>
                </c:pt>
                <c:pt idx="258" formatCode="General">
                  <c:v>475.59230000000002</c:v>
                </c:pt>
                <c:pt idx="259" formatCode="General">
                  <c:v>476.77670000000001</c:v>
                </c:pt>
                <c:pt idx="260" formatCode="General">
                  <c:v>477.96100000000001</c:v>
                </c:pt>
                <c:pt idx="261" formatCode="General">
                  <c:v>479.1454</c:v>
                </c:pt>
                <c:pt idx="262" formatCode="General">
                  <c:v>480.3297</c:v>
                </c:pt>
                <c:pt idx="263" formatCode="General">
                  <c:v>481.51400000000001</c:v>
                </c:pt>
                <c:pt idx="264" formatCode="General">
                  <c:v>482.69839999999999</c:v>
                </c:pt>
                <c:pt idx="265" formatCode="General">
                  <c:v>483.8827</c:v>
                </c:pt>
                <c:pt idx="266" formatCode="General">
                  <c:v>485.06700000000001</c:v>
                </c:pt>
                <c:pt idx="267" formatCode="General">
                  <c:v>486.25130000000001</c:v>
                </c:pt>
                <c:pt idx="268" formatCode="General">
                  <c:v>487.4357</c:v>
                </c:pt>
                <c:pt idx="269" formatCode="General">
                  <c:v>488.62</c:v>
                </c:pt>
                <c:pt idx="270" formatCode="General">
                  <c:v>489.80439999999999</c:v>
                </c:pt>
                <c:pt idx="271" formatCode="General">
                  <c:v>490.98869999999999</c:v>
                </c:pt>
                <c:pt idx="272" formatCode="General">
                  <c:v>492.173</c:v>
                </c:pt>
                <c:pt idx="273" formatCode="General">
                  <c:v>493.35739999999998</c:v>
                </c:pt>
                <c:pt idx="274" formatCode="General">
                  <c:v>494.54169999999999</c:v>
                </c:pt>
                <c:pt idx="275" formatCode="General">
                  <c:v>495.726</c:v>
                </c:pt>
                <c:pt idx="276" formatCode="General">
                  <c:v>496.91039999999998</c:v>
                </c:pt>
                <c:pt idx="277" formatCode="General">
                  <c:v>498.09469999999999</c:v>
                </c:pt>
                <c:pt idx="278" formatCode="General">
                  <c:v>499.279</c:v>
                </c:pt>
                <c:pt idx="279" formatCode="General">
                  <c:v>500.4633</c:v>
                </c:pt>
                <c:pt idx="280" formatCode="General">
                  <c:v>501.64769999999999</c:v>
                </c:pt>
                <c:pt idx="281" formatCode="General">
                  <c:v>502.83199999999999</c:v>
                </c:pt>
                <c:pt idx="282" formatCode="General">
                  <c:v>504.01639999999998</c:v>
                </c:pt>
                <c:pt idx="283" formatCode="General">
                  <c:v>505.20069999999998</c:v>
                </c:pt>
                <c:pt idx="284" formatCode="General">
                  <c:v>506.38499999999999</c:v>
                </c:pt>
                <c:pt idx="285" formatCode="General">
                  <c:v>507.56939999999997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D-448E-AF90-63AA67FC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22112"/>
        <c:axId val="279622768"/>
      </c:scatterChart>
      <c:valAx>
        <c:axId val="2796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Temperatur in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22768"/>
        <c:crosses val="autoZero"/>
        <c:crossBetween val="midCat"/>
      </c:valAx>
      <c:valAx>
        <c:axId val="279622768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 in kPa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Diagramm3"/>
  <sheetViews>
    <sheetView zoomScale="90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185737</xdr:rowOff>
    </xdr:from>
    <xdr:to>
      <xdr:col>10</xdr:col>
      <xdr:colOff>85725</xdr:colOff>
      <xdr:row>16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D40D36-F765-478E-A3A3-31E42A087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0075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P288"/>
  <sheetViews>
    <sheetView tabSelected="1" topLeftCell="B1" workbookViewId="0">
      <selection activeCell="D20" sqref="D20"/>
    </sheetView>
  </sheetViews>
  <sheetFormatPr baseColWidth="10" defaultRowHeight="15" x14ac:dyDescent="0.25"/>
  <cols>
    <col min="4" max="4" width="15.85546875" bestFit="1" customWidth="1"/>
  </cols>
  <sheetData>
    <row r="2" spans="1:16" x14ac:dyDescent="0.25">
      <c r="A2" t="s">
        <v>6</v>
      </c>
      <c r="B2" t="s">
        <v>0</v>
      </c>
      <c r="C2" t="s">
        <v>1</v>
      </c>
      <c r="D2" t="s">
        <v>7</v>
      </c>
      <c r="E2" t="s">
        <v>18</v>
      </c>
      <c r="F2" t="s">
        <v>2</v>
      </c>
      <c r="G2">
        <v>168.85</v>
      </c>
      <c r="H2" s="1">
        <v>1.0827180000000001E-6</v>
      </c>
      <c r="I2">
        <f>G2-273.15</f>
        <v>-104.29999999999998</v>
      </c>
      <c r="K2">
        <v>354.5</v>
      </c>
      <c r="L2">
        <v>100.66</v>
      </c>
    </row>
    <row r="3" spans="1:16" x14ac:dyDescent="0.25">
      <c r="A3">
        <v>1</v>
      </c>
      <c r="B3">
        <v>100.66</v>
      </c>
      <c r="C3">
        <v>81.5</v>
      </c>
      <c r="D3">
        <v>81.8</v>
      </c>
      <c r="F3">
        <f t="shared" ref="F3:F13" si="0">C3+273</f>
        <v>354.5</v>
      </c>
      <c r="G3" s="1">
        <v>170.0343</v>
      </c>
      <c r="H3" s="1">
        <v>1.4166309999999999E-6</v>
      </c>
      <c r="I3">
        <f t="shared" ref="I3:I66" si="1">G3-273.15</f>
        <v>-103.11569999999998</v>
      </c>
      <c r="K3">
        <v>351.7</v>
      </c>
      <c r="L3">
        <v>90</v>
      </c>
      <c r="M3" t="e">
        <f>INTERCEPT(P3:P13,O3:O13)</f>
        <v>#DIV/0!</v>
      </c>
      <c r="N3">
        <v>0</v>
      </c>
      <c r="O3" t="e">
        <f>1/N3</f>
        <v>#DIV/0!</v>
      </c>
      <c r="P3">
        <f>LN(B3)</f>
        <v>4.611748501348214</v>
      </c>
    </row>
    <row r="4" spans="1:16" x14ac:dyDescent="0.25">
      <c r="A4">
        <f>A3+1</f>
        <v>2</v>
      </c>
      <c r="B4">
        <v>90</v>
      </c>
      <c r="C4">
        <v>78.7</v>
      </c>
      <c r="D4">
        <v>79.7</v>
      </c>
      <c r="F4">
        <f t="shared" si="0"/>
        <v>351.7</v>
      </c>
      <c r="G4" s="1">
        <v>171.21870000000001</v>
      </c>
      <c r="H4" s="1">
        <v>1.8458129999999999E-6</v>
      </c>
      <c r="I4">
        <f t="shared" si="1"/>
        <v>-101.93129999999996</v>
      </c>
      <c r="K4">
        <v>348.8</v>
      </c>
      <c r="L4">
        <v>80</v>
      </c>
      <c r="M4" t="e">
        <f>SLOPE(P3:P4,O3:O4)</f>
        <v>#DIV/0!</v>
      </c>
      <c r="N4">
        <v>2.9999939799430777</v>
      </c>
      <c r="O4">
        <f>1/N4</f>
        <v>0.33333400222988918</v>
      </c>
      <c r="P4">
        <f>LN(B4)</f>
        <v>4.499809670330265</v>
      </c>
    </row>
    <row r="5" spans="1:16" x14ac:dyDescent="0.25">
      <c r="A5">
        <f t="shared" ref="A5:A13" si="2">A4+1</f>
        <v>3</v>
      </c>
      <c r="B5">
        <v>80</v>
      </c>
      <c r="C5">
        <v>75.8</v>
      </c>
      <c r="D5">
        <v>76.900000000000006</v>
      </c>
      <c r="F5">
        <f t="shared" si="0"/>
        <v>348.8</v>
      </c>
      <c r="G5" s="1">
        <v>172.40299999999999</v>
      </c>
      <c r="H5" s="1">
        <v>2.3952299999999999E-6</v>
      </c>
      <c r="I5">
        <f t="shared" si="1"/>
        <v>-100.74699999999999</v>
      </c>
      <c r="K5">
        <v>345.7</v>
      </c>
      <c r="L5">
        <v>70</v>
      </c>
      <c r="N5">
        <v>348.8</v>
      </c>
      <c r="O5">
        <f>1/N5</f>
        <v>2.8669724770642199E-3</v>
      </c>
      <c r="P5">
        <f>LN(B5)</f>
        <v>4.3820266346738812</v>
      </c>
    </row>
    <row r="6" spans="1:16" x14ac:dyDescent="0.25">
      <c r="A6">
        <f t="shared" si="2"/>
        <v>4</v>
      </c>
      <c r="B6">
        <v>70</v>
      </c>
      <c r="C6">
        <v>72.7</v>
      </c>
      <c r="D6">
        <v>73.8</v>
      </c>
      <c r="F6">
        <f t="shared" si="0"/>
        <v>345.7</v>
      </c>
      <c r="G6" s="1">
        <v>173.5873</v>
      </c>
      <c r="H6" s="1">
        <v>3.0957989999999998E-6</v>
      </c>
      <c r="I6">
        <f t="shared" si="1"/>
        <v>-99.562699999999978</v>
      </c>
      <c r="K6">
        <v>342.2</v>
      </c>
      <c r="L6">
        <v>60</v>
      </c>
      <c r="N6">
        <v>345.7</v>
      </c>
      <c r="O6">
        <f>1/N6</f>
        <v>2.8926815157651145E-3</v>
      </c>
      <c r="P6">
        <f>LN(B6)</f>
        <v>4.2484952420493594</v>
      </c>
    </row>
    <row r="7" spans="1:16" x14ac:dyDescent="0.25">
      <c r="A7">
        <f t="shared" si="2"/>
        <v>5</v>
      </c>
      <c r="B7">
        <v>60</v>
      </c>
      <c r="C7">
        <v>69.2</v>
      </c>
      <c r="D7">
        <v>70.3</v>
      </c>
      <c r="F7">
        <f t="shared" si="0"/>
        <v>342.2</v>
      </c>
      <c r="G7" s="1">
        <v>174.77170000000001</v>
      </c>
      <c r="H7" s="1">
        <v>3.9856700000000002E-6</v>
      </c>
      <c r="I7">
        <f t="shared" si="1"/>
        <v>-98.378299999999967</v>
      </c>
      <c r="K7">
        <v>338.2</v>
      </c>
      <c r="L7">
        <v>50</v>
      </c>
      <c r="N7">
        <v>342.2</v>
      </c>
      <c r="O7">
        <f>1/N7</f>
        <v>2.9222676797194622E-3</v>
      </c>
      <c r="P7">
        <f>LN(B7)</f>
        <v>4.0943445622221004</v>
      </c>
    </row>
    <row r="8" spans="1:16" x14ac:dyDescent="0.25">
      <c r="A8">
        <f t="shared" si="2"/>
        <v>6</v>
      </c>
      <c r="B8">
        <v>50</v>
      </c>
      <c r="C8">
        <v>65.2</v>
      </c>
      <c r="D8">
        <v>66.3</v>
      </c>
      <c r="F8">
        <f t="shared" si="0"/>
        <v>338.2</v>
      </c>
      <c r="G8" s="1">
        <v>175.95599999999999</v>
      </c>
      <c r="H8" s="1">
        <v>5.1117389999999997E-6</v>
      </c>
      <c r="I8">
        <f t="shared" si="1"/>
        <v>-97.193999999999988</v>
      </c>
      <c r="K8">
        <v>333.2</v>
      </c>
      <c r="L8">
        <v>40</v>
      </c>
      <c r="N8">
        <v>338.2</v>
      </c>
      <c r="O8">
        <f>1/N8</f>
        <v>2.9568302779420462E-3</v>
      </c>
      <c r="P8">
        <f>LN(B8)</f>
        <v>3.912023005428146</v>
      </c>
    </row>
    <row r="9" spans="1:16" x14ac:dyDescent="0.25">
      <c r="A9">
        <f t="shared" si="2"/>
        <v>7</v>
      </c>
      <c r="B9">
        <v>40</v>
      </c>
      <c r="C9">
        <v>60.2</v>
      </c>
      <c r="D9">
        <v>61.4</v>
      </c>
      <c r="F9">
        <f t="shared" si="0"/>
        <v>333.2</v>
      </c>
      <c r="G9" s="1">
        <v>177.1403</v>
      </c>
      <c r="H9" s="1">
        <v>6.5314459999999998E-6</v>
      </c>
      <c r="I9">
        <f t="shared" si="1"/>
        <v>-96.009699999999981</v>
      </c>
      <c r="K9">
        <v>327.2</v>
      </c>
      <c r="L9">
        <v>30</v>
      </c>
      <c r="N9">
        <v>333.2</v>
      </c>
      <c r="O9">
        <f>1/N9</f>
        <v>3.0012004801920769E-3</v>
      </c>
      <c r="P9">
        <f>LN(B9)</f>
        <v>3.6888794541139363</v>
      </c>
    </row>
    <row r="10" spans="1:16" x14ac:dyDescent="0.25">
      <c r="A10">
        <f t="shared" si="2"/>
        <v>8</v>
      </c>
      <c r="B10">
        <v>30</v>
      </c>
      <c r="C10">
        <v>54.2</v>
      </c>
      <c r="D10">
        <v>55.4</v>
      </c>
      <c r="F10">
        <f t="shared" si="0"/>
        <v>327.2</v>
      </c>
      <c r="G10" s="1">
        <v>178.32470000000001</v>
      </c>
      <c r="H10" s="1">
        <v>8.3149039999999999E-6</v>
      </c>
      <c r="I10">
        <f t="shared" si="1"/>
        <v>-94.82529999999997</v>
      </c>
      <c r="K10">
        <v>323.5</v>
      </c>
      <c r="L10">
        <v>25</v>
      </c>
      <c r="N10">
        <v>327.2</v>
      </c>
      <c r="O10">
        <f>1/N10</f>
        <v>3.0562347188264061E-3</v>
      </c>
      <c r="P10">
        <f>LN(B10)</f>
        <v>3.4011973816621555</v>
      </c>
    </row>
    <row r="11" spans="1:16" x14ac:dyDescent="0.25">
      <c r="A11">
        <f t="shared" si="2"/>
        <v>9</v>
      </c>
      <c r="B11">
        <v>25</v>
      </c>
      <c r="C11">
        <v>50.5</v>
      </c>
      <c r="D11">
        <v>50.8</v>
      </c>
      <c r="F11">
        <f t="shared" si="0"/>
        <v>323.5</v>
      </c>
      <c r="G11" s="1">
        <v>179.50899999999999</v>
      </c>
      <c r="H11" s="1">
        <v>1.05474E-5</v>
      </c>
      <c r="I11">
        <f t="shared" si="1"/>
        <v>-93.640999999999991</v>
      </c>
      <c r="K11">
        <v>319.3</v>
      </c>
      <c r="L11">
        <v>20</v>
      </c>
      <c r="N11">
        <v>323.5</v>
      </c>
      <c r="O11">
        <f>1/N11</f>
        <v>3.0911901081916537E-3</v>
      </c>
      <c r="P11">
        <f>LN(B11)</f>
        <v>3.2188758248682006</v>
      </c>
    </row>
    <row r="12" spans="1:16" x14ac:dyDescent="0.25">
      <c r="A12">
        <f t="shared" si="2"/>
        <v>10</v>
      </c>
      <c r="B12">
        <v>20</v>
      </c>
      <c r="C12">
        <v>46.3</v>
      </c>
      <c r="D12">
        <v>47.3</v>
      </c>
      <c r="F12">
        <f t="shared" si="0"/>
        <v>319.3</v>
      </c>
      <c r="G12" s="1">
        <v>180.69329999999999</v>
      </c>
      <c r="H12" s="1">
        <v>1.333231E-5</v>
      </c>
      <c r="I12">
        <f t="shared" si="1"/>
        <v>-92.456699999999984</v>
      </c>
      <c r="K12">
        <v>306.7</v>
      </c>
      <c r="L12">
        <v>10</v>
      </c>
      <c r="N12">
        <v>319.3</v>
      </c>
      <c r="O12">
        <f>1/N12</f>
        <v>3.1318509238960224E-3</v>
      </c>
      <c r="P12">
        <f>LN(B12)</f>
        <v>2.9957322735539909</v>
      </c>
    </row>
    <row r="13" spans="1:16" x14ac:dyDescent="0.25">
      <c r="A13">
        <f t="shared" si="2"/>
        <v>11</v>
      </c>
      <c r="B13">
        <v>10</v>
      </c>
      <c r="C13">
        <v>33.700000000000003</v>
      </c>
      <c r="D13">
        <v>34.4</v>
      </c>
      <c r="F13">
        <f t="shared" si="0"/>
        <v>306.7</v>
      </c>
      <c r="G13" s="1">
        <v>181.8777</v>
      </c>
      <c r="H13" s="1">
        <v>1.6794579999999999E-5</v>
      </c>
      <c r="I13">
        <f t="shared" si="1"/>
        <v>-91.272299999999973</v>
      </c>
      <c r="N13">
        <v>306.7</v>
      </c>
      <c r="O13">
        <f>1/N13</f>
        <v>3.2605151613955006E-3</v>
      </c>
      <c r="P13">
        <f>LN(B13)</f>
        <v>2.3025850929940459</v>
      </c>
    </row>
    <row r="14" spans="1:16" x14ac:dyDescent="0.25">
      <c r="G14" s="1">
        <v>183.06200000000001</v>
      </c>
      <c r="H14" s="1">
        <v>2.1084640000000001E-5</v>
      </c>
      <c r="I14">
        <f t="shared" si="1"/>
        <v>-90.087999999999965</v>
      </c>
    </row>
    <row r="15" spans="1:16" x14ac:dyDescent="0.25">
      <c r="B15" s="3" t="s">
        <v>3</v>
      </c>
      <c r="C15" s="3">
        <v>6.9330040000000004</v>
      </c>
      <c r="D15" s="3" t="s">
        <v>8</v>
      </c>
      <c r="E15" s="1">
        <f>3.17798*10^-3</f>
        <v>3.17798E-3</v>
      </c>
      <c r="G15" s="1">
        <v>184.24629999999999</v>
      </c>
      <c r="H15" s="1">
        <v>2.6383159999999999E-5</v>
      </c>
      <c r="I15">
        <f t="shared" si="1"/>
        <v>-88.903699999999986</v>
      </c>
      <c r="K15" t="s">
        <v>12</v>
      </c>
      <c r="L15" s="4" t="s">
        <v>17</v>
      </c>
    </row>
    <row r="16" spans="1:16" x14ac:dyDescent="0.25">
      <c r="B16" s="3" t="s">
        <v>4</v>
      </c>
      <c r="C16" s="3">
        <v>1393.8130000000001</v>
      </c>
      <c r="D16" s="3"/>
      <c r="E16" s="3"/>
      <c r="G16" s="1">
        <v>185.4307</v>
      </c>
      <c r="H16" s="1">
        <v>3.2906310000000001E-5</v>
      </c>
      <c r="I16">
        <f t="shared" si="1"/>
        <v>-87.719299999999976</v>
      </c>
      <c r="K16" t="s">
        <v>13</v>
      </c>
      <c r="L16" s="4" t="s">
        <v>16</v>
      </c>
    </row>
    <row r="17" spans="2:12" x14ac:dyDescent="0.25">
      <c r="B17" s="3" t="s">
        <v>5</v>
      </c>
      <c r="C17" s="3">
        <v>201.3818</v>
      </c>
      <c r="D17" s="3"/>
      <c r="E17" s="3"/>
      <c r="G17" s="1">
        <v>186.61500000000001</v>
      </c>
      <c r="H17" s="1">
        <v>4.0912089999999997E-5</v>
      </c>
      <c r="I17">
        <f t="shared" si="1"/>
        <v>-86.534999999999968</v>
      </c>
      <c r="K17" t="s">
        <v>14</v>
      </c>
      <c r="L17" s="4" t="s">
        <v>15</v>
      </c>
    </row>
    <row r="18" spans="2:12" x14ac:dyDescent="0.25">
      <c r="C18" s="3">
        <v>248</v>
      </c>
      <c r="D18" s="3">
        <f>C18-273</f>
        <v>-25</v>
      </c>
      <c r="E18" s="3"/>
      <c r="G18" s="1">
        <v>187.79929999999999</v>
      </c>
      <c r="H18" s="1">
        <v>5.0707410000000002E-5</v>
      </c>
      <c r="I18">
        <f t="shared" si="1"/>
        <v>-85.350699999999989</v>
      </c>
    </row>
    <row r="19" spans="2:12" x14ac:dyDescent="0.25">
      <c r="C19" s="3">
        <v>356</v>
      </c>
      <c r="D19" s="3">
        <f>C19-273</f>
        <v>83</v>
      </c>
      <c r="G19" s="1">
        <v>188.9837</v>
      </c>
      <c r="H19" s="1">
        <v>6.2656360000000003E-5</v>
      </c>
      <c r="I19">
        <f t="shared" si="1"/>
        <v>-84.166299999999978</v>
      </c>
    </row>
    <row r="20" spans="2:12" x14ac:dyDescent="0.25">
      <c r="B20" t="s">
        <v>11</v>
      </c>
      <c r="C20" t="s">
        <v>10</v>
      </c>
      <c r="D20">
        <v>43550.04</v>
      </c>
      <c r="G20" s="1">
        <v>190.16800000000001</v>
      </c>
      <c r="H20" s="1">
        <v>7.7189619999999998E-5</v>
      </c>
      <c r="I20">
        <f t="shared" si="1"/>
        <v>-82.981999999999971</v>
      </c>
    </row>
    <row r="21" spans="2:12" x14ac:dyDescent="0.25">
      <c r="C21" t="s">
        <v>9</v>
      </c>
      <c r="D21">
        <f>N13</f>
        <v>306.7</v>
      </c>
      <c r="G21" s="1">
        <v>191.35230000000001</v>
      </c>
      <c r="H21" s="1">
        <v>9.4815150000000003E-5</v>
      </c>
      <c r="I21">
        <f t="shared" si="1"/>
        <v>-81.797699999999963</v>
      </c>
    </row>
    <row r="22" spans="2:12" x14ac:dyDescent="0.25">
      <c r="G22" s="1">
        <v>192.5367</v>
      </c>
      <c r="H22" s="1">
        <v>1.161305E-4</v>
      </c>
      <c r="I22">
        <f t="shared" si="1"/>
        <v>-80.613299999999981</v>
      </c>
    </row>
    <row r="23" spans="2:12" x14ac:dyDescent="0.25">
      <c r="G23" s="1">
        <v>193.721</v>
      </c>
      <c r="H23" s="1">
        <v>1.418368E-4</v>
      </c>
      <c r="I23">
        <f t="shared" si="1"/>
        <v>-79.428999999999974</v>
      </c>
    </row>
    <row r="24" spans="2:12" x14ac:dyDescent="0.25">
      <c r="G24" s="1">
        <v>194.90530000000001</v>
      </c>
      <c r="H24" s="1">
        <v>1.727543E-4</v>
      </c>
      <c r="I24">
        <f t="shared" si="1"/>
        <v>-78.244699999999966</v>
      </c>
    </row>
    <row r="25" spans="2:12" x14ac:dyDescent="0.25">
      <c r="G25" s="1">
        <v>196.08969999999999</v>
      </c>
      <c r="H25" s="1">
        <v>2.098403E-4</v>
      </c>
      <c r="I25">
        <f t="shared" si="1"/>
        <v>-77.060299999999984</v>
      </c>
    </row>
    <row r="26" spans="2:12" x14ac:dyDescent="0.25">
      <c r="G26" s="1">
        <v>197.274</v>
      </c>
      <c r="H26" s="1">
        <v>2.5420919999999999E-4</v>
      </c>
      <c r="I26">
        <f t="shared" si="1"/>
        <v>-75.875999999999976</v>
      </c>
    </row>
    <row r="27" spans="2:12" x14ac:dyDescent="0.25">
      <c r="G27" s="1">
        <v>198.45830000000001</v>
      </c>
      <c r="H27" s="1">
        <v>3.0715529999999998E-4</v>
      </c>
      <c r="I27">
        <f t="shared" si="1"/>
        <v>-74.691699999999969</v>
      </c>
    </row>
    <row r="28" spans="2:12" x14ac:dyDescent="0.25">
      <c r="G28" s="1">
        <v>199.64269999999999</v>
      </c>
      <c r="H28" s="1">
        <v>3.701776E-4</v>
      </c>
      <c r="I28">
        <f t="shared" si="1"/>
        <v>-73.507299999999987</v>
      </c>
    </row>
    <row r="29" spans="2:12" x14ac:dyDescent="0.25">
      <c r="G29" s="1">
        <v>200.827</v>
      </c>
      <c r="H29" s="1">
        <v>4.450085E-4</v>
      </c>
      <c r="I29">
        <f t="shared" si="1"/>
        <v>-72.322999999999979</v>
      </c>
    </row>
    <row r="30" spans="2:12" x14ac:dyDescent="0.25">
      <c r="G30" s="1">
        <v>202.01130000000001</v>
      </c>
      <c r="H30" s="1">
        <v>5.3364560000000001E-4</v>
      </c>
      <c r="I30">
        <f t="shared" si="1"/>
        <v>-71.138699999999972</v>
      </c>
    </row>
    <row r="31" spans="2:12" x14ac:dyDescent="0.25">
      <c r="G31" s="1">
        <v>203.19569999999999</v>
      </c>
      <c r="H31" s="1">
        <v>6.3838649999999996E-4</v>
      </c>
      <c r="I31">
        <f t="shared" si="1"/>
        <v>-69.954299999999989</v>
      </c>
    </row>
    <row r="32" spans="2:12" x14ac:dyDescent="0.25">
      <c r="G32" s="1">
        <v>204.38</v>
      </c>
      <c r="H32" s="1">
        <v>7.618681E-4</v>
      </c>
      <c r="I32">
        <f t="shared" si="1"/>
        <v>-68.769999999999982</v>
      </c>
    </row>
    <row r="33" spans="7:9" x14ac:dyDescent="0.25">
      <c r="G33" s="1">
        <v>205.5643</v>
      </c>
      <c r="H33" s="1">
        <v>9.0711019999999999E-4</v>
      </c>
      <c r="I33">
        <f t="shared" si="1"/>
        <v>-67.585699999999974</v>
      </c>
    </row>
    <row r="34" spans="7:9" x14ac:dyDescent="0.25">
      <c r="G34" s="1">
        <v>206.74870000000001</v>
      </c>
      <c r="H34" s="1">
        <v>1.077564E-3</v>
      </c>
      <c r="I34">
        <f t="shared" si="1"/>
        <v>-66.401299999999964</v>
      </c>
    </row>
    <row r="35" spans="7:9" x14ac:dyDescent="0.25">
      <c r="G35" s="1">
        <v>207.93299999999999</v>
      </c>
      <c r="H35" s="1">
        <v>1.277163E-3</v>
      </c>
      <c r="I35">
        <f t="shared" si="1"/>
        <v>-65.216999999999985</v>
      </c>
    </row>
    <row r="36" spans="7:9" x14ac:dyDescent="0.25">
      <c r="G36" s="1">
        <v>209.1173</v>
      </c>
      <c r="H36" s="1">
        <v>1.5103849999999999E-3</v>
      </c>
      <c r="I36">
        <f t="shared" si="1"/>
        <v>-64.032699999999977</v>
      </c>
    </row>
    <row r="37" spans="7:9" x14ac:dyDescent="0.25">
      <c r="G37" s="1">
        <v>210.30170000000001</v>
      </c>
      <c r="H37" s="1">
        <v>1.7823139999999999E-3</v>
      </c>
      <c r="I37">
        <f t="shared" si="1"/>
        <v>-62.848299999999966</v>
      </c>
    </row>
    <row r="38" spans="7:9" x14ac:dyDescent="0.25">
      <c r="G38" s="1">
        <v>211.48599999999999</v>
      </c>
      <c r="H38" s="1">
        <v>2.0987110000000001E-3</v>
      </c>
      <c r="I38">
        <f t="shared" si="1"/>
        <v>-61.663999999999987</v>
      </c>
    </row>
    <row r="39" spans="7:9" x14ac:dyDescent="0.25">
      <c r="G39" s="1">
        <v>212.6703</v>
      </c>
      <c r="H39" s="1">
        <v>2.466092E-3</v>
      </c>
      <c r="I39">
        <f t="shared" si="1"/>
        <v>-60.47969999999998</v>
      </c>
    </row>
    <row r="40" spans="7:9" x14ac:dyDescent="0.25">
      <c r="G40" s="1">
        <v>213.85470000000001</v>
      </c>
      <c r="H40" s="1">
        <v>2.891813E-3</v>
      </c>
      <c r="I40">
        <f t="shared" si="1"/>
        <v>-59.295299999999969</v>
      </c>
    </row>
    <row r="41" spans="7:9" x14ac:dyDescent="0.25">
      <c r="G41" s="1">
        <v>215.03899999999999</v>
      </c>
      <c r="H41" s="1">
        <v>3.3841610000000001E-3</v>
      </c>
      <c r="I41">
        <f t="shared" si="1"/>
        <v>-58.11099999999999</v>
      </c>
    </row>
    <row r="42" spans="7:9" x14ac:dyDescent="0.25">
      <c r="G42" s="1">
        <v>216.22329999999999</v>
      </c>
      <c r="H42" s="1">
        <v>3.9524540000000002E-3</v>
      </c>
      <c r="I42">
        <f t="shared" si="1"/>
        <v>-56.926699999999983</v>
      </c>
    </row>
    <row r="43" spans="7:9" x14ac:dyDescent="0.25">
      <c r="G43" s="1">
        <v>217.40770000000001</v>
      </c>
      <c r="H43" s="1">
        <v>4.6071549999999999E-3</v>
      </c>
      <c r="I43">
        <f t="shared" si="1"/>
        <v>-55.742299999999972</v>
      </c>
    </row>
    <row r="44" spans="7:9" x14ac:dyDescent="0.25">
      <c r="G44" s="1">
        <v>218.59200000000001</v>
      </c>
      <c r="H44" s="1">
        <v>5.3599820000000001E-3</v>
      </c>
      <c r="I44">
        <f t="shared" si="1"/>
        <v>-54.557999999999964</v>
      </c>
    </row>
    <row r="45" spans="7:9" x14ac:dyDescent="0.25">
      <c r="G45" s="1">
        <v>219.77629999999999</v>
      </c>
      <c r="H45" s="1">
        <v>6.2240459999999996E-3</v>
      </c>
      <c r="I45">
        <f t="shared" si="1"/>
        <v>-53.373699999999985</v>
      </c>
    </row>
    <row r="46" spans="7:9" x14ac:dyDescent="0.25">
      <c r="G46" s="1">
        <v>220.9607</v>
      </c>
      <c r="H46" s="1">
        <v>7.213985E-3</v>
      </c>
      <c r="I46">
        <f t="shared" si="1"/>
        <v>-52.189299999999974</v>
      </c>
    </row>
    <row r="47" spans="7:9" x14ac:dyDescent="0.25">
      <c r="G47" s="1">
        <v>222.14500000000001</v>
      </c>
      <c r="H47" s="1">
        <v>8.3461109999999998E-3</v>
      </c>
      <c r="I47">
        <f t="shared" si="1"/>
        <v>-51.004999999999967</v>
      </c>
    </row>
    <row r="48" spans="7:9" x14ac:dyDescent="0.25">
      <c r="G48" s="1">
        <v>223.32929999999999</v>
      </c>
      <c r="H48" s="1">
        <v>9.6385789999999995E-3</v>
      </c>
      <c r="I48">
        <f t="shared" si="1"/>
        <v>-49.820699999999988</v>
      </c>
    </row>
    <row r="49" spans="7:9" x14ac:dyDescent="0.25">
      <c r="G49" s="1">
        <v>224.5137</v>
      </c>
      <c r="H49" s="1">
        <v>1.111155E-2</v>
      </c>
      <c r="I49">
        <f t="shared" si="1"/>
        <v>-48.636299999999977</v>
      </c>
    </row>
    <row r="50" spans="7:9" x14ac:dyDescent="0.25">
      <c r="G50" s="1">
        <v>225.69800000000001</v>
      </c>
      <c r="H50">
        <v>1.2787400000000001E-2</v>
      </c>
      <c r="I50">
        <f t="shared" si="1"/>
        <v>-47.45199999999997</v>
      </c>
    </row>
    <row r="51" spans="7:9" x14ac:dyDescent="0.25">
      <c r="G51">
        <v>226.88229999999999</v>
      </c>
      <c r="H51">
        <v>1.46909E-2</v>
      </c>
      <c r="I51">
        <f t="shared" si="1"/>
        <v>-46.267699999999991</v>
      </c>
    </row>
    <row r="52" spans="7:9" x14ac:dyDescent="0.25">
      <c r="G52">
        <v>228.0667</v>
      </c>
      <c r="H52" s="1">
        <v>1.6849409999999999E-2</v>
      </c>
      <c r="I52">
        <f t="shared" si="1"/>
        <v>-45.08329999999998</v>
      </c>
    </row>
    <row r="53" spans="7:9" x14ac:dyDescent="0.25">
      <c r="G53" s="1">
        <v>229.251</v>
      </c>
      <c r="H53" s="1">
        <v>1.9293169999999998E-2</v>
      </c>
      <c r="I53">
        <f t="shared" si="1"/>
        <v>-43.898999999999972</v>
      </c>
    </row>
    <row r="54" spans="7:9" x14ac:dyDescent="0.25">
      <c r="G54" s="1">
        <v>230.43530000000001</v>
      </c>
      <c r="H54">
        <v>2.2055499999999999E-2</v>
      </c>
      <c r="I54">
        <f t="shared" si="1"/>
        <v>-42.714699999999965</v>
      </c>
    </row>
    <row r="55" spans="7:9" x14ac:dyDescent="0.25">
      <c r="G55">
        <v>231.61969999999999</v>
      </c>
      <c r="H55" s="1">
        <v>2.5173049999999999E-2</v>
      </c>
      <c r="I55">
        <f t="shared" si="1"/>
        <v>-41.530299999999983</v>
      </c>
    </row>
    <row r="56" spans="7:9" x14ac:dyDescent="0.25">
      <c r="G56" s="1">
        <v>232.804</v>
      </c>
      <c r="H56" s="1">
        <v>2.8686119999999999E-2</v>
      </c>
      <c r="I56">
        <f t="shared" si="1"/>
        <v>-40.345999999999975</v>
      </c>
    </row>
    <row r="57" spans="7:9" x14ac:dyDescent="0.25">
      <c r="G57" s="1">
        <v>233.98830000000001</v>
      </c>
      <c r="H57" s="1">
        <v>3.263891E-2</v>
      </c>
      <c r="I57">
        <f t="shared" si="1"/>
        <v>-39.161699999999968</v>
      </c>
    </row>
    <row r="58" spans="7:9" x14ac:dyDescent="0.25">
      <c r="G58" s="1">
        <v>235.17269999999999</v>
      </c>
      <c r="H58">
        <v>3.7079899999999999E-2</v>
      </c>
      <c r="I58">
        <f t="shared" si="1"/>
        <v>-37.977299999999985</v>
      </c>
    </row>
    <row r="59" spans="7:9" x14ac:dyDescent="0.25">
      <c r="G59">
        <v>236.357</v>
      </c>
      <c r="H59" s="1">
        <v>4.2062080000000002E-2</v>
      </c>
      <c r="I59">
        <f t="shared" si="1"/>
        <v>-36.792999999999978</v>
      </c>
    </row>
    <row r="60" spans="7:9" x14ac:dyDescent="0.25">
      <c r="G60" s="1">
        <v>237.54130000000001</v>
      </c>
      <c r="H60" s="1">
        <v>4.7643390000000001E-2</v>
      </c>
      <c r="I60">
        <f t="shared" si="1"/>
        <v>-35.60869999999997</v>
      </c>
    </row>
    <row r="61" spans="7:9" x14ac:dyDescent="0.25">
      <c r="G61" s="1">
        <v>238.72569999999999</v>
      </c>
      <c r="H61" s="1">
        <v>5.3887060000000001E-2</v>
      </c>
      <c r="I61">
        <f t="shared" si="1"/>
        <v>-34.424299999999988</v>
      </c>
    </row>
    <row r="62" spans="7:9" x14ac:dyDescent="0.25">
      <c r="G62" s="1">
        <v>239.91</v>
      </c>
      <c r="H62" s="1">
        <v>6.0861989999999998E-2</v>
      </c>
      <c r="I62">
        <f t="shared" si="1"/>
        <v>-33.239999999999981</v>
      </c>
    </row>
    <row r="63" spans="7:9" x14ac:dyDescent="0.25">
      <c r="G63" s="1">
        <v>241.0943</v>
      </c>
      <c r="H63" s="1">
        <v>6.8643179999999998E-2</v>
      </c>
      <c r="I63">
        <f t="shared" si="1"/>
        <v>-32.055699999999973</v>
      </c>
    </row>
    <row r="64" spans="7:9" x14ac:dyDescent="0.25">
      <c r="G64" s="1">
        <v>242.27869999999999</v>
      </c>
      <c r="H64" s="1">
        <v>7.7312130000000007E-2</v>
      </c>
      <c r="I64">
        <f t="shared" si="1"/>
        <v>-30.871299999999991</v>
      </c>
    </row>
    <row r="65" spans="7:9" x14ac:dyDescent="0.25">
      <c r="G65" s="1">
        <v>243.46299999999999</v>
      </c>
      <c r="H65" s="1">
        <v>8.6957370000000006E-2</v>
      </c>
      <c r="I65">
        <f t="shared" si="1"/>
        <v>-29.686999999999983</v>
      </c>
    </row>
    <row r="66" spans="7:9" x14ac:dyDescent="0.25">
      <c r="G66" s="1">
        <v>244.6473</v>
      </c>
      <c r="H66" s="1">
        <v>9.7674839999999999E-2</v>
      </c>
      <c r="I66">
        <f t="shared" si="1"/>
        <v>-28.502699999999976</v>
      </c>
    </row>
    <row r="67" spans="7:9" x14ac:dyDescent="0.25">
      <c r="G67" s="1">
        <v>245.83170000000001</v>
      </c>
      <c r="H67">
        <v>0.1095685</v>
      </c>
      <c r="I67">
        <f t="shared" ref="I67:I130" si="3">G67-273.15</f>
        <v>-27.318299999999965</v>
      </c>
    </row>
    <row r="68" spans="7:9" x14ac:dyDescent="0.25">
      <c r="G68">
        <v>247.01599999999999</v>
      </c>
      <c r="H68">
        <v>0.1227507</v>
      </c>
      <c r="I68">
        <f t="shared" si="3"/>
        <v>-26.133999999999986</v>
      </c>
    </row>
    <row r="69" spans="7:9" x14ac:dyDescent="0.25">
      <c r="G69">
        <v>248.2003</v>
      </c>
      <c r="H69">
        <v>0.13734289999999999</v>
      </c>
      <c r="I69">
        <f t="shared" si="3"/>
        <v>-24.949699999999979</v>
      </c>
    </row>
    <row r="70" spans="7:9" x14ac:dyDescent="0.25">
      <c r="G70">
        <v>249.38470000000001</v>
      </c>
      <c r="H70">
        <v>0.15347620000000001</v>
      </c>
      <c r="I70">
        <f t="shared" si="3"/>
        <v>-23.765299999999968</v>
      </c>
    </row>
    <row r="71" spans="7:9" x14ac:dyDescent="0.25">
      <c r="G71">
        <v>250.56899999999999</v>
      </c>
      <c r="H71">
        <v>0.1712919</v>
      </c>
      <c r="I71">
        <f t="shared" si="3"/>
        <v>-22.580999999999989</v>
      </c>
    </row>
    <row r="72" spans="7:9" x14ac:dyDescent="0.25">
      <c r="G72">
        <v>251.7533</v>
      </c>
      <c r="H72">
        <v>0.1909419</v>
      </c>
      <c r="I72">
        <f t="shared" si="3"/>
        <v>-21.396699999999981</v>
      </c>
    </row>
    <row r="73" spans="7:9" x14ac:dyDescent="0.25">
      <c r="G73">
        <v>252.93770000000001</v>
      </c>
      <c r="H73">
        <v>0.21259</v>
      </c>
      <c r="I73">
        <f t="shared" si="3"/>
        <v>-20.212299999999971</v>
      </c>
    </row>
    <row r="74" spans="7:9" x14ac:dyDescent="0.25">
      <c r="G74">
        <v>254.12200000000001</v>
      </c>
      <c r="H74">
        <v>0.2364117</v>
      </c>
      <c r="I74">
        <f t="shared" si="3"/>
        <v>-19.027999999999963</v>
      </c>
    </row>
    <row r="75" spans="7:9" x14ac:dyDescent="0.25">
      <c r="G75">
        <v>255.3064</v>
      </c>
      <c r="H75">
        <v>0.26259569999999999</v>
      </c>
      <c r="I75">
        <f t="shared" si="3"/>
        <v>-17.843599999999981</v>
      </c>
    </row>
    <row r="76" spans="7:9" x14ac:dyDescent="0.25">
      <c r="G76">
        <v>256.4907</v>
      </c>
      <c r="H76">
        <v>0.29134399999999999</v>
      </c>
      <c r="I76">
        <f t="shared" si="3"/>
        <v>-16.659299999999973</v>
      </c>
    </row>
    <row r="77" spans="7:9" x14ac:dyDescent="0.25">
      <c r="G77">
        <v>257.67500000000001</v>
      </c>
      <c r="H77">
        <v>0.32287320000000003</v>
      </c>
      <c r="I77">
        <f t="shared" si="3"/>
        <v>-15.474999999999966</v>
      </c>
    </row>
    <row r="78" spans="7:9" x14ac:dyDescent="0.25">
      <c r="G78">
        <v>258.85930000000002</v>
      </c>
      <c r="H78">
        <v>0.35741479999999998</v>
      </c>
      <c r="I78">
        <f t="shared" si="3"/>
        <v>-14.290699999999958</v>
      </c>
    </row>
    <row r="79" spans="7:9" x14ac:dyDescent="0.25">
      <c r="G79">
        <v>260.0437</v>
      </c>
      <c r="H79">
        <v>0.39521620000000002</v>
      </c>
      <c r="I79">
        <f t="shared" si="3"/>
        <v>-13.106299999999976</v>
      </c>
    </row>
    <row r="80" spans="7:9" x14ac:dyDescent="0.25">
      <c r="G80">
        <v>261.22800000000001</v>
      </c>
      <c r="H80">
        <v>0.43654159999999997</v>
      </c>
      <c r="I80">
        <f t="shared" si="3"/>
        <v>-11.921999999999969</v>
      </c>
    </row>
    <row r="81" spans="7:9" x14ac:dyDescent="0.25">
      <c r="G81">
        <v>262.41239999999999</v>
      </c>
      <c r="H81">
        <v>0.48167270000000001</v>
      </c>
      <c r="I81">
        <f t="shared" si="3"/>
        <v>-10.737599999999986</v>
      </c>
    </row>
    <row r="82" spans="7:9" x14ac:dyDescent="0.25">
      <c r="G82">
        <v>263.5967</v>
      </c>
      <c r="H82">
        <v>0.53090979999999999</v>
      </c>
      <c r="I82">
        <f t="shared" si="3"/>
        <v>-9.5532999999999788</v>
      </c>
    </row>
    <row r="83" spans="7:9" x14ac:dyDescent="0.25">
      <c r="G83">
        <v>264.78100000000001</v>
      </c>
      <c r="H83">
        <v>0.58457250000000005</v>
      </c>
      <c r="I83">
        <f t="shared" si="3"/>
        <v>-8.3689999999999714</v>
      </c>
    </row>
    <row r="84" spans="7:9" x14ac:dyDescent="0.25">
      <c r="G84">
        <v>265.96530000000001</v>
      </c>
      <c r="H84">
        <v>0.64300049999999997</v>
      </c>
      <c r="I84">
        <f t="shared" si="3"/>
        <v>-7.1846999999999639</v>
      </c>
    </row>
    <row r="85" spans="7:9" x14ac:dyDescent="0.25">
      <c r="G85">
        <v>267.1497</v>
      </c>
      <c r="H85">
        <v>0.70655509999999999</v>
      </c>
      <c r="I85">
        <f t="shared" si="3"/>
        <v>-6.0002999999999815</v>
      </c>
    </row>
    <row r="86" spans="7:9" x14ac:dyDescent="0.25">
      <c r="G86">
        <v>268.334</v>
      </c>
      <c r="H86">
        <v>0.77561939999999996</v>
      </c>
      <c r="I86">
        <f t="shared" si="3"/>
        <v>-4.8159999999999741</v>
      </c>
    </row>
    <row r="87" spans="7:9" x14ac:dyDescent="0.25">
      <c r="G87">
        <v>269.51830000000001</v>
      </c>
      <c r="H87">
        <v>0.85060000000000002</v>
      </c>
      <c r="I87">
        <f t="shared" si="3"/>
        <v>-3.6316999999999666</v>
      </c>
    </row>
    <row r="88" spans="7:9" x14ac:dyDescent="0.25">
      <c r="G88">
        <v>270.70269999999999</v>
      </c>
      <c r="H88">
        <v>0.93192779999999997</v>
      </c>
      <c r="I88">
        <f t="shared" si="3"/>
        <v>-2.4472999999999843</v>
      </c>
    </row>
    <row r="89" spans="7:9" x14ac:dyDescent="0.25">
      <c r="G89">
        <v>271.887</v>
      </c>
      <c r="H89">
        <v>1.020059</v>
      </c>
      <c r="I89">
        <f t="shared" si="3"/>
        <v>-1.2629999999999768</v>
      </c>
    </row>
    <row r="90" spans="7:9" x14ac:dyDescent="0.25">
      <c r="G90">
        <v>273.07139999999998</v>
      </c>
      <c r="H90">
        <v>1.115475</v>
      </c>
      <c r="I90">
        <f t="shared" si="3"/>
        <v>-7.8599999999994452E-2</v>
      </c>
    </row>
    <row r="91" spans="7:9" x14ac:dyDescent="0.25">
      <c r="G91">
        <v>274.25569999999999</v>
      </c>
      <c r="H91">
        <v>1.2186870000000001</v>
      </c>
      <c r="I91">
        <f t="shared" si="3"/>
        <v>1.105700000000013</v>
      </c>
    </row>
    <row r="92" spans="7:9" x14ac:dyDescent="0.25">
      <c r="G92">
        <v>275.44</v>
      </c>
      <c r="H92">
        <v>1.330233</v>
      </c>
      <c r="I92">
        <f t="shared" si="3"/>
        <v>2.2900000000000205</v>
      </c>
    </row>
    <row r="93" spans="7:9" x14ac:dyDescent="0.25">
      <c r="G93">
        <v>276.62439999999998</v>
      </c>
      <c r="H93">
        <v>1.4506810000000001</v>
      </c>
      <c r="I93">
        <f t="shared" si="3"/>
        <v>3.4744000000000028</v>
      </c>
    </row>
    <row r="94" spans="7:9" x14ac:dyDescent="0.25">
      <c r="G94">
        <v>277.80869999999999</v>
      </c>
      <c r="H94">
        <v>1.5806290000000001</v>
      </c>
      <c r="I94">
        <f t="shared" si="3"/>
        <v>4.6587000000000103</v>
      </c>
    </row>
    <row r="95" spans="7:9" x14ac:dyDescent="0.25">
      <c r="G95">
        <v>278.99299999999999</v>
      </c>
      <c r="H95">
        <v>1.72071</v>
      </c>
      <c r="I95">
        <f t="shared" si="3"/>
        <v>5.8430000000000177</v>
      </c>
    </row>
    <row r="96" spans="7:9" x14ac:dyDescent="0.25">
      <c r="G96">
        <v>280.1773</v>
      </c>
      <c r="H96">
        <v>1.871586</v>
      </c>
      <c r="I96">
        <f t="shared" si="3"/>
        <v>7.0273000000000252</v>
      </c>
    </row>
    <row r="97" spans="7:9" x14ac:dyDescent="0.25">
      <c r="G97">
        <v>281.36169999999998</v>
      </c>
      <c r="H97">
        <v>2.033957</v>
      </c>
      <c r="I97">
        <f t="shared" si="3"/>
        <v>8.2117000000000075</v>
      </c>
    </row>
    <row r="98" spans="7:9" x14ac:dyDescent="0.25">
      <c r="G98">
        <v>282.54599999999999</v>
      </c>
      <c r="H98">
        <v>2.2085569999999999</v>
      </c>
      <c r="I98">
        <f t="shared" si="3"/>
        <v>9.396000000000015</v>
      </c>
    </row>
    <row r="99" spans="7:9" x14ac:dyDescent="0.25">
      <c r="G99">
        <v>283.7303</v>
      </c>
      <c r="H99">
        <v>2.396156</v>
      </c>
      <c r="I99">
        <f t="shared" si="3"/>
        <v>10.580300000000022</v>
      </c>
    </row>
    <row r="100" spans="7:9" x14ac:dyDescent="0.25">
      <c r="G100">
        <v>284.91469999999998</v>
      </c>
      <c r="H100">
        <v>2.5975640000000002</v>
      </c>
      <c r="I100">
        <f t="shared" si="3"/>
        <v>11.764700000000005</v>
      </c>
    </row>
    <row r="101" spans="7:9" x14ac:dyDescent="0.25">
      <c r="G101">
        <v>286.09899999999999</v>
      </c>
      <c r="H101">
        <v>2.813628</v>
      </c>
      <c r="I101">
        <f t="shared" si="3"/>
        <v>12.949000000000012</v>
      </c>
    </row>
    <row r="102" spans="7:9" x14ac:dyDescent="0.25">
      <c r="G102">
        <v>287.28339999999997</v>
      </c>
      <c r="H102">
        <v>3.0452379999999999</v>
      </c>
      <c r="I102">
        <f t="shared" si="3"/>
        <v>14.133399999999995</v>
      </c>
    </row>
    <row r="103" spans="7:9" x14ac:dyDescent="0.25">
      <c r="G103">
        <v>288.46769999999998</v>
      </c>
      <c r="H103">
        <v>3.2933249999999998</v>
      </c>
      <c r="I103">
        <f t="shared" si="3"/>
        <v>15.317700000000002</v>
      </c>
    </row>
    <row r="104" spans="7:9" x14ac:dyDescent="0.25">
      <c r="G104">
        <v>289.65199999999999</v>
      </c>
      <c r="H104">
        <v>3.558862</v>
      </c>
      <c r="I104">
        <f>G104-273.15</f>
        <v>16.50200000000001</v>
      </c>
    </row>
    <row r="105" spans="7:9" x14ac:dyDescent="0.25">
      <c r="G105">
        <v>290.83629999999999</v>
      </c>
      <c r="H105">
        <v>3.8428689999999999</v>
      </c>
      <c r="I105">
        <f t="shared" si="3"/>
        <v>17.686300000000017</v>
      </c>
    </row>
    <row r="106" spans="7:9" x14ac:dyDescent="0.25">
      <c r="G106">
        <v>292.02069999999998</v>
      </c>
      <c r="H106">
        <v>4.1464080000000001</v>
      </c>
      <c r="I106">
        <f t="shared" si="3"/>
        <v>18.870699999999999</v>
      </c>
    </row>
    <row r="107" spans="7:9" x14ac:dyDescent="0.25">
      <c r="G107">
        <v>293.20499999999998</v>
      </c>
      <c r="H107">
        <v>4.4705919999999999</v>
      </c>
      <c r="I107">
        <f t="shared" si="3"/>
        <v>20.055000000000007</v>
      </c>
    </row>
    <row r="108" spans="7:9" x14ac:dyDescent="0.25">
      <c r="G108">
        <v>294.38929999999999</v>
      </c>
      <c r="H108">
        <v>4.8165789999999999</v>
      </c>
      <c r="I108">
        <f t="shared" si="3"/>
        <v>21.239300000000014</v>
      </c>
    </row>
    <row r="109" spans="7:9" x14ac:dyDescent="0.25">
      <c r="G109">
        <v>295.57369999999997</v>
      </c>
      <c r="H109">
        <v>5.1855789999999997</v>
      </c>
      <c r="I109">
        <f t="shared" si="3"/>
        <v>22.423699999999997</v>
      </c>
    </row>
    <row r="110" spans="7:9" x14ac:dyDescent="0.25">
      <c r="G110">
        <v>296.75799999999998</v>
      </c>
      <c r="H110">
        <v>5.5788520000000004</v>
      </c>
      <c r="I110">
        <f t="shared" si="3"/>
        <v>23.608000000000004</v>
      </c>
    </row>
    <row r="111" spans="7:9" x14ac:dyDescent="0.25">
      <c r="G111">
        <v>297.94240000000002</v>
      </c>
      <c r="H111">
        <v>5.9977099999999997</v>
      </c>
      <c r="I111">
        <f t="shared" si="3"/>
        <v>24.792400000000043</v>
      </c>
    </row>
    <row r="112" spans="7:9" x14ac:dyDescent="0.25">
      <c r="G112">
        <v>299.12670000000003</v>
      </c>
      <c r="H112">
        <v>6.4435190000000002</v>
      </c>
      <c r="I112">
        <f t="shared" si="3"/>
        <v>25.976700000000051</v>
      </c>
    </row>
    <row r="113" spans="6:9" x14ac:dyDescent="0.25">
      <c r="G113">
        <v>300.31099999999998</v>
      </c>
      <c r="H113">
        <v>6.9177</v>
      </c>
      <c r="I113">
        <f t="shared" si="3"/>
        <v>27.161000000000001</v>
      </c>
    </row>
    <row r="114" spans="6:9" x14ac:dyDescent="0.25">
      <c r="G114">
        <v>301.49540000000002</v>
      </c>
      <c r="H114">
        <v>7.421729</v>
      </c>
      <c r="I114">
        <f t="shared" si="3"/>
        <v>28.345400000000041</v>
      </c>
    </row>
    <row r="115" spans="6:9" x14ac:dyDescent="0.25">
      <c r="G115">
        <v>302.67970000000003</v>
      </c>
      <c r="H115">
        <v>7.957141</v>
      </c>
      <c r="I115">
        <f t="shared" si="3"/>
        <v>29.529700000000048</v>
      </c>
    </row>
    <row r="116" spans="6:9" x14ac:dyDescent="0.25">
      <c r="G116">
        <v>303.86399999999998</v>
      </c>
      <c r="H116">
        <v>8.5255290000000006</v>
      </c>
      <c r="I116">
        <f t="shared" si="3"/>
        <v>30.713999999999999</v>
      </c>
    </row>
    <row r="117" spans="6:9" x14ac:dyDescent="0.25">
      <c r="G117">
        <v>305.04829999999998</v>
      </c>
      <c r="H117">
        <v>9.1285450000000008</v>
      </c>
      <c r="I117">
        <f t="shared" si="3"/>
        <v>31.898300000000006</v>
      </c>
    </row>
    <row r="118" spans="6:9" x14ac:dyDescent="0.25">
      <c r="G118">
        <v>306.23270000000002</v>
      </c>
      <c r="H118">
        <v>9.7679030000000004</v>
      </c>
      <c r="I118">
        <f t="shared" si="3"/>
        <v>33.082700000000045</v>
      </c>
    </row>
    <row r="119" spans="6:9" x14ac:dyDescent="0.25">
      <c r="F119" s="2"/>
      <c r="G119" s="2">
        <v>307.41699999999997</v>
      </c>
      <c r="H119">
        <v>10.44538</v>
      </c>
      <c r="I119">
        <f t="shared" si="3"/>
        <v>34.266999999999996</v>
      </c>
    </row>
    <row r="120" spans="6:9" x14ac:dyDescent="0.25">
      <c r="F120" s="2"/>
      <c r="G120" s="2">
        <v>308.60129999999998</v>
      </c>
      <c r="H120">
        <v>11.16282</v>
      </c>
      <c r="I120">
        <f t="shared" si="3"/>
        <v>35.451300000000003</v>
      </c>
    </row>
    <row r="121" spans="6:9" x14ac:dyDescent="0.25">
      <c r="G121">
        <v>309.78570000000002</v>
      </c>
      <c r="H121">
        <v>11.92212</v>
      </c>
      <c r="I121">
        <f t="shared" si="3"/>
        <v>36.635700000000043</v>
      </c>
    </row>
    <row r="122" spans="6:9" x14ac:dyDescent="0.25">
      <c r="G122">
        <v>310.97000000000003</v>
      </c>
      <c r="H122">
        <v>12.72526</v>
      </c>
      <c r="I122">
        <f t="shared" si="3"/>
        <v>37.82000000000005</v>
      </c>
    </row>
    <row r="123" spans="6:9" x14ac:dyDescent="0.25">
      <c r="G123">
        <v>312.15440000000001</v>
      </c>
      <c r="H123">
        <v>13.574260000000001</v>
      </c>
      <c r="I123">
        <f t="shared" si="3"/>
        <v>39.004400000000032</v>
      </c>
    </row>
    <row r="124" spans="6:9" x14ac:dyDescent="0.25">
      <c r="G124">
        <v>313.33870000000002</v>
      </c>
      <c r="H124">
        <v>14.47125</v>
      </c>
      <c r="I124">
        <f t="shared" si="3"/>
        <v>40.18870000000004</v>
      </c>
    </row>
    <row r="125" spans="6:9" x14ac:dyDescent="0.25">
      <c r="G125">
        <v>314.52300000000002</v>
      </c>
      <c r="H125">
        <v>15.4184</v>
      </c>
      <c r="I125">
        <f t="shared" si="3"/>
        <v>41.373000000000047</v>
      </c>
    </row>
    <row r="126" spans="6:9" x14ac:dyDescent="0.25">
      <c r="G126">
        <v>315.70729999999998</v>
      </c>
      <c r="H126">
        <v>16.417950000000001</v>
      </c>
      <c r="I126">
        <f t="shared" si="3"/>
        <v>42.557299999999998</v>
      </c>
    </row>
    <row r="127" spans="6:9" x14ac:dyDescent="0.25">
      <c r="G127">
        <v>316.89170000000001</v>
      </c>
      <c r="H127">
        <v>17.47222</v>
      </c>
      <c r="I127">
        <f t="shared" si="3"/>
        <v>43.741700000000037</v>
      </c>
    </row>
    <row r="128" spans="6:9" x14ac:dyDescent="0.25">
      <c r="G128">
        <v>318.07600000000002</v>
      </c>
      <c r="H128">
        <v>18.583600000000001</v>
      </c>
      <c r="I128">
        <f t="shared" si="3"/>
        <v>44.926000000000045</v>
      </c>
    </row>
    <row r="129" spans="6:9" x14ac:dyDescent="0.25">
      <c r="G129">
        <v>319.26029999999997</v>
      </c>
      <c r="H129">
        <v>19.754560000000001</v>
      </c>
      <c r="I129">
        <f t="shared" si="3"/>
        <v>46.110299999999995</v>
      </c>
    </row>
    <row r="130" spans="6:9" x14ac:dyDescent="0.25">
      <c r="F130" s="2"/>
      <c r="G130" s="2">
        <v>320.44470000000001</v>
      </c>
      <c r="H130">
        <v>20.987629999999999</v>
      </c>
      <c r="I130">
        <f t="shared" si="3"/>
        <v>47.294700000000034</v>
      </c>
    </row>
    <row r="131" spans="6:9" x14ac:dyDescent="0.25">
      <c r="G131">
        <v>321.62900000000002</v>
      </c>
      <c r="H131">
        <v>22.285440000000001</v>
      </c>
      <c r="I131">
        <f t="shared" ref="I131:I194" si="4">G131-273.15</f>
        <v>48.479000000000042</v>
      </c>
    </row>
    <row r="132" spans="6:9" x14ac:dyDescent="0.25">
      <c r="G132">
        <v>322.8134</v>
      </c>
      <c r="H132">
        <v>23.650680000000001</v>
      </c>
      <c r="I132">
        <f t="shared" si="4"/>
        <v>49.663400000000024</v>
      </c>
    </row>
    <row r="133" spans="6:9" x14ac:dyDescent="0.25">
      <c r="G133">
        <v>323.99770000000001</v>
      </c>
      <c r="H133">
        <v>25.086110000000001</v>
      </c>
      <c r="I133">
        <f t="shared" si="4"/>
        <v>50.847700000000032</v>
      </c>
    </row>
    <row r="134" spans="6:9" x14ac:dyDescent="0.25">
      <c r="F134" s="2"/>
      <c r="G134" s="2">
        <v>325.18200000000002</v>
      </c>
      <c r="H134">
        <v>26.594570000000001</v>
      </c>
      <c r="I134">
        <f t="shared" si="4"/>
        <v>52.032000000000039</v>
      </c>
    </row>
    <row r="135" spans="6:9" x14ac:dyDescent="0.25">
      <c r="G135">
        <v>326.36630000000002</v>
      </c>
      <c r="H135">
        <v>28.179010000000002</v>
      </c>
      <c r="I135">
        <f t="shared" si="4"/>
        <v>53.216300000000047</v>
      </c>
    </row>
    <row r="136" spans="6:9" x14ac:dyDescent="0.25">
      <c r="G136">
        <v>327.55070000000001</v>
      </c>
      <c r="H136">
        <v>29.84243</v>
      </c>
      <c r="I136">
        <f t="shared" si="4"/>
        <v>54.400700000000029</v>
      </c>
    </row>
    <row r="137" spans="6:9" x14ac:dyDescent="0.25">
      <c r="F137" s="2"/>
      <c r="G137" s="2">
        <v>328.73500000000001</v>
      </c>
      <c r="H137">
        <v>31.587910000000001</v>
      </c>
      <c r="I137">
        <f t="shared" si="4"/>
        <v>55.585000000000036</v>
      </c>
    </row>
    <row r="138" spans="6:9" x14ac:dyDescent="0.25">
      <c r="G138">
        <v>329.91930000000002</v>
      </c>
      <c r="H138">
        <v>33.41863</v>
      </c>
      <c r="I138">
        <f t="shared" si="4"/>
        <v>56.769300000000044</v>
      </c>
    </row>
    <row r="139" spans="6:9" x14ac:dyDescent="0.25">
      <c r="G139">
        <v>331.1037</v>
      </c>
      <c r="H139">
        <v>35.33784</v>
      </c>
      <c r="I139">
        <f t="shared" si="4"/>
        <v>57.953700000000026</v>
      </c>
    </row>
    <row r="140" spans="6:9" x14ac:dyDescent="0.25">
      <c r="G140">
        <v>332.28800000000001</v>
      </c>
      <c r="H140">
        <v>37.348869999999998</v>
      </c>
      <c r="I140">
        <f t="shared" si="4"/>
        <v>59.138000000000034</v>
      </c>
    </row>
    <row r="141" spans="6:9" x14ac:dyDescent="0.25">
      <c r="G141">
        <v>333.47239999999999</v>
      </c>
      <c r="H141">
        <v>39.45514</v>
      </c>
      <c r="I141">
        <f t="shared" si="4"/>
        <v>60.322400000000016</v>
      </c>
    </row>
    <row r="142" spans="6:9" x14ac:dyDescent="0.25">
      <c r="F142" s="2"/>
      <c r="G142" s="2">
        <v>334.6567</v>
      </c>
      <c r="H142">
        <v>41.660159999999998</v>
      </c>
      <c r="I142">
        <f t="shared" si="4"/>
        <v>61.506700000000023</v>
      </c>
    </row>
    <row r="143" spans="6:9" x14ac:dyDescent="0.25">
      <c r="G143">
        <v>335.84100000000001</v>
      </c>
      <c r="H143">
        <v>43.967509999999997</v>
      </c>
      <c r="I143">
        <f t="shared" si="4"/>
        <v>62.691000000000031</v>
      </c>
    </row>
    <row r="144" spans="6:9" x14ac:dyDescent="0.25">
      <c r="G144">
        <v>337.02539999999999</v>
      </c>
      <c r="H144">
        <v>46.380870000000002</v>
      </c>
      <c r="I144">
        <f t="shared" si="4"/>
        <v>63.875400000000013</v>
      </c>
    </row>
    <row r="145" spans="6:9" x14ac:dyDescent="0.25">
      <c r="G145">
        <v>338.2097</v>
      </c>
      <c r="H145">
        <v>48.90399</v>
      </c>
      <c r="I145">
        <f t="shared" si="4"/>
        <v>65.059700000000021</v>
      </c>
    </row>
    <row r="146" spans="6:9" x14ac:dyDescent="0.25">
      <c r="F146" s="2"/>
      <c r="G146" s="2">
        <v>339.39400000000001</v>
      </c>
      <c r="H146">
        <v>51.540709999999997</v>
      </c>
      <c r="I146">
        <f t="shared" si="4"/>
        <v>66.244000000000028</v>
      </c>
    </row>
    <row r="147" spans="6:9" x14ac:dyDescent="0.25">
      <c r="G147">
        <v>340.57830000000001</v>
      </c>
      <c r="H147">
        <v>54.294980000000002</v>
      </c>
      <c r="I147">
        <f t="shared" si="4"/>
        <v>67.428300000000036</v>
      </c>
    </row>
    <row r="148" spans="6:9" x14ac:dyDescent="0.25">
      <c r="G148">
        <v>341.7627</v>
      </c>
      <c r="H148">
        <v>57.170810000000003</v>
      </c>
      <c r="I148">
        <f t="shared" si="4"/>
        <v>68.612700000000018</v>
      </c>
    </row>
    <row r="149" spans="6:9" x14ac:dyDescent="0.25">
      <c r="G149">
        <v>342.947</v>
      </c>
      <c r="H149">
        <v>60.1723</v>
      </c>
      <c r="I149">
        <f t="shared" si="4"/>
        <v>69.797000000000025</v>
      </c>
    </row>
    <row r="150" spans="6:9" x14ac:dyDescent="0.25">
      <c r="F150" s="2"/>
      <c r="G150" s="2">
        <v>344.13130000000001</v>
      </c>
      <c r="H150">
        <v>63.303640000000001</v>
      </c>
      <c r="I150">
        <f t="shared" si="4"/>
        <v>70.981300000000033</v>
      </c>
    </row>
    <row r="151" spans="6:9" x14ac:dyDescent="0.25">
      <c r="G151">
        <v>345.31569999999999</v>
      </c>
      <c r="H151">
        <v>66.569109999999995</v>
      </c>
      <c r="I151">
        <f t="shared" si="4"/>
        <v>72.165700000000015</v>
      </c>
    </row>
    <row r="152" spans="6:9" x14ac:dyDescent="0.25">
      <c r="G152">
        <v>346.5</v>
      </c>
      <c r="H152">
        <v>69.973100000000002</v>
      </c>
      <c r="I152">
        <f t="shared" si="4"/>
        <v>73.350000000000023</v>
      </c>
    </row>
    <row r="153" spans="6:9" x14ac:dyDescent="0.25">
      <c r="F153" s="2"/>
      <c r="G153" s="2">
        <v>347.68439999999998</v>
      </c>
      <c r="H153">
        <v>73.520030000000006</v>
      </c>
      <c r="I153">
        <f t="shared" si="4"/>
        <v>74.534400000000005</v>
      </c>
    </row>
    <row r="154" spans="6:9" x14ac:dyDescent="0.25">
      <c r="G154">
        <v>348.86869999999999</v>
      </c>
      <c r="H154">
        <v>77.214449999999999</v>
      </c>
      <c r="I154">
        <f t="shared" si="4"/>
        <v>75.718700000000013</v>
      </c>
    </row>
    <row r="155" spans="6:9" x14ac:dyDescent="0.25">
      <c r="F155" s="2"/>
      <c r="G155" s="2">
        <v>350.053</v>
      </c>
      <c r="H155">
        <v>81.061009999999996</v>
      </c>
      <c r="I155">
        <f t="shared" si="4"/>
        <v>76.90300000000002</v>
      </c>
    </row>
    <row r="156" spans="6:9" x14ac:dyDescent="0.25">
      <c r="F156" s="2"/>
      <c r="G156" s="2">
        <v>351.2373</v>
      </c>
      <c r="H156">
        <v>85.064409999999995</v>
      </c>
      <c r="I156">
        <f t="shared" si="4"/>
        <v>78.087300000000027</v>
      </c>
    </row>
    <row r="157" spans="6:9" x14ac:dyDescent="0.25">
      <c r="G157">
        <v>352.42169999999999</v>
      </c>
      <c r="H157">
        <v>89.229460000000003</v>
      </c>
      <c r="I157">
        <f t="shared" si="4"/>
        <v>79.27170000000001</v>
      </c>
    </row>
    <row r="158" spans="6:9" x14ac:dyDescent="0.25">
      <c r="F158" s="2"/>
      <c r="G158" s="2">
        <v>353.60599999999999</v>
      </c>
      <c r="H158">
        <v>93.561059999999998</v>
      </c>
      <c r="I158">
        <f t="shared" si="4"/>
        <v>80.456000000000017</v>
      </c>
    </row>
    <row r="159" spans="6:9" x14ac:dyDescent="0.25">
      <c r="G159">
        <v>354.7903</v>
      </c>
      <c r="H159">
        <v>98.064179999999993</v>
      </c>
      <c r="I159">
        <f t="shared" si="4"/>
        <v>81.640300000000025</v>
      </c>
    </row>
    <row r="160" spans="6:9" x14ac:dyDescent="0.25">
      <c r="G160">
        <v>355.97469999999998</v>
      </c>
      <c r="H160">
        <v>102.7439</v>
      </c>
      <c r="I160">
        <f t="shared" si="4"/>
        <v>82.824700000000007</v>
      </c>
    </row>
    <row r="161" spans="6:9" x14ac:dyDescent="0.25">
      <c r="G161">
        <v>357.15899999999999</v>
      </c>
      <c r="H161">
        <v>107.6053</v>
      </c>
      <c r="I161">
        <f t="shared" si="4"/>
        <v>84.009000000000015</v>
      </c>
    </row>
    <row r="162" spans="6:9" x14ac:dyDescent="0.25">
      <c r="F162" s="2"/>
      <c r="G162" s="2">
        <v>358.34339999999997</v>
      </c>
      <c r="H162">
        <v>112.6538</v>
      </c>
      <c r="I162">
        <f t="shared" si="4"/>
        <v>85.193399999999997</v>
      </c>
    </row>
    <row r="163" spans="6:9" x14ac:dyDescent="0.25">
      <c r="G163">
        <v>359.52769999999998</v>
      </c>
      <c r="H163">
        <v>117.89449999999999</v>
      </c>
      <c r="I163">
        <f t="shared" si="4"/>
        <v>86.377700000000004</v>
      </c>
    </row>
    <row r="164" spans="6:9" x14ac:dyDescent="0.25">
      <c r="G164">
        <v>360.71199999999999</v>
      </c>
      <c r="H164">
        <v>123.333</v>
      </c>
      <c r="I164">
        <f t="shared" si="4"/>
        <v>87.562000000000012</v>
      </c>
    </row>
    <row r="165" spans="6:9" x14ac:dyDescent="0.25">
      <c r="G165">
        <v>361.89640000000003</v>
      </c>
      <c r="H165">
        <v>128.97470000000001</v>
      </c>
      <c r="I165">
        <f t="shared" si="4"/>
        <v>88.746400000000051</v>
      </c>
    </row>
    <row r="166" spans="6:9" x14ac:dyDescent="0.25">
      <c r="G166">
        <v>363.08069999999998</v>
      </c>
      <c r="H166">
        <v>134.8252</v>
      </c>
      <c r="I166">
        <f t="shared" si="4"/>
        <v>89.930700000000002</v>
      </c>
    </row>
    <row r="167" spans="6:9" x14ac:dyDescent="0.25">
      <c r="G167">
        <v>364.26499999999999</v>
      </c>
      <c r="H167">
        <v>140.89019999999999</v>
      </c>
      <c r="I167">
        <f t="shared" si="4"/>
        <v>91.115000000000009</v>
      </c>
    </row>
    <row r="168" spans="6:9" x14ac:dyDescent="0.25">
      <c r="G168">
        <v>365.44929999999999</v>
      </c>
      <c r="H168">
        <v>147.1754</v>
      </c>
      <c r="I168">
        <f t="shared" si="4"/>
        <v>92.299300000000017</v>
      </c>
    </row>
    <row r="169" spans="6:9" x14ac:dyDescent="0.25">
      <c r="G169">
        <v>366.63369999999998</v>
      </c>
      <c r="H169">
        <v>153.6867</v>
      </c>
      <c r="I169">
        <f t="shared" si="4"/>
        <v>93.483699999999999</v>
      </c>
    </row>
    <row r="170" spans="6:9" x14ac:dyDescent="0.25">
      <c r="G170">
        <v>367.81799999999998</v>
      </c>
      <c r="H170">
        <v>160.43</v>
      </c>
      <c r="I170">
        <f t="shared" si="4"/>
        <v>94.668000000000006</v>
      </c>
    </row>
    <row r="171" spans="6:9" x14ac:dyDescent="0.25">
      <c r="G171">
        <v>369.00229999999999</v>
      </c>
      <c r="H171">
        <v>167.41120000000001</v>
      </c>
      <c r="I171">
        <f t="shared" si="4"/>
        <v>95.852300000000014</v>
      </c>
    </row>
    <row r="172" spans="6:9" x14ac:dyDescent="0.25">
      <c r="G172">
        <v>370.18669999999997</v>
      </c>
      <c r="H172">
        <v>174.63650000000001</v>
      </c>
      <c r="I172">
        <f t="shared" si="4"/>
        <v>97.036699999999996</v>
      </c>
    </row>
    <row r="173" spans="6:9" x14ac:dyDescent="0.25">
      <c r="G173">
        <v>371.37099999999998</v>
      </c>
      <c r="H173">
        <v>182.11199999999999</v>
      </c>
      <c r="I173">
        <f t="shared" si="4"/>
        <v>98.221000000000004</v>
      </c>
    </row>
    <row r="174" spans="6:9" x14ac:dyDescent="0.25">
      <c r="G174">
        <v>372.55540000000002</v>
      </c>
      <c r="H174">
        <v>189.84389999999999</v>
      </c>
      <c r="I174">
        <f t="shared" si="4"/>
        <v>99.405400000000043</v>
      </c>
    </row>
    <row r="175" spans="6:9" x14ac:dyDescent="0.25">
      <c r="G175">
        <v>373.73970000000003</v>
      </c>
      <c r="H175">
        <v>197.83860000000001</v>
      </c>
      <c r="I175">
        <f t="shared" si="4"/>
        <v>100.58970000000005</v>
      </c>
    </row>
    <row r="176" spans="6:9" x14ac:dyDescent="0.25">
      <c r="G176">
        <v>374.92399999999998</v>
      </c>
      <c r="H176">
        <v>206.10249999999999</v>
      </c>
      <c r="I176">
        <f t="shared" si="4"/>
        <v>101.774</v>
      </c>
    </row>
    <row r="177" spans="7:9" x14ac:dyDescent="0.25">
      <c r="G177">
        <v>376.10829999999999</v>
      </c>
      <c r="H177">
        <v>214.6421</v>
      </c>
      <c r="I177">
        <f t="shared" si="4"/>
        <v>102.95830000000001</v>
      </c>
    </row>
    <row r="178" spans="7:9" x14ac:dyDescent="0.25">
      <c r="G178">
        <v>377.29270000000002</v>
      </c>
      <c r="H178">
        <v>223.46379999999999</v>
      </c>
      <c r="I178">
        <f t="shared" si="4"/>
        <v>104.14270000000005</v>
      </c>
    </row>
    <row r="179" spans="7:9" x14ac:dyDescent="0.25">
      <c r="G179">
        <v>378.47699999999998</v>
      </c>
      <c r="H179">
        <v>232.5744</v>
      </c>
      <c r="I179">
        <f t="shared" si="4"/>
        <v>105.327</v>
      </c>
    </row>
    <row r="180" spans="7:9" x14ac:dyDescent="0.25">
      <c r="G180">
        <v>379.66129999999998</v>
      </c>
      <c r="H180">
        <v>241.98050000000001</v>
      </c>
      <c r="I180">
        <f t="shared" si="4"/>
        <v>106.51130000000001</v>
      </c>
    </row>
    <row r="181" spans="7:9" x14ac:dyDescent="0.25">
      <c r="G181">
        <v>380.84570000000002</v>
      </c>
      <c r="H181">
        <v>251.68889999999999</v>
      </c>
      <c r="I181">
        <f t="shared" si="4"/>
        <v>107.69570000000004</v>
      </c>
    </row>
    <row r="182" spans="7:9" x14ac:dyDescent="0.25">
      <c r="G182">
        <v>382.03</v>
      </c>
      <c r="H182">
        <v>261.70639999999997</v>
      </c>
      <c r="I182">
        <f t="shared" si="4"/>
        <v>108.88</v>
      </c>
    </row>
    <row r="183" spans="7:9" x14ac:dyDescent="0.25">
      <c r="G183">
        <v>383.21440000000001</v>
      </c>
      <c r="H183">
        <v>272.03989999999999</v>
      </c>
      <c r="I183">
        <f t="shared" si="4"/>
        <v>110.06440000000003</v>
      </c>
    </row>
    <row r="184" spans="7:9" x14ac:dyDescent="0.25">
      <c r="G184">
        <v>384.39870000000002</v>
      </c>
      <c r="H184">
        <v>282.69650000000001</v>
      </c>
      <c r="I184">
        <f t="shared" si="4"/>
        <v>111.24870000000004</v>
      </c>
    </row>
    <row r="185" spans="7:9" x14ac:dyDescent="0.25">
      <c r="G185">
        <v>385.58300000000003</v>
      </c>
      <c r="H185">
        <v>293.6832</v>
      </c>
      <c r="I185">
        <f t="shared" si="4"/>
        <v>112.43300000000005</v>
      </c>
    </row>
    <row r="186" spans="7:9" x14ac:dyDescent="0.25">
      <c r="G186">
        <v>386.76740000000001</v>
      </c>
      <c r="H186">
        <v>305.00709999999998</v>
      </c>
      <c r="I186">
        <f t="shared" si="4"/>
        <v>113.61740000000003</v>
      </c>
    </row>
    <row r="187" spans="7:9" x14ac:dyDescent="0.25">
      <c r="G187">
        <v>387.95170000000002</v>
      </c>
      <c r="H187">
        <v>316.67540000000002</v>
      </c>
      <c r="I187">
        <f t="shared" si="4"/>
        <v>114.80170000000004</v>
      </c>
    </row>
    <row r="188" spans="7:9" x14ac:dyDescent="0.25">
      <c r="G188">
        <v>389.13600000000002</v>
      </c>
      <c r="H188">
        <v>328.69529999999997</v>
      </c>
      <c r="I188">
        <f t="shared" si="4"/>
        <v>115.98600000000005</v>
      </c>
    </row>
    <row r="189" spans="7:9" x14ac:dyDescent="0.25">
      <c r="G189">
        <v>390.32029999999997</v>
      </c>
      <c r="H189">
        <v>341.07420000000002</v>
      </c>
      <c r="I189">
        <f t="shared" si="4"/>
        <v>117.1703</v>
      </c>
    </row>
    <row r="190" spans="7:9" x14ac:dyDescent="0.25">
      <c r="G190">
        <v>391.50470000000001</v>
      </c>
      <c r="H190">
        <v>353.81939999999997</v>
      </c>
      <c r="I190">
        <f t="shared" si="4"/>
        <v>118.35470000000004</v>
      </c>
    </row>
    <row r="191" spans="7:9" x14ac:dyDescent="0.25">
      <c r="G191">
        <v>392.68900000000002</v>
      </c>
      <c r="H191">
        <v>366.9384</v>
      </c>
      <c r="I191">
        <f t="shared" si="4"/>
        <v>119.53900000000004</v>
      </c>
    </row>
    <row r="192" spans="7:9" x14ac:dyDescent="0.25">
      <c r="G192">
        <v>393.8734</v>
      </c>
      <c r="H192">
        <v>380.43869999999998</v>
      </c>
      <c r="I192">
        <f t="shared" si="4"/>
        <v>120.72340000000003</v>
      </c>
    </row>
    <row r="193" spans="7:9" x14ac:dyDescent="0.25">
      <c r="G193">
        <v>395.05770000000001</v>
      </c>
      <c r="H193">
        <v>394.3279</v>
      </c>
      <c r="I193">
        <f t="shared" si="4"/>
        <v>121.90770000000003</v>
      </c>
    </row>
    <row r="194" spans="7:9" x14ac:dyDescent="0.25">
      <c r="G194">
        <v>396.24200000000002</v>
      </c>
      <c r="H194">
        <v>408.61340000000001</v>
      </c>
      <c r="I194">
        <f t="shared" si="4"/>
        <v>123.09200000000004</v>
      </c>
    </row>
    <row r="195" spans="7:9" x14ac:dyDescent="0.25">
      <c r="G195">
        <v>397.4264</v>
      </c>
      <c r="H195">
        <v>423.30309999999997</v>
      </c>
      <c r="I195">
        <f t="shared" ref="I195:I258" si="5">G195-273.15</f>
        <v>124.27640000000002</v>
      </c>
    </row>
    <row r="196" spans="7:9" x14ac:dyDescent="0.25">
      <c r="G196">
        <v>398.61070000000001</v>
      </c>
      <c r="H196">
        <v>438.40460000000002</v>
      </c>
      <c r="I196">
        <f t="shared" si="5"/>
        <v>125.46070000000003</v>
      </c>
    </row>
    <row r="197" spans="7:9" x14ac:dyDescent="0.25">
      <c r="G197">
        <v>399.79500000000002</v>
      </c>
      <c r="H197">
        <v>453.92579999999998</v>
      </c>
      <c r="I197">
        <f t="shared" si="5"/>
        <v>126.64500000000004</v>
      </c>
    </row>
    <row r="198" spans="7:9" x14ac:dyDescent="0.25">
      <c r="G198">
        <v>400.97930000000002</v>
      </c>
      <c r="H198">
        <v>469.87439999999998</v>
      </c>
      <c r="I198">
        <f t="shared" si="5"/>
        <v>127.82930000000005</v>
      </c>
    </row>
    <row r="199" spans="7:9" x14ac:dyDescent="0.25">
      <c r="G199">
        <v>402.16370000000001</v>
      </c>
      <c r="H199">
        <v>486.25830000000002</v>
      </c>
      <c r="I199">
        <f t="shared" si="5"/>
        <v>129.01370000000003</v>
      </c>
    </row>
    <row r="200" spans="7:9" x14ac:dyDescent="0.25">
      <c r="G200">
        <v>403.34800000000001</v>
      </c>
      <c r="H200">
        <v>503.08550000000002</v>
      </c>
      <c r="I200">
        <f t="shared" si="5"/>
        <v>130.19800000000004</v>
      </c>
    </row>
    <row r="201" spans="7:9" x14ac:dyDescent="0.25">
      <c r="G201">
        <v>404.53230000000002</v>
      </c>
      <c r="H201">
        <v>520.36389999999994</v>
      </c>
      <c r="I201">
        <f t="shared" si="5"/>
        <v>131.38230000000004</v>
      </c>
    </row>
    <row r="202" spans="7:9" x14ac:dyDescent="0.25">
      <c r="G202">
        <v>405.7167</v>
      </c>
      <c r="H202">
        <v>538.10159999999996</v>
      </c>
      <c r="I202">
        <f t="shared" si="5"/>
        <v>132.56670000000003</v>
      </c>
    </row>
    <row r="203" spans="7:9" x14ac:dyDescent="0.25">
      <c r="G203">
        <v>406.90100000000001</v>
      </c>
      <c r="H203">
        <v>556.30650000000003</v>
      </c>
      <c r="I203">
        <f t="shared" si="5"/>
        <v>133.75100000000003</v>
      </c>
    </row>
    <row r="204" spans="7:9" x14ac:dyDescent="0.25">
      <c r="G204">
        <v>408.08539999999999</v>
      </c>
      <c r="H204">
        <v>574.98689999999999</v>
      </c>
      <c r="I204">
        <f t="shared" si="5"/>
        <v>134.93540000000002</v>
      </c>
    </row>
    <row r="205" spans="7:9" x14ac:dyDescent="0.25">
      <c r="G205">
        <v>409.2697</v>
      </c>
      <c r="H205">
        <v>594.15089999999998</v>
      </c>
      <c r="I205">
        <f t="shared" si="5"/>
        <v>136.11970000000002</v>
      </c>
    </row>
    <row r="206" spans="7:9" x14ac:dyDescent="0.25">
      <c r="G206">
        <v>410.45400000000001</v>
      </c>
      <c r="H206">
        <v>613.8066</v>
      </c>
      <c r="I206">
        <f t="shared" si="5"/>
        <v>137.30400000000003</v>
      </c>
    </row>
    <row r="207" spans="7:9" x14ac:dyDescent="0.25">
      <c r="G207">
        <v>411.63839999999999</v>
      </c>
      <c r="H207">
        <v>633.96230000000003</v>
      </c>
      <c r="I207">
        <f t="shared" si="5"/>
        <v>138.48840000000001</v>
      </c>
    </row>
    <row r="208" spans="7:9" x14ac:dyDescent="0.25">
      <c r="G208">
        <v>412.8227</v>
      </c>
      <c r="H208">
        <v>654.62630000000001</v>
      </c>
      <c r="I208">
        <f t="shared" si="5"/>
        <v>139.67270000000002</v>
      </c>
    </row>
    <row r="209" spans="7:9" x14ac:dyDescent="0.25">
      <c r="G209">
        <v>414.00700000000001</v>
      </c>
      <c r="H209">
        <v>675.80679999999995</v>
      </c>
      <c r="I209">
        <f t="shared" si="5"/>
        <v>140.85700000000003</v>
      </c>
    </row>
    <row r="210" spans="7:9" x14ac:dyDescent="0.25">
      <c r="G210">
        <v>415.19130000000001</v>
      </c>
      <c r="H210">
        <v>697.51220000000001</v>
      </c>
      <c r="I210">
        <f t="shared" si="5"/>
        <v>142.04130000000004</v>
      </c>
    </row>
    <row r="211" spans="7:9" x14ac:dyDescent="0.25">
      <c r="G211">
        <v>416.37569999999999</v>
      </c>
      <c r="H211">
        <v>719.75080000000003</v>
      </c>
      <c r="I211">
        <f t="shared" si="5"/>
        <v>143.22570000000002</v>
      </c>
    </row>
    <row r="212" spans="7:9" x14ac:dyDescent="0.25">
      <c r="G212">
        <v>417.56</v>
      </c>
      <c r="H212">
        <v>742.53110000000004</v>
      </c>
      <c r="I212">
        <f t="shared" si="5"/>
        <v>144.41000000000003</v>
      </c>
    </row>
    <row r="213" spans="7:9" x14ac:dyDescent="0.25">
      <c r="G213">
        <v>418.74439999999998</v>
      </c>
      <c r="H213">
        <v>765.86149999999998</v>
      </c>
      <c r="I213">
        <f t="shared" si="5"/>
        <v>145.59440000000001</v>
      </c>
    </row>
    <row r="214" spans="7:9" x14ac:dyDescent="0.25">
      <c r="G214">
        <v>419.92869999999999</v>
      </c>
      <c r="H214">
        <v>789.75030000000004</v>
      </c>
      <c r="I214">
        <f t="shared" si="5"/>
        <v>146.77870000000001</v>
      </c>
    </row>
    <row r="215" spans="7:9" x14ac:dyDescent="0.25">
      <c r="G215">
        <v>421.113</v>
      </c>
      <c r="H215">
        <v>814.20609999999999</v>
      </c>
      <c r="I215">
        <f t="shared" si="5"/>
        <v>147.96300000000002</v>
      </c>
    </row>
    <row r="216" spans="7:9" x14ac:dyDescent="0.25">
      <c r="G216">
        <v>422.29739999999998</v>
      </c>
      <c r="H216">
        <v>839.23749999999995</v>
      </c>
      <c r="I216">
        <f t="shared" si="5"/>
        <v>149.1474</v>
      </c>
    </row>
    <row r="217" spans="7:9" x14ac:dyDescent="0.25">
      <c r="G217">
        <v>423.48169999999999</v>
      </c>
      <c r="H217">
        <v>864.8528</v>
      </c>
      <c r="I217">
        <f t="shared" si="5"/>
        <v>150.33170000000001</v>
      </c>
    </row>
    <row r="218" spans="7:9" x14ac:dyDescent="0.25">
      <c r="G218">
        <v>424.666</v>
      </c>
      <c r="H218">
        <v>891.06089999999995</v>
      </c>
      <c r="I218">
        <f t="shared" si="5"/>
        <v>151.51600000000002</v>
      </c>
    </row>
    <row r="219" spans="7:9" x14ac:dyDescent="0.25">
      <c r="G219">
        <v>425.8503</v>
      </c>
      <c r="H219">
        <v>917.86990000000003</v>
      </c>
      <c r="I219">
        <f t="shared" si="5"/>
        <v>152.70030000000003</v>
      </c>
    </row>
    <row r="220" spans="7:9" x14ac:dyDescent="0.25">
      <c r="G220">
        <v>427.03469999999999</v>
      </c>
      <c r="H220">
        <v>945.28880000000004</v>
      </c>
      <c r="I220">
        <f t="shared" si="5"/>
        <v>153.88470000000001</v>
      </c>
    </row>
    <row r="221" spans="7:9" x14ac:dyDescent="0.25">
      <c r="G221">
        <v>428.21899999999999</v>
      </c>
      <c r="H221">
        <v>973.32600000000002</v>
      </c>
      <c r="I221">
        <f t="shared" si="5"/>
        <v>155.06900000000002</v>
      </c>
    </row>
    <row r="222" spans="7:9" x14ac:dyDescent="0.25">
      <c r="G222">
        <v>429.40339999999998</v>
      </c>
      <c r="H222">
        <v>1001.99</v>
      </c>
      <c r="I222">
        <f t="shared" si="5"/>
        <v>156.2534</v>
      </c>
    </row>
    <row r="223" spans="7:9" x14ac:dyDescent="0.25">
      <c r="G223">
        <v>430.58769999999998</v>
      </c>
      <c r="H223">
        <v>1031.29</v>
      </c>
      <c r="I223">
        <f t="shared" si="5"/>
        <v>157.43770000000001</v>
      </c>
    </row>
    <row r="224" spans="7:9" x14ac:dyDescent="0.25">
      <c r="G224">
        <v>431.77199999999999</v>
      </c>
      <c r="H224">
        <v>1061.2339999999999</v>
      </c>
      <c r="I224">
        <f t="shared" si="5"/>
        <v>158.62200000000001</v>
      </c>
    </row>
    <row r="225" spans="7:9" x14ac:dyDescent="0.25">
      <c r="G225">
        <v>432.95639999999997</v>
      </c>
      <c r="H225">
        <v>1091.8309999999999</v>
      </c>
      <c r="I225">
        <f t="shared" si="5"/>
        <v>159.8064</v>
      </c>
    </row>
    <row r="226" spans="7:9" x14ac:dyDescent="0.25">
      <c r="G226">
        <v>434.14069999999998</v>
      </c>
      <c r="H226">
        <v>1123.0889999999999</v>
      </c>
      <c r="I226">
        <f t="shared" si="5"/>
        <v>160.9907</v>
      </c>
    </row>
    <row r="227" spans="7:9" x14ac:dyDescent="0.25">
      <c r="G227">
        <v>435.32499999999999</v>
      </c>
      <c r="H227">
        <v>1155.018</v>
      </c>
      <c r="I227">
        <f t="shared" si="5"/>
        <v>162.17500000000001</v>
      </c>
    </row>
    <row r="228" spans="7:9" x14ac:dyDescent="0.25">
      <c r="G228">
        <v>436.5093</v>
      </c>
      <c r="H228">
        <v>1187.626</v>
      </c>
      <c r="I228">
        <f t="shared" si="5"/>
        <v>163.35930000000002</v>
      </c>
    </row>
    <row r="229" spans="7:9" x14ac:dyDescent="0.25">
      <c r="G229">
        <v>437.69369999999998</v>
      </c>
      <c r="H229">
        <v>1220.921</v>
      </c>
      <c r="I229">
        <f t="shared" si="5"/>
        <v>164.5437</v>
      </c>
    </row>
    <row r="230" spans="7:9" x14ac:dyDescent="0.25">
      <c r="G230">
        <v>438.87799999999999</v>
      </c>
      <c r="H230">
        <v>1254.913</v>
      </c>
      <c r="I230">
        <f t="shared" si="5"/>
        <v>165.72800000000001</v>
      </c>
    </row>
    <row r="231" spans="7:9" x14ac:dyDescent="0.25">
      <c r="G231">
        <v>440.06229999999999</v>
      </c>
      <c r="H231">
        <v>1289.6099999999999</v>
      </c>
      <c r="I231">
        <f t="shared" si="5"/>
        <v>166.91230000000002</v>
      </c>
    </row>
    <row r="232" spans="7:9" x14ac:dyDescent="0.25">
      <c r="G232">
        <v>441.24669999999998</v>
      </c>
      <c r="H232">
        <v>1325.021</v>
      </c>
      <c r="I232">
        <f t="shared" si="5"/>
        <v>168.0967</v>
      </c>
    </row>
    <row r="233" spans="7:9" x14ac:dyDescent="0.25">
      <c r="G233">
        <v>442.43099999999998</v>
      </c>
      <c r="H233">
        <v>1361.154</v>
      </c>
      <c r="I233">
        <f t="shared" si="5"/>
        <v>169.28100000000001</v>
      </c>
    </row>
    <row r="234" spans="7:9" x14ac:dyDescent="0.25">
      <c r="G234">
        <v>443.61540000000002</v>
      </c>
      <c r="H234">
        <v>1398.018</v>
      </c>
      <c r="I234">
        <f t="shared" si="5"/>
        <v>170.46540000000005</v>
      </c>
    </row>
    <row r="235" spans="7:9" x14ac:dyDescent="0.25">
      <c r="G235">
        <v>444.79969999999997</v>
      </c>
      <c r="H235">
        <v>1435.6220000000001</v>
      </c>
      <c r="I235">
        <f t="shared" si="5"/>
        <v>171.6497</v>
      </c>
    </row>
    <row r="236" spans="7:9" x14ac:dyDescent="0.25">
      <c r="G236">
        <v>445.98399999999998</v>
      </c>
      <c r="H236">
        <v>1473.9749999999999</v>
      </c>
      <c r="I236">
        <f t="shared" si="5"/>
        <v>172.834</v>
      </c>
    </row>
    <row r="237" spans="7:9" x14ac:dyDescent="0.25">
      <c r="G237">
        <v>447.16840000000002</v>
      </c>
      <c r="H237">
        <v>1513.085</v>
      </c>
      <c r="I237">
        <f t="shared" si="5"/>
        <v>174.01840000000004</v>
      </c>
    </row>
    <row r="238" spans="7:9" x14ac:dyDescent="0.25">
      <c r="G238">
        <v>448.35270000000003</v>
      </c>
      <c r="H238">
        <v>1552.961</v>
      </c>
      <c r="I238">
        <f t="shared" si="5"/>
        <v>175.20270000000005</v>
      </c>
    </row>
    <row r="239" spans="7:9" x14ac:dyDescent="0.25">
      <c r="G239">
        <v>449.53699999999998</v>
      </c>
      <c r="H239">
        <v>1593.6120000000001</v>
      </c>
      <c r="I239">
        <f t="shared" si="5"/>
        <v>176.387</v>
      </c>
    </row>
    <row r="240" spans="7:9" x14ac:dyDescent="0.25">
      <c r="G240">
        <v>450.72129999999999</v>
      </c>
      <c r="H240">
        <v>1635.046</v>
      </c>
      <c r="I240">
        <f t="shared" si="5"/>
        <v>177.57130000000001</v>
      </c>
    </row>
    <row r="241" spans="7:9" x14ac:dyDescent="0.25">
      <c r="G241">
        <v>451.90570000000002</v>
      </c>
      <c r="H241">
        <v>1677.2719999999999</v>
      </c>
      <c r="I241">
        <f t="shared" si="5"/>
        <v>178.75570000000005</v>
      </c>
    </row>
    <row r="242" spans="7:9" x14ac:dyDescent="0.25">
      <c r="G242">
        <v>453.09</v>
      </c>
      <c r="H242">
        <v>1720.299</v>
      </c>
      <c r="I242">
        <f t="shared" si="5"/>
        <v>179.94</v>
      </c>
    </row>
    <row r="243" spans="7:9" x14ac:dyDescent="0.25">
      <c r="G243">
        <v>454.27440000000001</v>
      </c>
      <c r="H243">
        <v>1764.135</v>
      </c>
      <c r="I243">
        <f t="shared" si="5"/>
        <v>181.12440000000004</v>
      </c>
    </row>
    <row r="244" spans="7:9" x14ac:dyDescent="0.25">
      <c r="G244">
        <v>455.45870000000002</v>
      </c>
      <c r="H244">
        <v>1808.79</v>
      </c>
      <c r="I244">
        <f t="shared" si="5"/>
        <v>182.30870000000004</v>
      </c>
    </row>
    <row r="245" spans="7:9" x14ac:dyDescent="0.25">
      <c r="G245">
        <v>456.64299999999997</v>
      </c>
      <c r="H245">
        <v>1854.271</v>
      </c>
      <c r="I245">
        <f t="shared" si="5"/>
        <v>183.49299999999999</v>
      </c>
    </row>
    <row r="246" spans="7:9" x14ac:dyDescent="0.25">
      <c r="G246">
        <v>457.82740000000001</v>
      </c>
      <c r="H246">
        <v>1900.587</v>
      </c>
      <c r="I246">
        <f t="shared" si="5"/>
        <v>184.67740000000003</v>
      </c>
    </row>
    <row r="247" spans="7:9" x14ac:dyDescent="0.25">
      <c r="G247">
        <v>459.01170000000002</v>
      </c>
      <c r="H247">
        <v>1947.7470000000001</v>
      </c>
      <c r="I247">
        <f t="shared" si="5"/>
        <v>185.86170000000004</v>
      </c>
    </row>
    <row r="248" spans="7:9" x14ac:dyDescent="0.25">
      <c r="G248">
        <v>460.19600000000003</v>
      </c>
      <c r="H248">
        <v>1995.759</v>
      </c>
      <c r="I248">
        <f t="shared" si="5"/>
        <v>187.04600000000005</v>
      </c>
    </row>
    <row r="249" spans="7:9" x14ac:dyDescent="0.25">
      <c r="G249">
        <v>461.38029999999998</v>
      </c>
      <c r="H249">
        <v>2044.633</v>
      </c>
      <c r="I249">
        <f t="shared" si="5"/>
        <v>188.2303</v>
      </c>
    </row>
    <row r="250" spans="7:9" x14ac:dyDescent="0.25">
      <c r="G250">
        <v>462.56470000000002</v>
      </c>
      <c r="H250">
        <v>2094.3760000000002</v>
      </c>
      <c r="I250">
        <f t="shared" si="5"/>
        <v>189.41470000000004</v>
      </c>
    </row>
    <row r="251" spans="7:9" x14ac:dyDescent="0.25">
      <c r="G251">
        <v>463.74900000000002</v>
      </c>
      <c r="H251">
        <v>2144.9969999999998</v>
      </c>
      <c r="I251">
        <f t="shared" si="5"/>
        <v>190.59900000000005</v>
      </c>
    </row>
    <row r="252" spans="7:9" x14ac:dyDescent="0.25">
      <c r="G252">
        <v>464.93329999999997</v>
      </c>
      <c r="H252">
        <v>2196.5050000000001</v>
      </c>
      <c r="I252">
        <f t="shared" si="5"/>
        <v>191.7833</v>
      </c>
    </row>
    <row r="253" spans="7:9" x14ac:dyDescent="0.25">
      <c r="G253">
        <v>466.11770000000001</v>
      </c>
      <c r="H253">
        <v>2248.9079999999999</v>
      </c>
      <c r="I253">
        <f t="shared" si="5"/>
        <v>192.96770000000004</v>
      </c>
    </row>
    <row r="254" spans="7:9" x14ac:dyDescent="0.25">
      <c r="G254">
        <v>467.30200000000002</v>
      </c>
      <c r="H254">
        <v>2302.2150000000001</v>
      </c>
      <c r="I254">
        <f t="shared" si="5"/>
        <v>194.15200000000004</v>
      </c>
    </row>
    <row r="255" spans="7:9" x14ac:dyDescent="0.25">
      <c r="G255">
        <v>468.4864</v>
      </c>
      <c r="H255">
        <v>2356.4340000000002</v>
      </c>
      <c r="I255">
        <f t="shared" si="5"/>
        <v>195.33640000000003</v>
      </c>
    </row>
    <row r="256" spans="7:9" x14ac:dyDescent="0.25">
      <c r="G256">
        <v>469.67070000000001</v>
      </c>
      <c r="H256">
        <v>2411.5729999999999</v>
      </c>
      <c r="I256">
        <f t="shared" si="5"/>
        <v>196.52070000000003</v>
      </c>
    </row>
    <row r="257" spans="7:9" x14ac:dyDescent="0.25">
      <c r="G257">
        <v>470.85500000000002</v>
      </c>
      <c r="H257">
        <v>2467.6410000000001</v>
      </c>
      <c r="I257">
        <f t="shared" si="5"/>
        <v>197.70500000000004</v>
      </c>
    </row>
    <row r="258" spans="7:9" x14ac:dyDescent="0.25">
      <c r="G258">
        <v>472.0394</v>
      </c>
      <c r="H258">
        <v>2524.6460000000002</v>
      </c>
      <c r="I258">
        <f t="shared" si="5"/>
        <v>198.88940000000002</v>
      </c>
    </row>
    <row r="259" spans="7:9" x14ac:dyDescent="0.25">
      <c r="G259">
        <v>473.22370000000001</v>
      </c>
      <c r="H259">
        <v>2582.5970000000002</v>
      </c>
      <c r="I259">
        <f t="shared" ref="I259:I288" si="6">G259-273.15</f>
        <v>200.07370000000003</v>
      </c>
    </row>
    <row r="260" spans="7:9" x14ac:dyDescent="0.25">
      <c r="G260">
        <v>474.40800000000002</v>
      </c>
      <c r="H260">
        <v>2641.502</v>
      </c>
      <c r="I260">
        <f t="shared" si="6"/>
        <v>201.25800000000004</v>
      </c>
    </row>
    <row r="261" spans="7:9" x14ac:dyDescent="0.25">
      <c r="G261">
        <v>475.59230000000002</v>
      </c>
      <c r="H261">
        <v>2701.37</v>
      </c>
      <c r="I261">
        <f t="shared" si="6"/>
        <v>202.44230000000005</v>
      </c>
    </row>
    <row r="262" spans="7:9" x14ac:dyDescent="0.25">
      <c r="G262">
        <v>476.77670000000001</v>
      </c>
      <c r="H262">
        <v>2762.2080000000001</v>
      </c>
      <c r="I262">
        <f t="shared" si="6"/>
        <v>203.62670000000003</v>
      </c>
    </row>
    <row r="263" spans="7:9" x14ac:dyDescent="0.25">
      <c r="G263">
        <v>477.96100000000001</v>
      </c>
      <c r="H263">
        <v>2824.0239999999999</v>
      </c>
      <c r="I263">
        <f t="shared" si="6"/>
        <v>204.81100000000004</v>
      </c>
    </row>
    <row r="264" spans="7:9" x14ac:dyDescent="0.25">
      <c r="G264">
        <v>479.1454</v>
      </c>
      <c r="H264">
        <v>2886.828</v>
      </c>
      <c r="I264">
        <f t="shared" si="6"/>
        <v>205.99540000000002</v>
      </c>
    </row>
    <row r="265" spans="7:9" x14ac:dyDescent="0.25">
      <c r="G265">
        <v>480.3297</v>
      </c>
      <c r="H265">
        <v>2950.6280000000002</v>
      </c>
      <c r="I265">
        <f t="shared" si="6"/>
        <v>207.17970000000003</v>
      </c>
    </row>
    <row r="266" spans="7:9" x14ac:dyDescent="0.25">
      <c r="G266">
        <v>481.51400000000001</v>
      </c>
      <c r="H266">
        <v>3015.43</v>
      </c>
      <c r="I266">
        <f t="shared" si="6"/>
        <v>208.36400000000003</v>
      </c>
    </row>
    <row r="267" spans="7:9" x14ac:dyDescent="0.25">
      <c r="G267">
        <v>482.69839999999999</v>
      </c>
      <c r="H267">
        <v>3081.2449999999999</v>
      </c>
      <c r="I267">
        <f t="shared" si="6"/>
        <v>209.54840000000002</v>
      </c>
    </row>
    <row r="268" spans="7:9" x14ac:dyDescent="0.25">
      <c r="G268">
        <v>483.8827</v>
      </c>
      <c r="H268">
        <v>3148.0790000000002</v>
      </c>
      <c r="I268">
        <f t="shared" si="6"/>
        <v>210.73270000000002</v>
      </c>
    </row>
    <row r="269" spans="7:9" x14ac:dyDescent="0.25">
      <c r="G269">
        <v>485.06700000000001</v>
      </c>
      <c r="H269">
        <v>3215.9409999999998</v>
      </c>
      <c r="I269">
        <f t="shared" si="6"/>
        <v>211.91700000000003</v>
      </c>
    </row>
    <row r="270" spans="7:9" x14ac:dyDescent="0.25">
      <c r="G270">
        <v>486.25130000000001</v>
      </c>
      <c r="H270">
        <v>3284.8389999999999</v>
      </c>
      <c r="I270">
        <f t="shared" si="6"/>
        <v>213.10130000000004</v>
      </c>
    </row>
    <row r="271" spans="7:9" x14ac:dyDescent="0.25">
      <c r="G271">
        <v>487.4357</v>
      </c>
      <c r="H271">
        <v>3354.78</v>
      </c>
      <c r="I271">
        <f t="shared" si="6"/>
        <v>214.28570000000002</v>
      </c>
    </row>
    <row r="272" spans="7:9" x14ac:dyDescent="0.25">
      <c r="G272">
        <v>488.62</v>
      </c>
      <c r="H272">
        <v>3425.7739999999999</v>
      </c>
      <c r="I272">
        <f t="shared" si="6"/>
        <v>215.47000000000003</v>
      </c>
    </row>
    <row r="273" spans="7:9" x14ac:dyDescent="0.25">
      <c r="G273">
        <v>489.80439999999999</v>
      </c>
      <c r="H273">
        <v>3497.828</v>
      </c>
      <c r="I273">
        <f t="shared" si="6"/>
        <v>216.65440000000001</v>
      </c>
    </row>
    <row r="274" spans="7:9" x14ac:dyDescent="0.25">
      <c r="G274">
        <v>490.98869999999999</v>
      </c>
      <c r="H274">
        <v>3570.9490000000001</v>
      </c>
      <c r="I274">
        <f t="shared" si="6"/>
        <v>217.83870000000002</v>
      </c>
    </row>
    <row r="275" spans="7:9" x14ac:dyDescent="0.25">
      <c r="G275">
        <v>492.173</v>
      </c>
      <c r="H275">
        <v>3645.1460000000002</v>
      </c>
      <c r="I275">
        <f t="shared" si="6"/>
        <v>219.02300000000002</v>
      </c>
    </row>
    <row r="276" spans="7:9" x14ac:dyDescent="0.25">
      <c r="G276">
        <v>493.35739999999998</v>
      </c>
      <c r="H276">
        <v>3720.4270000000001</v>
      </c>
      <c r="I276">
        <f t="shared" si="6"/>
        <v>220.20740000000001</v>
      </c>
    </row>
    <row r="277" spans="7:9" x14ac:dyDescent="0.25">
      <c r="G277">
        <v>494.54169999999999</v>
      </c>
      <c r="H277">
        <v>3796.8</v>
      </c>
      <c r="I277">
        <f t="shared" si="6"/>
        <v>221.39170000000001</v>
      </c>
    </row>
    <row r="278" spans="7:9" x14ac:dyDescent="0.25">
      <c r="G278">
        <v>495.726</v>
      </c>
      <c r="H278">
        <v>3874.2710000000002</v>
      </c>
      <c r="I278">
        <f t="shared" si="6"/>
        <v>222.57600000000002</v>
      </c>
    </row>
    <row r="279" spans="7:9" x14ac:dyDescent="0.25">
      <c r="G279">
        <v>496.91039999999998</v>
      </c>
      <c r="H279">
        <v>3952.85</v>
      </c>
      <c r="I279">
        <f t="shared" si="6"/>
        <v>223.7604</v>
      </c>
    </row>
    <row r="280" spans="7:9" x14ac:dyDescent="0.25">
      <c r="G280">
        <v>498.09469999999999</v>
      </c>
      <c r="H280">
        <v>4032.5430000000001</v>
      </c>
      <c r="I280">
        <f t="shared" si="6"/>
        <v>224.94470000000001</v>
      </c>
    </row>
    <row r="281" spans="7:9" x14ac:dyDescent="0.25">
      <c r="G281">
        <v>499.279</v>
      </c>
      <c r="H281">
        <v>4113.3590000000004</v>
      </c>
      <c r="I281">
        <f t="shared" si="6"/>
        <v>226.12900000000002</v>
      </c>
    </row>
    <row r="282" spans="7:9" x14ac:dyDescent="0.25">
      <c r="G282">
        <v>500.4633</v>
      </c>
      <c r="H282">
        <v>4195.3059999999996</v>
      </c>
      <c r="I282">
        <f t="shared" si="6"/>
        <v>227.31330000000003</v>
      </c>
    </row>
    <row r="283" spans="7:9" x14ac:dyDescent="0.25">
      <c r="G283">
        <v>501.64769999999999</v>
      </c>
      <c r="H283">
        <v>4278.3900000000003</v>
      </c>
      <c r="I283">
        <f t="shared" si="6"/>
        <v>228.49770000000001</v>
      </c>
    </row>
    <row r="284" spans="7:9" x14ac:dyDescent="0.25">
      <c r="G284">
        <v>502.83199999999999</v>
      </c>
      <c r="H284">
        <v>4362.6189999999997</v>
      </c>
      <c r="I284">
        <f t="shared" si="6"/>
        <v>229.68200000000002</v>
      </c>
    </row>
    <row r="285" spans="7:9" x14ac:dyDescent="0.25">
      <c r="G285">
        <v>504.01639999999998</v>
      </c>
      <c r="H285">
        <v>4448.0020000000004</v>
      </c>
      <c r="I285">
        <f t="shared" si="6"/>
        <v>230.8664</v>
      </c>
    </row>
    <row r="286" spans="7:9" x14ac:dyDescent="0.25">
      <c r="G286">
        <v>505.20069999999998</v>
      </c>
      <c r="H286">
        <v>4534.5450000000001</v>
      </c>
      <c r="I286">
        <f t="shared" si="6"/>
        <v>232.05070000000001</v>
      </c>
    </row>
    <row r="287" spans="7:9" x14ac:dyDescent="0.25">
      <c r="G287">
        <v>506.38499999999999</v>
      </c>
      <c r="H287">
        <v>4622.2569999999996</v>
      </c>
      <c r="I287">
        <f t="shared" si="6"/>
        <v>233.23500000000001</v>
      </c>
    </row>
    <row r="288" spans="7:9" x14ac:dyDescent="0.25">
      <c r="G288">
        <v>507.56939999999997</v>
      </c>
      <c r="H288">
        <v>4711.1440000000002</v>
      </c>
      <c r="I288">
        <f t="shared" si="6"/>
        <v>234.4194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Daten</vt:lpstr>
      <vt:lpstr>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Roman Zank</cp:lastModifiedBy>
  <dcterms:created xsi:type="dcterms:W3CDTF">2020-06-25T14:12:51Z</dcterms:created>
  <dcterms:modified xsi:type="dcterms:W3CDTF">2020-06-26T13:26:22Z</dcterms:modified>
</cp:coreProperties>
</file>