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универ\Групова динаміка\"/>
    </mc:Choice>
  </mc:AlternateContent>
  <bookViews>
    <workbookView xWindow="0" yWindow="0" windowWidth="23040" windowHeight="9192" tabRatio="500"/>
  </bookViews>
  <sheets>
    <sheet name="Sheet1" sheetId="1" r:id="rId1"/>
  </sheet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" i="1" l="1"/>
  <c r="B24" i="1"/>
  <c r="A24" i="1"/>
  <c r="D21" i="1" l="1"/>
  <c r="B21" i="1"/>
  <c r="H15" i="1"/>
  <c r="G15" i="1"/>
  <c r="F15" i="1"/>
  <c r="J15" i="1" s="1"/>
  <c r="E15" i="1"/>
  <c r="D15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B18" i="1" l="1"/>
  <c r="I15" i="1"/>
  <c r="A18" i="1" s="1"/>
  <c r="G9" i="1" l="1"/>
  <c r="G8" i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I9" i="1"/>
  <c r="I8" i="1"/>
  <c r="I7" i="1"/>
  <c r="I6" i="1"/>
  <c r="I5" i="1"/>
  <c r="I4" i="1"/>
  <c r="I3" i="1"/>
  <c r="I2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<sst xmlns="http://schemas.openxmlformats.org/spreadsheetml/2006/main" count="32" uniqueCount="32">
  <si>
    <t>Номер петлі</t>
  </si>
  <si>
    <t>x, под</t>
  </si>
  <si>
    <t>y, под</t>
  </si>
  <si>
    <t>Ux, В</t>
  </si>
  <si>
    <t>Uy, В</t>
  </si>
  <si>
    <t>H, А/м</t>
  </si>
  <si>
    <t>ΔH, А/м</t>
  </si>
  <si>
    <t>В, Тл</t>
  </si>
  <si>
    <t>ΔВ, Тл</t>
  </si>
  <si>
    <t>b1</t>
  </si>
  <si>
    <t>b2</t>
  </si>
  <si>
    <t>N1, вит.</t>
  </si>
  <si>
    <t>N2, вит.</t>
  </si>
  <si>
    <t>R1, Ом</t>
  </si>
  <si>
    <t>R2, Ом</t>
  </si>
  <si>
    <t>C, Ф</t>
  </si>
  <si>
    <t>d1, м</t>
  </si>
  <si>
    <t>d2, м</t>
  </si>
  <si>
    <t>в3, м</t>
  </si>
  <si>
    <t>rт, м</t>
  </si>
  <si>
    <t>S2, м^2</t>
  </si>
  <si>
    <t>ɑ</t>
  </si>
  <si>
    <t>β</t>
  </si>
  <si>
    <t>Δb1, В/под</t>
  </si>
  <si>
    <t>Δb2, В/под</t>
  </si>
  <si>
    <t>Δx, под</t>
  </si>
  <si>
    <t>Δy, под</t>
  </si>
  <si>
    <t>kp</t>
  </si>
  <si>
    <t>Sпет, м2</t>
  </si>
  <si>
    <t>Ап, Дж</t>
  </si>
  <si>
    <t>xc</t>
  </si>
  <si>
    <t>Hc, А/м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</si>
</sst>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BFD"/>
      <color rgb="FFFFF3FE"/>
      <color rgb="FFFFC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8" zoomScale="111" zoomScaleNormal="111" workbookViewId="0">
      <selection activeCell="G18" sqref="G18"/>
    </sheetView>
  </sheetViews>
  <sheetFormatPr defaultColWidth="10.5" defaultRowHeight="15.6" x14ac:dyDescent="0.3"/>
  <cols>
    <col min="1" max="1" width="12.69921875" customWidth="1"/>
    <col min="5" max="5" width="12.19921875" customWidth="1"/>
    <col min="10" max="10" width="11.19921875" customWidth="1"/>
  </cols>
  <sheetData>
    <row r="1" spans="1:10" ht="30" customHeigh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0" x14ac:dyDescent="0.3">
      <c r="A2" s="3">
        <v>1</v>
      </c>
      <c r="B2">
        <v>0.35199999999999998</v>
      </c>
      <c r="C2">
        <v>0.128</v>
      </c>
      <c r="D2">
        <f t="shared" ref="D2:D9" si="0">B2*$A$12</f>
        <v>0.26090239999999998</v>
      </c>
      <c r="E2">
        <f t="shared" ref="E2:E9" si="1">C2*$B$12</f>
        <v>0.21680640000000001</v>
      </c>
      <c r="F2">
        <f t="shared" ref="F2:F9" si="2">B2*$A$18*$A$12</f>
        <v>1.6777336009914712</v>
      </c>
      <c r="G2">
        <f t="shared" ref="G2:G9" si="3">$A$18*SQRT(B2^2 * (($E$21 * $A$21) / 3)^2 + $A$12^2 * (($E$21 * $C$21) / 3)^2)</f>
        <v>0.86257020415943664</v>
      </c>
      <c r="H2">
        <f t="shared" ref="H2:H9" si="4">C2*$B$18*$B$12</f>
        <v>3.4887246994285706E-2</v>
      </c>
      <c r="I2">
        <f t="shared" ref="I2:I9" si="5">$B$18*SQRT(C2^2 * (($E$21 * $B$21) / 3)^2 + $B$12^2 * (($E$21 * $D$21) / 3)^2)</f>
        <v>1.0680107203029997E-2</v>
      </c>
    </row>
    <row r="3" spans="1:10" x14ac:dyDescent="0.3">
      <c r="A3" s="3">
        <v>2</v>
      </c>
      <c r="B3">
        <v>0.54400000000000004</v>
      </c>
      <c r="C3">
        <v>0.32</v>
      </c>
      <c r="D3">
        <f t="shared" si="0"/>
        <v>0.40321280000000004</v>
      </c>
      <c r="E3">
        <f t="shared" si="1"/>
        <v>0.54201600000000005</v>
      </c>
      <c r="F3">
        <f t="shared" si="2"/>
        <v>2.5928610197140922</v>
      </c>
      <c r="G3">
        <f t="shared" si="3"/>
        <v>1.3244640131244694</v>
      </c>
      <c r="H3">
        <f t="shared" si="4"/>
        <v>8.7218117485714258E-2</v>
      </c>
      <c r="I3">
        <f t="shared" si="5"/>
        <v>2.0744669104043514E-2</v>
      </c>
    </row>
    <row r="4" spans="1:10" x14ac:dyDescent="0.3">
      <c r="A4" s="3">
        <v>3</v>
      </c>
      <c r="B4">
        <v>0.91200000000000003</v>
      </c>
      <c r="C4">
        <v>0.56000000000000005</v>
      </c>
      <c r="D4">
        <f t="shared" si="0"/>
        <v>0.67597439999999998</v>
      </c>
      <c r="E4">
        <f t="shared" si="1"/>
        <v>0.94852800000000004</v>
      </c>
      <c r="F4">
        <f t="shared" si="2"/>
        <v>4.3468552389324486</v>
      </c>
      <c r="G4">
        <f t="shared" si="3"/>
        <v>2.213704390741364</v>
      </c>
      <c r="H4">
        <f t="shared" si="4"/>
        <v>0.15263170559999997</v>
      </c>
      <c r="I4">
        <f t="shared" si="5"/>
        <v>3.4740658036379386E-2</v>
      </c>
    </row>
    <row r="5" spans="1:10" x14ac:dyDescent="0.3">
      <c r="A5" s="3">
        <v>4</v>
      </c>
      <c r="B5">
        <v>1.1040000000000001</v>
      </c>
      <c r="C5">
        <v>0.97599999999999998</v>
      </c>
      <c r="D5">
        <f t="shared" si="0"/>
        <v>0.81828480000000003</v>
      </c>
      <c r="E5">
        <f t="shared" si="1"/>
        <v>1.6531487999999999</v>
      </c>
      <c r="F5">
        <f t="shared" si="2"/>
        <v>5.2619826576550688</v>
      </c>
      <c r="G5">
        <f t="shared" si="3"/>
        <v>2.6783178770906502</v>
      </c>
      <c r="H5">
        <f t="shared" si="4"/>
        <v>0.26601525833142847</v>
      </c>
      <c r="I5">
        <f t="shared" si="5"/>
        <v>5.9635532045851973E-2</v>
      </c>
    </row>
    <row r="6" spans="1:10" x14ac:dyDescent="0.3">
      <c r="A6" s="3">
        <v>5</v>
      </c>
      <c r="B6">
        <v>1.504</v>
      </c>
      <c r="C6">
        <v>1.488</v>
      </c>
      <c r="D6">
        <f t="shared" si="0"/>
        <v>1.1147647999999999</v>
      </c>
      <c r="E6">
        <f t="shared" si="1"/>
        <v>2.5203744000000001</v>
      </c>
      <c r="F6">
        <f t="shared" si="2"/>
        <v>7.1684981133271943</v>
      </c>
      <c r="G6">
        <f t="shared" si="3"/>
        <v>3.6467919297275553</v>
      </c>
      <c r="H6">
        <f t="shared" si="4"/>
        <v>0.4055642463085713</v>
      </c>
      <c r="I6">
        <f t="shared" si="5"/>
        <v>9.0526903418025315E-2</v>
      </c>
    </row>
    <row r="7" spans="1:10" x14ac:dyDescent="0.3">
      <c r="A7" s="3">
        <v>6</v>
      </c>
      <c r="B7">
        <v>1.8240000000000001</v>
      </c>
      <c r="C7">
        <v>1.728</v>
      </c>
      <c r="D7">
        <f t="shared" si="0"/>
        <v>1.3519488</v>
      </c>
      <c r="E7">
        <f t="shared" si="1"/>
        <v>2.9268863999999999</v>
      </c>
      <c r="F7">
        <f t="shared" si="2"/>
        <v>8.6937104778648973</v>
      </c>
      <c r="G7">
        <f t="shared" si="3"/>
        <v>4.4218289816265504</v>
      </c>
      <c r="H7">
        <f t="shared" si="4"/>
        <v>0.47097783442285701</v>
      </c>
      <c r="I7">
        <f t="shared" si="5"/>
        <v>0.10503874525600279</v>
      </c>
    </row>
    <row r="8" spans="1:10" x14ac:dyDescent="0.3">
      <c r="A8" s="3">
        <v>7</v>
      </c>
      <c r="B8">
        <v>2.016</v>
      </c>
      <c r="C8">
        <v>2.1440000000000001</v>
      </c>
      <c r="D8">
        <f t="shared" si="0"/>
        <v>1.4942591999999999</v>
      </c>
      <c r="E8">
        <f t="shared" si="1"/>
        <v>3.6315072000000002</v>
      </c>
      <c r="F8">
        <f t="shared" si="2"/>
        <v>9.6088378965875165</v>
      </c>
      <c r="G8">
        <f t="shared" si="3"/>
        <v>4.8869114954131909</v>
      </c>
      <c r="H8">
        <f t="shared" si="4"/>
        <v>0.58436138715428565</v>
      </c>
      <c r="I8">
        <f t="shared" si="5"/>
        <v>0.13021441540385062</v>
      </c>
    </row>
    <row r="9" spans="1:10" x14ac:dyDescent="0.3">
      <c r="A9" s="3">
        <v>8</v>
      </c>
      <c r="B9">
        <v>2.3359999999999999</v>
      </c>
      <c r="C9">
        <v>2.3679999999999999</v>
      </c>
      <c r="D9">
        <f t="shared" si="0"/>
        <v>1.7314431999999997</v>
      </c>
      <c r="E9">
        <f t="shared" si="1"/>
        <v>4.0109183999999996</v>
      </c>
      <c r="F9">
        <f t="shared" si="2"/>
        <v>11.134050261125218</v>
      </c>
      <c r="G9">
        <f t="shared" si="3"/>
        <v>5.6621137281765579</v>
      </c>
      <c r="H9">
        <f t="shared" si="4"/>
        <v>0.64541406939428558</v>
      </c>
      <c r="I9">
        <f t="shared" si="5"/>
        <v>0.14377775941984586</v>
      </c>
    </row>
    <row r="11" spans="1:10" x14ac:dyDescent="0.3">
      <c r="A11" t="s">
        <v>9</v>
      </c>
      <c r="B11" t="s">
        <v>10</v>
      </c>
    </row>
    <row r="12" spans="1:10" x14ac:dyDescent="0.3">
      <c r="A12" s="2">
        <v>0.74119999999999997</v>
      </c>
      <c r="B12">
        <v>1.6938</v>
      </c>
    </row>
    <row r="14" spans="1:10" x14ac:dyDescent="0.3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</row>
    <row r="15" spans="1:10" x14ac:dyDescent="0.3">
      <c r="A15">
        <v>200</v>
      </c>
      <c r="B15">
        <v>75</v>
      </c>
      <c r="C15">
        <v>400</v>
      </c>
      <c r="D15">
        <f>24*10^3</f>
        <v>24000</v>
      </c>
      <c r="E15">
        <f>0.022*10^-6</f>
        <v>2.1999999999999998E-8</v>
      </c>
      <c r="F15">
        <f>31*10^-3</f>
        <v>3.1E-2</v>
      </c>
      <c r="G15">
        <f>18.5 * 10^-3</f>
        <v>1.8499999999999999E-2</v>
      </c>
      <c r="H15">
        <f>7*10^-3</f>
        <v>7.0000000000000001E-3</v>
      </c>
      <c r="I15">
        <f>($F$15+$G$15)/4</f>
        <v>1.2375000000000001E-2</v>
      </c>
      <c r="J15">
        <f>(F15/2-G15/2)*H15</f>
        <v>4.3750000000000006E-5</v>
      </c>
    </row>
    <row r="17" spans="1:9" x14ac:dyDescent="0.3">
      <c r="A17" t="s">
        <v>21</v>
      </c>
      <c r="B17" t="s">
        <v>22</v>
      </c>
    </row>
    <row r="18" spans="1:9" x14ac:dyDescent="0.3">
      <c r="A18">
        <f>A15/(2*PI()*C15*I15)</f>
        <v>6.4305027511876904</v>
      </c>
      <c r="B18">
        <f>(D15*E15)/(B15*J15)</f>
        <v>0.16091428571428568</v>
      </c>
    </row>
    <row r="20" spans="1:9" x14ac:dyDescent="0.3">
      <c r="A20" t="s">
        <v>23</v>
      </c>
      <c r="B20" t="s">
        <v>24</v>
      </c>
      <c r="C20" t="s">
        <v>25</v>
      </c>
      <c r="D20" t="s">
        <v>26</v>
      </c>
      <c r="E20" t="s">
        <v>27</v>
      </c>
    </row>
    <row r="21" spans="1:9" x14ac:dyDescent="0.3">
      <c r="A21">
        <v>0.7</v>
      </c>
      <c r="B21">
        <f>A21</f>
        <v>0.7</v>
      </c>
      <c r="C21">
        <v>0.05</v>
      </c>
      <c r="D21">
        <f>C21</f>
        <v>0.05</v>
      </c>
      <c r="E21">
        <v>1.615</v>
      </c>
    </row>
    <row r="23" spans="1:9" x14ac:dyDescent="0.3">
      <c r="A23" t="s">
        <v>28</v>
      </c>
      <c r="B23" t="s">
        <v>29</v>
      </c>
    </row>
    <row r="24" spans="1:9" x14ac:dyDescent="0.3">
      <c r="A24">
        <f>4.65</f>
        <v>4.6500000000000004</v>
      </c>
      <c r="B24">
        <f>(A15*D15*E15*A12*B12*A24)/(2*PI()*I15*C15*B15*J15)</f>
        <v>6.0407383113695978</v>
      </c>
    </row>
    <row r="26" spans="1:9" x14ac:dyDescent="0.3">
      <c r="A26" t="s">
        <v>30</v>
      </c>
      <c r="B26" t="s">
        <v>31</v>
      </c>
    </row>
    <row r="27" spans="1:9" x14ac:dyDescent="0.3">
      <c r="A27">
        <v>0.92800000000000005</v>
      </c>
      <c r="B27">
        <f>A18*A12*A27</f>
        <v>4.4231158571593339</v>
      </c>
    </row>
    <row r="30" spans="1:9" x14ac:dyDescent="0.3">
      <c r="A30" s="1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3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3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3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3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3"/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s="3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3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3"/>
      <c r="B38" s="4"/>
      <c r="C38" s="4"/>
      <c r="D38" s="4"/>
      <c r="E38" s="4"/>
      <c r="F38" s="4"/>
      <c r="G38" s="4"/>
      <c r="H38" s="4"/>
      <c r="I38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1</cp:revision>
  <dcterms:created xsi:type="dcterms:W3CDTF">2023-04-20T14:33:31Z</dcterms:created>
  <dcterms:modified xsi:type="dcterms:W3CDTF">2024-04-12T07:51:20Z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