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Аркуш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C4" i="1" l="1"/>
  <c r="C5" i="1" s="1"/>
  <c r="B15" i="1"/>
  <c r="AJ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R3" i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D8" i="1"/>
  <c r="D9" i="1" s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K9" i="1" s="1"/>
  <c r="L8" i="1"/>
  <c r="L9" i="1" s="1"/>
  <c r="M9" i="1"/>
  <c r="N8" i="1"/>
  <c r="N9" i="1" s="1"/>
  <c r="O8" i="1"/>
  <c r="O9" i="1" s="1"/>
  <c r="C8" i="1"/>
  <c r="C9" i="1" s="1"/>
  <c r="C16" i="1" l="1"/>
  <c r="C10" i="1" s="1"/>
  <c r="H16" i="1"/>
  <c r="O16" i="1"/>
  <c r="I16" i="1"/>
  <c r="G16" i="1"/>
  <c r="N16" i="1"/>
  <c r="F16" i="1"/>
  <c r="M16" i="1"/>
  <c r="E16" i="1"/>
  <c r="L16" i="1"/>
  <c r="D16" i="1"/>
  <c r="K16" i="1"/>
  <c r="J16" i="1"/>
  <c r="C6" i="1" l="1"/>
  <c r="F6" i="1"/>
  <c r="F10" i="1"/>
  <c r="N6" i="1"/>
  <c r="N10" i="1"/>
  <c r="J10" i="1"/>
  <c r="J6" i="1"/>
  <c r="H6" i="1"/>
  <c r="H10" i="1"/>
  <c r="K10" i="1"/>
  <c r="K6" i="1"/>
  <c r="G6" i="1"/>
  <c r="G10" i="1"/>
  <c r="D10" i="1"/>
  <c r="D6" i="1"/>
  <c r="I6" i="1"/>
  <c r="I10" i="1"/>
  <c r="L10" i="1"/>
  <c r="L6" i="1"/>
  <c r="E6" i="1"/>
  <c r="E10" i="1"/>
  <c r="O6" i="1"/>
  <c r="O10" i="1"/>
  <c r="M6" i="1"/>
  <c r="M10" i="1"/>
</calcChain>
</file>

<file path=xl/sharedStrings.xml><?xml version="1.0" encoding="utf-8"?>
<sst xmlns="http://schemas.openxmlformats.org/spreadsheetml/2006/main" count="24" uniqueCount="20">
  <si>
    <t>Орієнтація вектора</t>
  </si>
  <si>
    <t>Кут</t>
  </si>
  <si>
    <t>U</t>
  </si>
  <si>
    <t>√U</t>
  </si>
  <si>
    <t>Теор. знач.</t>
  </si>
  <si>
    <t>⊥</t>
  </si>
  <si>
    <t>‖</t>
  </si>
  <si>
    <t>α</t>
  </si>
  <si>
    <t>cos²α</t>
  </si>
  <si>
    <t>θ1</t>
  </si>
  <si>
    <t>Коеф. зал. скла</t>
  </si>
  <si>
    <t>Кут Брюстера</t>
  </si>
  <si>
    <t>θ2</t>
  </si>
  <si>
    <t>Парал., Е0, U0 =</t>
  </si>
  <si>
    <t>Перп., Е0, U0 =</t>
  </si>
  <si>
    <t>Кут залом., рад</t>
  </si>
  <si>
    <t>E⊥/E0 (теор)</t>
  </si>
  <si>
    <t>E‖/E0 (екс)</t>
  </si>
  <si>
    <t>E‖/E0 (теор)</t>
  </si>
  <si>
    <t>E⊥/E0 (екс)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</si>
</sst>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/>
              <a:t>Теор. та експ. залежності амплітуд відбитих хвиль від кута падіння</a:t>
            </a:r>
            <a:endParaRPr lang="uk-UA"/>
          </a:p>
        </c:rich>
      </c:tx>
      <c:layout>
        <c:manualLayout>
          <c:xMode val="edge"/>
          <c:yMode val="edge"/>
          <c:x val="0.14402265924663182"/>
          <c:y val="1.7344443141399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814209375079589"/>
          <c:y val="0.19053357754418415"/>
          <c:w val="0.85076198146494331"/>
          <c:h val="0.6023828913498247"/>
        </c:manualLayout>
      </c:layout>
      <c:lineChart>
        <c:grouping val="standard"/>
        <c:varyColors val="0"/>
        <c:ser>
          <c:idx val="1"/>
          <c:order val="1"/>
          <c:tx>
            <c:strRef>
              <c:f>Аркуш1!$B$5</c:f>
              <c:strCache>
                <c:ptCount val="1"/>
                <c:pt idx="0">
                  <c:v>E⊥/E0 (екс)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cat>
            <c:numRef>
              <c:f>Аркуш1!$C$2:$O$2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80</c:v>
                </c:pt>
              </c:numCache>
            </c:numRef>
          </c:cat>
          <c:val>
            <c:numRef>
              <c:f>Аркуш1!$C$5:$O$5</c:f>
              <c:numCache>
                <c:formatCode>General</c:formatCode>
                <c:ptCount val="13"/>
                <c:pt idx="0">
                  <c:v>0.33138020839946197</c:v>
                </c:pt>
                <c:pt idx="1">
                  <c:v>0.34762390740802046</c:v>
                </c:pt>
                <c:pt idx="2">
                  <c:v>0.3601873767962121</c:v>
                </c:pt>
                <c:pt idx="3">
                  <c:v>0.37619511647119314</c:v>
                </c:pt>
                <c:pt idx="4">
                  <c:v>0.39439949279191661</c:v>
                </c:pt>
                <c:pt idx="5">
                  <c:v>0.41716356129595722</c:v>
                </c:pt>
                <c:pt idx="6">
                  <c:v>0.44432953856480117</c:v>
                </c:pt>
                <c:pt idx="7">
                  <c:v>0.4768085170963981</c:v>
                </c:pt>
                <c:pt idx="8">
                  <c:v>0.51663800797321191</c:v>
                </c:pt>
                <c:pt idx="9">
                  <c:v>0.55859872640252606</c:v>
                </c:pt>
                <c:pt idx="10">
                  <c:v>0.61079795282809257</c:v>
                </c:pt>
                <c:pt idx="11">
                  <c:v>0.67013025061302955</c:v>
                </c:pt>
                <c:pt idx="12">
                  <c:v>0.8153137417167613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A-9748-ACDA-CF11338F6828}"/>
            </c:ext>
          </c:extLst>
        </c:ser>
        <c:ser>
          <c:idx val="2"/>
          <c:order val="2"/>
          <c:tx>
            <c:strRef>
              <c:f>Аркуш1!$B$6</c:f>
              <c:strCache>
                <c:ptCount val="1"/>
                <c:pt idx="0">
                  <c:v>E⊥/E0 (теор)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Аркуш1!$C$2:$O$2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80</c:v>
                </c:pt>
              </c:numCache>
            </c:numRef>
          </c:cat>
          <c:val>
            <c:numRef>
              <c:f>Аркуш1!$C$6:$O$6</c:f>
              <c:numCache>
                <c:formatCode>General</c:formatCode>
                <c:ptCount val="13"/>
                <c:pt idx="0">
                  <c:v>0.32999920068972544</c:v>
                </c:pt>
                <c:pt idx="1">
                  <c:v>0.34567987167727698</c:v>
                </c:pt>
                <c:pt idx="2">
                  <c:v>0.35788339281293075</c:v>
                </c:pt>
                <c:pt idx="3">
                  <c:v>0.37332561447091983</c:v>
                </c:pt>
                <c:pt idx="4">
                  <c:v>0.39233796409198807</c:v>
                </c:pt>
                <c:pt idx="5">
                  <c:v>0.41532429128781734</c:v>
                </c:pt>
                <c:pt idx="6">
                  <c:v>0.44276446849334428</c:v>
                </c:pt>
                <c:pt idx="7">
                  <c:v>0.47521611182455925</c:v>
                </c:pt>
                <c:pt idx="8">
                  <c:v>0.51331292020655228</c:v>
                </c:pt>
                <c:pt idx="9">
                  <c:v>0.55775775144352391</c:v>
                </c:pt>
                <c:pt idx="10">
                  <c:v>0.60930827321060288</c:v>
                </c:pt>
                <c:pt idx="11">
                  <c:v>0.66875298749726708</c:v>
                </c:pt>
                <c:pt idx="12">
                  <c:v>0.81440822574501859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A-9748-ACDA-CF11338F6828}"/>
            </c:ext>
          </c:extLst>
        </c:ser>
        <c:ser>
          <c:idx val="3"/>
          <c:order val="3"/>
          <c:tx>
            <c:strRef>
              <c:f>Аркуш1!$B$9</c:f>
              <c:strCache>
                <c:ptCount val="1"/>
                <c:pt idx="0">
                  <c:v>E‖/E0 (екс)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cat>
            <c:numRef>
              <c:f>Аркуш1!$C$2:$O$2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80</c:v>
                </c:pt>
              </c:numCache>
            </c:numRef>
          </c:cat>
          <c:val>
            <c:numRef>
              <c:f>Аркуш1!$C$9:$O$9</c:f>
              <c:numCache>
                <c:formatCode>General</c:formatCode>
                <c:ptCount val="13"/>
                <c:pt idx="0">
                  <c:v>0.32222001299526065</c:v>
                </c:pt>
                <c:pt idx="1">
                  <c:v>0.30590024323926024</c:v>
                </c:pt>
                <c:pt idx="2">
                  <c:v>0.29300215941513014</c:v>
                </c:pt>
                <c:pt idx="3">
                  <c:v>0.27628189569147549</c:v>
                </c:pt>
                <c:pt idx="4">
                  <c:v>0.25556232034278037</c:v>
                </c:pt>
                <c:pt idx="5">
                  <c:v>0.23000290489932304</c:v>
                </c:pt>
                <c:pt idx="6">
                  <c:v>0.19782822310678375</c:v>
                </c:pt>
                <c:pt idx="7">
                  <c:v>0.15801255114348486</c:v>
                </c:pt>
                <c:pt idx="8">
                  <c:v>0.10874283689623038</c:v>
                </c:pt>
                <c:pt idx="9">
                  <c:v>4.6475642610204808E-2</c:v>
                </c:pt>
                <c:pt idx="10">
                  <c:v>3.2016836134801621E-2</c:v>
                </c:pt>
                <c:pt idx="11" formatCode="0.00">
                  <c:v>0.13200879718187933</c:v>
                </c:pt>
                <c:pt idx="12">
                  <c:v>0.43387580626987854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A-9748-ACDA-CF11338F6828}"/>
            </c:ext>
          </c:extLst>
        </c:ser>
        <c:ser>
          <c:idx val="4"/>
          <c:order val="4"/>
          <c:tx>
            <c:strRef>
              <c:f>Аркуш1!$B$10</c:f>
              <c:strCache>
                <c:ptCount val="1"/>
                <c:pt idx="0">
                  <c:v>E‖/E0 (теор)</c:v>
                </c:pt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cat>
            <c:numRef>
              <c:f>Аркуш1!$C$2:$O$2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80</c:v>
                </c:pt>
              </c:numCache>
            </c:numRef>
          </c:cat>
          <c:val>
            <c:numRef>
              <c:f>Аркуш1!$C$10:$O$10</c:f>
              <c:numCache>
                <c:formatCode>General</c:formatCode>
                <c:ptCount val="13"/>
                <c:pt idx="0">
                  <c:v>0.3198213765496094</c:v>
                </c:pt>
                <c:pt idx="1">
                  <c:v>0.30384159664335136</c:v>
                </c:pt>
                <c:pt idx="2">
                  <c:v>0.29114716345213953</c:v>
                </c:pt>
                <c:pt idx="3">
                  <c:v>0.27474933879077695</c:v>
                </c:pt>
                <c:pt idx="4">
                  <c:v>0.25402904559829914</c:v>
                </c:pt>
                <c:pt idx="5">
                  <c:v>0.22815963079332358</c:v>
                </c:pt>
                <c:pt idx="6">
                  <c:v>0.19604037456019374</c:v>
                </c:pt>
                <c:pt idx="7">
                  <c:v>0.15619959611859957</c:v>
                </c:pt>
                <c:pt idx="8">
                  <c:v>0.10665076136754625</c:v>
                </c:pt>
                <c:pt idx="9">
                  <c:v>4.4673262908249231E-2</c:v>
                </c:pt>
                <c:pt idx="10">
                  <c:v>3.3532393308575499E-2</c:v>
                </c:pt>
                <c:pt idx="11">
                  <c:v>0.13340828209766872</c:v>
                </c:pt>
                <c:pt idx="12">
                  <c:v>0.43472421268149741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A-9748-ACDA-CF11338F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3669376"/>
        <c:axId val="-1363662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Аркуш1!$B$2</c15:sqref>
                        </c15:formulaRef>
                      </c:ext>
                    </c:extLst>
                    <c:strCache>
                      <c:ptCount val="1"/>
                      <c:pt idx="0">
                        <c:v>θ1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53000"/>
                      </a:schemeClr>
                    </a:solidFill>
                    <a:ln w="9525">
                      <a:solidFill>
                        <a:schemeClr val="accent2">
                          <a:shade val="53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Аркуш1!$C$2:$O$2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45</c:v>
                      </c:pt>
                      <c:pt idx="7">
                        <c:v>50</c:v>
                      </c:pt>
                      <c:pt idx="8">
                        <c:v>55</c:v>
                      </c:pt>
                      <c:pt idx="9">
                        <c:v>60</c:v>
                      </c:pt>
                      <c:pt idx="10">
                        <c:v>65</c:v>
                      </c:pt>
                      <c:pt idx="11">
                        <c:v>70</c:v>
                      </c:pt>
                      <c:pt idx="12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Аркуш1!$C$2:$O$2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45</c:v>
                      </c:pt>
                      <c:pt idx="7">
                        <c:v>50</c:v>
                      </c:pt>
                      <c:pt idx="8">
                        <c:v>55</c:v>
                      </c:pt>
                      <c:pt idx="9">
                        <c:v>60</c:v>
                      </c:pt>
                      <c:pt idx="10">
                        <c:v>65</c:v>
                      </c:pt>
                      <c:pt idx="11">
                        <c:v>70</c:v>
                      </c:pt>
                      <c:pt idx="12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A1A-9748-ACDA-CF11338F6828}"/>
                  </c:ext>
                </c:extLst>
              </c15:ser>
            </c15:filteredLineSeries>
          </c:ext>
        </c:extLst>
      </c:lineChart>
      <c:catAx>
        <c:axId val="-13636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Кут </a:t>
                </a:r>
                <a:r>
                  <a:rPr lang="el-GR"/>
                  <a:t>θ1, </a:t>
                </a:r>
                <a:r>
                  <a:rPr lang="uk-UA"/>
                  <a:t>градуси</a:t>
                </a:r>
              </a:p>
            </c:rich>
          </c:tx>
          <c:layout>
            <c:manualLayout>
              <c:xMode val="edge"/>
              <c:yMode val="edge"/>
              <c:x val="0.44339718354315422"/>
              <c:y val="0.85935431119823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63662304"/>
        <c:crosses val="autoZero"/>
        <c:auto val="1"/>
        <c:lblAlgn val="ctr"/>
        <c:lblOffset val="100"/>
        <c:noMultiLvlLbl val="0"/>
      </c:catAx>
      <c:valAx>
        <c:axId val="-13636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100" b="0" i="0" u="none" strike="noStrike" baseline="0">
                    <a:effectLst/>
                  </a:rPr>
                  <a:t>Е/Е0</a:t>
                </a:r>
              </a:p>
            </c:rich>
          </c:tx>
          <c:layout>
            <c:manualLayout>
              <c:xMode val="edge"/>
              <c:yMode val="edge"/>
              <c:x val="1.4310246136233544E-2"/>
              <c:y val="0.39180024883069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636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44518087254E-2"/>
          <c:y val="0.91288749988643714"/>
          <c:w val="0.78174195039371996"/>
          <c:h val="5.9378766343332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58221733474704"/>
          <c:y val="0.12548202668903996"/>
          <c:w val="0.85496656827407402"/>
          <c:h val="0.72824893905699883"/>
        </c:manualLayout>
      </c:layout>
      <c:scatterChart>
        <c:scatterStyle val="lineMarker"/>
        <c:varyColors val="0"/>
        <c:ser>
          <c:idx val="0"/>
          <c:order val="0"/>
          <c:tx>
            <c:v>U(cos²a)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37000"/>
                </a:schemeClr>
              </a:solidFill>
              <a:ln w="9525">
                <a:solidFill>
                  <a:schemeClr val="accent2">
                    <a:shade val="37000"/>
                  </a:schemeClr>
                </a:solidFill>
              </a:ln>
              <a:effectLst/>
            </c:spPr>
          </c:marker>
          <c:xVal>
            <c:numRef>
              <c:f>Аркуш1!$R$3:$AJ$3</c:f>
              <c:numCache>
                <c:formatCode>0.00</c:formatCode>
                <c:ptCount val="19"/>
                <c:pt idx="0">
                  <c:v>1</c:v>
                </c:pt>
                <c:pt idx="1">
                  <c:v>0.99240387650610407</c:v>
                </c:pt>
                <c:pt idx="2">
                  <c:v>0.9698463103929541</c:v>
                </c:pt>
                <c:pt idx="3">
                  <c:v>0.93301270189221941</c:v>
                </c:pt>
                <c:pt idx="4">
                  <c:v>0.88302222155948906</c:v>
                </c:pt>
                <c:pt idx="5">
                  <c:v>0.82139380484326963</c:v>
                </c:pt>
                <c:pt idx="6">
                  <c:v>0.75000000000000011</c:v>
                </c:pt>
                <c:pt idx="7">
                  <c:v>0.67101007166283433</c:v>
                </c:pt>
                <c:pt idx="8">
                  <c:v>0.58682408883346515</c:v>
                </c:pt>
                <c:pt idx="9">
                  <c:v>0.50000000000000011</c:v>
                </c:pt>
                <c:pt idx="10">
                  <c:v>0.41317591116653485</c:v>
                </c:pt>
                <c:pt idx="11">
                  <c:v>0.32898992833716556</c:v>
                </c:pt>
                <c:pt idx="12">
                  <c:v>0.25000000000000011</c:v>
                </c:pt>
                <c:pt idx="13">
                  <c:v>0.17860619515673035</c:v>
                </c:pt>
                <c:pt idx="14">
                  <c:v>0.11697777844051105</c:v>
                </c:pt>
                <c:pt idx="15">
                  <c:v>6.698729810778066E-2</c:v>
                </c:pt>
                <c:pt idx="16">
                  <c:v>3.0153689607045831E-2</c:v>
                </c:pt>
                <c:pt idx="17">
                  <c:v>7.5961234938959638E-3</c:v>
                </c:pt>
                <c:pt idx="18">
                  <c:v>3.749399456654644E-33</c:v>
                </c:pt>
              </c:numCache>
            </c:numRef>
          </c:xVal>
          <c:yVal>
            <c:numRef>
              <c:f>Аркуш1!$R$2:$AJ$2</c:f>
              <c:numCache>
                <c:formatCode>0.00</c:formatCode>
                <c:ptCount val="19"/>
                <c:pt idx="0">
                  <c:v>377.06</c:v>
                </c:pt>
                <c:pt idx="1">
                  <c:v>374.47</c:v>
                </c:pt>
                <c:pt idx="2">
                  <c:v>365.69</c:v>
                </c:pt>
                <c:pt idx="3">
                  <c:v>348.99</c:v>
                </c:pt>
                <c:pt idx="4">
                  <c:v>331.07</c:v>
                </c:pt>
                <c:pt idx="5">
                  <c:v>307.39</c:v>
                </c:pt>
                <c:pt idx="6">
                  <c:v>281.29000000000002</c:v>
                </c:pt>
                <c:pt idx="7">
                  <c:v>252.19</c:v>
                </c:pt>
                <c:pt idx="8">
                  <c:v>219.64</c:v>
                </c:pt>
                <c:pt idx="9">
                  <c:v>187.55</c:v>
                </c:pt>
                <c:pt idx="10">
                  <c:v>155.84</c:v>
                </c:pt>
                <c:pt idx="11">
                  <c:v>123.23</c:v>
                </c:pt>
                <c:pt idx="12">
                  <c:v>93.77</c:v>
                </c:pt>
                <c:pt idx="13">
                  <c:v>67.31</c:v>
                </c:pt>
                <c:pt idx="14">
                  <c:v>43.84</c:v>
                </c:pt>
                <c:pt idx="15">
                  <c:v>25.22</c:v>
                </c:pt>
                <c:pt idx="16">
                  <c:v>11.33</c:v>
                </c:pt>
                <c:pt idx="17">
                  <c:v>2.85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7-3847-A715-F58A7BAC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725584"/>
        <c:axId val="-1683728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44000"/>
                      </a:schemeClr>
                    </a:solidFill>
                    <a:ln w="9525">
                      <a:solidFill>
                        <a:schemeClr val="accent2">
                          <a:shade val="4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Аркуш1!$T$2:$T$3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365.69</c:v>
                      </c:pt>
                      <c:pt idx="1">
                        <c:v>0.9698463103929541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A67-3847-A715-F58A7BAC42F8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52000"/>
                      </a:schemeClr>
                    </a:solidFill>
                    <a:ln w="9525">
                      <a:solidFill>
                        <a:schemeClr val="accent2">
                          <a:shade val="5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Аркуш1!$U$2:$U$3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348.99</c:v>
                      </c:pt>
                      <c:pt idx="1">
                        <c:v>0.93301270189221941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67-3847-A715-F58A7BAC42F8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59000"/>
                      </a:schemeClr>
                    </a:solidFill>
                    <a:ln w="9525">
                      <a:solidFill>
                        <a:schemeClr val="accent2">
                          <a:shade val="5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Аркуш1!$V$2:$V$3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331.07</c:v>
                      </c:pt>
                      <c:pt idx="1">
                        <c:v>0.88302222155948906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67-3847-A715-F58A7BAC42F8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66000"/>
                      </a:schemeClr>
                    </a:solidFill>
                    <a:ln w="9525">
                      <a:solidFill>
                        <a:schemeClr val="accent2">
                          <a:shade val="6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Аркуш1!$W$2:$W$3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307.39</c:v>
                      </c:pt>
                      <c:pt idx="1">
                        <c:v>0.82139380484326963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67-3847-A715-F58A7BAC42F8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74000"/>
                      </a:schemeClr>
                    </a:solidFill>
                    <a:ln w="9525">
                      <a:solidFill>
                        <a:schemeClr val="accent2">
                          <a:shade val="7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Аркуш1!$X$2:$X$3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281.29000000000002</c:v>
                      </c:pt>
                      <c:pt idx="1">
                        <c:v>0.75000000000000011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67-3847-A715-F58A7BAC42F8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81000"/>
                      </a:schemeClr>
                    </a:solidFill>
                    <a:ln w="9525">
                      <a:solidFill>
                        <a:schemeClr val="accent2">
                          <a:shade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Аркуш1!$Y$2:$Y$3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252.19</c:v>
                      </c:pt>
                      <c:pt idx="1">
                        <c:v>0.67101007166283433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67-3847-A715-F58A7BAC42F8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88000"/>
                      </a:schemeClr>
                    </a:solidFill>
                    <a:ln w="9525">
                      <a:solidFill>
                        <a:schemeClr val="accent2">
                          <a:shade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Аркуш1!$Z$2:$Z$3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219.64</c:v>
                      </c:pt>
                      <c:pt idx="1">
                        <c:v>0.58682408883346515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67-3847-A715-F58A7BAC42F8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96000"/>
                      </a:schemeClr>
                    </a:solidFill>
                    <a:ln w="9525">
                      <a:solidFill>
                        <a:schemeClr val="accent2">
                          <a:shade val="9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Аркуш1!$AA$2:$AA$3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187.55</c:v>
                      </c:pt>
                      <c:pt idx="1">
                        <c:v>0.50000000000000011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67-3847-A715-F58A7BAC42F8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97000"/>
                      </a:schemeClr>
                    </a:solidFill>
                    <a:ln w="9525">
                      <a:solidFill>
                        <a:schemeClr val="accent2">
                          <a:tint val="9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Аркуш1!$AB$2:$AB$3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155.84</c:v>
                      </c:pt>
                      <c:pt idx="1">
                        <c:v>0.41317591116653485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67-3847-A715-F58A7BAC42F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89000"/>
                      </a:schemeClr>
                    </a:solidFill>
                    <a:ln w="9525">
                      <a:solidFill>
                        <a:schemeClr val="accent2">
                          <a:tint val="8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Аркуш1!$AC$2:$AC$3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123.23</c:v>
                      </c:pt>
                      <c:pt idx="1">
                        <c:v>0.32898992833716556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67-3847-A715-F58A7BAC42F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82000"/>
                      </a:schemeClr>
                    </a:solidFill>
                    <a:ln w="9525">
                      <a:solidFill>
                        <a:schemeClr val="accent2">
                          <a:tint val="8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Аркуш1!$AD$2:$AD$3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93.77</c:v>
                      </c:pt>
                      <c:pt idx="1">
                        <c:v>0.25000000000000011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67-3847-A715-F58A7BAC42F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5000"/>
                      </a:schemeClr>
                    </a:solidFill>
                    <a:ln w="9525">
                      <a:solidFill>
                        <a:schemeClr val="accent2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Аркуш1!$AE$2:$AE$3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67.31</c:v>
                      </c:pt>
                      <c:pt idx="1">
                        <c:v>0.17860619515673035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67-3847-A715-F58A7BAC42F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67000"/>
                      </a:schemeClr>
                    </a:solidFill>
                    <a:ln w="9525">
                      <a:solidFill>
                        <a:schemeClr val="accent2">
                          <a:tint val="6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Аркуш1!$AF$2:$AF$3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43.84</c:v>
                      </c:pt>
                      <c:pt idx="1">
                        <c:v>0.11697777844051105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67-3847-A715-F58A7BAC42F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60000"/>
                      </a:schemeClr>
                    </a:solidFill>
                    <a:ln w="9525">
                      <a:solidFill>
                        <a:schemeClr val="accent2">
                          <a:tint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Аркуш1!$AG$2:$AG$3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25.22</c:v>
                      </c:pt>
                      <c:pt idx="1">
                        <c:v>6.698729810778066E-2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67-3847-A715-F58A7BAC42F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53000"/>
                      </a:schemeClr>
                    </a:solidFill>
                    <a:ln w="9525">
                      <a:solidFill>
                        <a:schemeClr val="accent2">
                          <a:tint val="5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Аркуш1!$AH$2:$AH$3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11.33</c:v>
                      </c:pt>
                      <c:pt idx="1">
                        <c:v>3.0153689607045831E-2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A67-3847-A715-F58A7BAC42F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45000"/>
                      </a:schemeClr>
                    </a:solidFill>
                    <a:ln w="9525">
                      <a:solidFill>
                        <a:schemeClr val="accent2">
                          <a:tint val="4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Аркуш1!$AI$2:$AI$3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2.85</c:v>
                      </c:pt>
                      <c:pt idx="1">
                        <c:v>7.5961234938959638E-3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A67-3847-A715-F58A7BAC42F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38000"/>
                      </a:schemeClr>
                    </a:solidFill>
                    <a:ln w="9525">
                      <a:solidFill>
                        <a:schemeClr val="accent2">
                          <a:tint val="3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Аркуш1!$R$2:$R$3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377.06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Аркуш1!$AJ$2:$AJ$3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3.749399456654644E-33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A67-3847-A715-F58A7BAC42F8}"/>
                  </c:ext>
                </c:extLst>
              </c15:ser>
            </c15:filteredScatterSeries>
          </c:ext>
        </c:extLst>
      </c:scatterChart>
      <c:valAx>
        <c:axId val="-168372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cos²a</a:t>
                </a:r>
              </a:p>
            </c:rich>
          </c:tx>
          <c:layout>
            <c:manualLayout>
              <c:xMode val="edge"/>
              <c:yMode val="edge"/>
              <c:x val="0.50325368746457022"/>
              <c:y val="0.92472692834510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3728304"/>
        <c:crosses val="autoZero"/>
        <c:crossBetween val="midCat"/>
        <c:majorUnit val="0.1"/>
      </c:valAx>
      <c:valAx>
        <c:axId val="-16837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U,</a:t>
                </a:r>
                <a:r>
                  <a:rPr lang="en-US" sz="1100" baseline="0"/>
                  <a:t> </a:t>
                </a:r>
                <a:r>
                  <a:rPr lang="uk-UA" sz="1100" baseline="0"/>
                  <a:t>В</a:t>
                </a:r>
                <a:endParaRPr lang="uk-UA" sz="1100"/>
              </a:p>
            </c:rich>
          </c:tx>
          <c:layout>
            <c:manualLayout>
              <c:xMode val="edge"/>
              <c:yMode val="edge"/>
              <c:x val="1.0426248861424891E-2"/>
              <c:y val="0.44342768884609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37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271667</xdr:colOff>
      <xdr:row>4</xdr:row>
      <xdr:rowOff>84189</xdr:rowOff>
    </xdr:from>
    <xdr:to>
      <xdr:col>26</xdr:col>
      <xdr:colOff>224118</xdr:colOff>
      <xdr:row>18</xdr:row>
      <xdr:rowOff>179294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76199</xdr:colOff>
      <xdr:row>4</xdr:row>
      <xdr:rowOff>80684</xdr:rowOff>
    </xdr:from>
    <xdr:to>
      <xdr:col>37</xdr:col>
      <xdr:colOff>385482</xdr:colOff>
      <xdr:row>21</xdr:row>
      <xdr:rowOff>126211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abSelected="1" zoomScale="85" zoomScaleNormal="85" workbookViewId="0">
      <selection activeCell="P12" sqref="P12"/>
    </sheetView>
  </sheetViews>
  <sheetFormatPr defaultColWidth="8.85546875" defaultRowHeight="20.100000000000001" customHeight="1" x14ac:dyDescent="0.25"/>
  <cols>
    <col min="1" max="1" width="15.85546875" style="2" customWidth="1"/>
    <col min="2" max="2" width="13.140625" style="2" customWidth="1"/>
    <col min="3" max="16" width="5.85546875" style="2" customWidth="1"/>
    <col min="17" max="17" width="6.42578125" style="2" customWidth="1"/>
    <col min="18" max="25" width="7.42578125" style="2" customWidth="1"/>
    <col min="26" max="36" width="6.42578125" style="2" customWidth="1"/>
    <col min="37" max="16384" width="8.85546875" style="2"/>
  </cols>
  <sheetData>
    <row r="1" spans="1:36" ht="20.100000000000001" customHeight="1" x14ac:dyDescent="0.25">
      <c r="A1" s="13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6"/>
      <c r="Q1" s="15" t="s">
        <v>7</v>
      </c>
      <c r="R1" s="15">
        <v>0</v>
      </c>
      <c r="S1" s="15">
        <v>5</v>
      </c>
      <c r="T1" s="15">
        <v>10</v>
      </c>
      <c r="U1" s="15">
        <v>15</v>
      </c>
      <c r="V1" s="15">
        <v>20</v>
      </c>
      <c r="W1" s="15">
        <v>25</v>
      </c>
      <c r="X1" s="15">
        <v>30</v>
      </c>
      <c r="Y1" s="15">
        <v>35</v>
      </c>
      <c r="Z1" s="15">
        <v>40</v>
      </c>
      <c r="AA1" s="15">
        <v>45</v>
      </c>
      <c r="AB1" s="15">
        <v>50</v>
      </c>
      <c r="AC1" s="15">
        <v>55</v>
      </c>
      <c r="AD1" s="15">
        <v>60</v>
      </c>
      <c r="AE1" s="15">
        <v>65</v>
      </c>
      <c r="AF1" s="15">
        <v>70</v>
      </c>
      <c r="AG1" s="15">
        <v>75</v>
      </c>
      <c r="AH1" s="15">
        <v>80</v>
      </c>
      <c r="AI1" s="15">
        <v>85</v>
      </c>
      <c r="AJ1" s="15">
        <v>90</v>
      </c>
    </row>
    <row r="2" spans="1:36" ht="20.100000000000001" customHeight="1" x14ac:dyDescent="0.25">
      <c r="A2" s="13"/>
      <c r="B2" s="17" t="s">
        <v>9</v>
      </c>
      <c r="C2" s="1">
        <v>10</v>
      </c>
      <c r="D2" s="1">
        <v>20</v>
      </c>
      <c r="E2" s="1">
        <v>25</v>
      </c>
      <c r="F2" s="1">
        <v>30</v>
      </c>
      <c r="G2" s="1">
        <v>35</v>
      </c>
      <c r="H2" s="1">
        <v>40</v>
      </c>
      <c r="I2" s="1">
        <v>45</v>
      </c>
      <c r="J2" s="1">
        <v>50</v>
      </c>
      <c r="K2" s="1">
        <v>55</v>
      </c>
      <c r="L2" s="1">
        <v>60</v>
      </c>
      <c r="M2" s="1">
        <v>65</v>
      </c>
      <c r="N2" s="1">
        <v>70</v>
      </c>
      <c r="O2" s="1">
        <v>80</v>
      </c>
      <c r="Q2" s="15" t="s">
        <v>2</v>
      </c>
      <c r="R2" s="5">
        <v>377.06</v>
      </c>
      <c r="S2" s="11">
        <v>374.47</v>
      </c>
      <c r="T2" s="11">
        <v>365.69</v>
      </c>
      <c r="U2" s="5">
        <v>348.99</v>
      </c>
      <c r="V2" s="5">
        <v>331.07</v>
      </c>
      <c r="W2" s="5">
        <v>307.39</v>
      </c>
      <c r="X2" s="5">
        <v>281.29000000000002</v>
      </c>
      <c r="Y2" s="5">
        <v>252.19</v>
      </c>
      <c r="Z2" s="5">
        <v>219.64</v>
      </c>
      <c r="AA2" s="5">
        <v>187.55</v>
      </c>
      <c r="AB2" s="5">
        <v>155.84</v>
      </c>
      <c r="AC2" s="5">
        <v>123.23</v>
      </c>
      <c r="AD2" s="5">
        <v>93.77</v>
      </c>
      <c r="AE2" s="5">
        <v>67.31</v>
      </c>
      <c r="AF2" s="5">
        <v>43.84</v>
      </c>
      <c r="AG2" s="5">
        <v>25.22</v>
      </c>
      <c r="AH2" s="5">
        <v>11.33</v>
      </c>
      <c r="AI2" s="5">
        <v>2.85</v>
      </c>
      <c r="AJ2" s="5">
        <v>0</v>
      </c>
    </row>
    <row r="3" spans="1:36" ht="20.100000000000001" customHeight="1" x14ac:dyDescent="0.25">
      <c r="A3" s="14" t="s">
        <v>5</v>
      </c>
      <c r="B3" s="12" t="s">
        <v>2</v>
      </c>
      <c r="C3" s="10">
        <v>31.86</v>
      </c>
      <c r="D3" s="1">
        <v>35.06</v>
      </c>
      <c r="E3" s="1">
        <v>37.64</v>
      </c>
      <c r="F3" s="1">
        <v>41.06</v>
      </c>
      <c r="G3" s="1">
        <v>45.13</v>
      </c>
      <c r="H3" s="1">
        <v>50.49</v>
      </c>
      <c r="I3" s="1">
        <v>57.28</v>
      </c>
      <c r="J3" s="6">
        <v>65.959999999999994</v>
      </c>
      <c r="K3" s="1">
        <v>77.44</v>
      </c>
      <c r="L3" s="1">
        <v>90.53</v>
      </c>
      <c r="M3" s="1">
        <v>108.24</v>
      </c>
      <c r="N3" s="1">
        <v>130.29</v>
      </c>
      <c r="O3" s="1">
        <v>192.86</v>
      </c>
      <c r="Q3" s="15" t="s">
        <v>8</v>
      </c>
      <c r="R3" s="5">
        <f>(COS(RADIANS(R1)))^2</f>
        <v>1</v>
      </c>
      <c r="S3" s="5">
        <f t="shared" ref="S3:AI3" si="0">(COS(RADIANS(S1)))^2</f>
        <v>0.99240387650610407</v>
      </c>
      <c r="T3" s="5">
        <f t="shared" si="0"/>
        <v>0.9698463103929541</v>
      </c>
      <c r="U3" s="5">
        <f t="shared" si="0"/>
        <v>0.93301270189221941</v>
      </c>
      <c r="V3" s="5">
        <f t="shared" si="0"/>
        <v>0.88302222155948906</v>
      </c>
      <c r="W3" s="5">
        <f t="shared" si="0"/>
        <v>0.82139380484326963</v>
      </c>
      <c r="X3" s="5">
        <f t="shared" si="0"/>
        <v>0.75000000000000011</v>
      </c>
      <c r="Y3" s="5">
        <f t="shared" si="0"/>
        <v>0.67101007166283433</v>
      </c>
      <c r="Z3" s="5">
        <f t="shared" si="0"/>
        <v>0.58682408883346515</v>
      </c>
      <c r="AA3" s="5">
        <f t="shared" si="0"/>
        <v>0.50000000000000011</v>
      </c>
      <c r="AB3" s="5">
        <f t="shared" si="0"/>
        <v>0.41317591116653485</v>
      </c>
      <c r="AC3" s="5">
        <f t="shared" si="0"/>
        <v>0.32898992833716556</v>
      </c>
      <c r="AD3" s="5">
        <f t="shared" si="0"/>
        <v>0.25000000000000011</v>
      </c>
      <c r="AE3" s="5">
        <f t="shared" si="0"/>
        <v>0.17860619515673035</v>
      </c>
      <c r="AF3" s="5">
        <f t="shared" si="0"/>
        <v>0.11697777844051105</v>
      </c>
      <c r="AG3" s="5">
        <f t="shared" si="0"/>
        <v>6.698729810778066E-2</v>
      </c>
      <c r="AH3" s="5">
        <f t="shared" si="0"/>
        <v>3.0153689607045831E-2</v>
      </c>
      <c r="AI3" s="5">
        <f t="shared" si="0"/>
        <v>7.5961234938959638E-3</v>
      </c>
      <c r="AJ3" s="5">
        <f>(COS(RADIANS(AJ1)))^2</f>
        <v>3.749399456654644E-33</v>
      </c>
    </row>
    <row r="4" spans="1:36" ht="20.100000000000001" customHeight="1" x14ac:dyDescent="0.25">
      <c r="A4" s="14"/>
      <c r="B4" s="12" t="s">
        <v>3</v>
      </c>
      <c r="C4" s="1">
        <f>SQRT(C3)</f>
        <v>5.6444663166680336</v>
      </c>
      <c r="D4" s="1">
        <f t="shared" ref="D4:O4" si="1">SQRT(D3)</f>
        <v>5.921148537234985</v>
      </c>
      <c r="E4" s="1">
        <f t="shared" si="1"/>
        <v>6.1351446600711874</v>
      </c>
      <c r="F4" s="1">
        <f t="shared" si="1"/>
        <v>6.4078077374403177</v>
      </c>
      <c r="G4" s="1">
        <f t="shared" si="1"/>
        <v>6.7178865724273731</v>
      </c>
      <c r="H4" s="1">
        <f t="shared" si="1"/>
        <v>7.1056315693962064</v>
      </c>
      <c r="I4" s="1">
        <f t="shared" si="1"/>
        <v>7.5683551713698005</v>
      </c>
      <c r="J4" s="1">
        <f t="shared" si="1"/>
        <v>8.1215762016987814</v>
      </c>
      <c r="K4" s="1">
        <f t="shared" si="1"/>
        <v>8.8000000000000007</v>
      </c>
      <c r="L4" s="1">
        <f t="shared" si="1"/>
        <v>9.5147254295644288</v>
      </c>
      <c r="M4" s="1">
        <f t="shared" si="1"/>
        <v>10.403845442911962</v>
      </c>
      <c r="N4" s="1">
        <f t="shared" si="1"/>
        <v>11.414464507807626</v>
      </c>
      <c r="O4" s="1">
        <f t="shared" si="1"/>
        <v>13.887404365107255</v>
      </c>
    </row>
    <row r="5" spans="1:36" ht="20.100000000000001" customHeight="1" x14ac:dyDescent="0.25">
      <c r="A5" s="14"/>
      <c r="B5" s="18" t="s">
        <v>19</v>
      </c>
      <c r="C5" s="8">
        <f t="shared" ref="C5:O5" si="2">C4/SQRT($B$12)</f>
        <v>0.33138020839946197</v>
      </c>
      <c r="D5" s="8">
        <f t="shared" si="2"/>
        <v>0.34762390740802046</v>
      </c>
      <c r="E5" s="8">
        <f t="shared" si="2"/>
        <v>0.3601873767962121</v>
      </c>
      <c r="F5" s="8">
        <f t="shared" si="2"/>
        <v>0.37619511647119314</v>
      </c>
      <c r="G5" s="8">
        <f t="shared" si="2"/>
        <v>0.39439949279191661</v>
      </c>
      <c r="H5" s="8">
        <f t="shared" si="2"/>
        <v>0.41716356129595722</v>
      </c>
      <c r="I5" s="8">
        <f t="shared" si="2"/>
        <v>0.44432953856480117</v>
      </c>
      <c r="J5" s="8">
        <f t="shared" si="2"/>
        <v>0.4768085170963981</v>
      </c>
      <c r="K5" s="8">
        <f t="shared" si="2"/>
        <v>0.51663800797321191</v>
      </c>
      <c r="L5" s="8">
        <f t="shared" si="2"/>
        <v>0.55859872640252606</v>
      </c>
      <c r="M5" s="8">
        <f t="shared" si="2"/>
        <v>0.61079795282809257</v>
      </c>
      <c r="N5" s="8">
        <f t="shared" si="2"/>
        <v>0.67013025061302955</v>
      </c>
      <c r="O5" s="8">
        <f t="shared" si="2"/>
        <v>0.8153137417167613</v>
      </c>
    </row>
    <row r="6" spans="1:36" ht="20.100000000000001" customHeight="1" x14ac:dyDescent="0.25">
      <c r="A6" s="15" t="s">
        <v>4</v>
      </c>
      <c r="B6" s="19" t="s">
        <v>16</v>
      </c>
      <c r="C6" s="8">
        <f>SIN(RADIANS(C2)-C16)/SIN(RADIANS(C2)+C16)</f>
        <v>0.32999920068972544</v>
      </c>
      <c r="D6" s="8">
        <f t="shared" ref="D6:O6" si="3">SIN(RADIANS(D2)-D16)/SIN(RADIANS(D2)+D16)</f>
        <v>0.34567987167727698</v>
      </c>
      <c r="E6" s="8">
        <f t="shared" si="3"/>
        <v>0.35788339281293075</v>
      </c>
      <c r="F6" s="8">
        <f t="shared" si="3"/>
        <v>0.37332561447091983</v>
      </c>
      <c r="G6" s="8">
        <f t="shared" si="3"/>
        <v>0.39233796409198807</v>
      </c>
      <c r="H6" s="8">
        <f t="shared" si="3"/>
        <v>0.41532429128781734</v>
      </c>
      <c r="I6" s="8">
        <f t="shared" si="3"/>
        <v>0.44276446849334428</v>
      </c>
      <c r="J6" s="8">
        <f t="shared" si="3"/>
        <v>0.47521611182455925</v>
      </c>
      <c r="K6" s="8">
        <f t="shared" si="3"/>
        <v>0.51331292020655228</v>
      </c>
      <c r="L6" s="8">
        <f t="shared" si="3"/>
        <v>0.55775775144352391</v>
      </c>
      <c r="M6" s="8">
        <f t="shared" si="3"/>
        <v>0.60930827321060288</v>
      </c>
      <c r="N6" s="8">
        <f t="shared" si="3"/>
        <v>0.66875298749726708</v>
      </c>
      <c r="O6" s="8">
        <f t="shared" si="3"/>
        <v>0.81440822574501859</v>
      </c>
    </row>
    <row r="7" spans="1:36" ht="20.100000000000001" customHeight="1" x14ac:dyDescent="0.25">
      <c r="A7" s="14" t="s">
        <v>6</v>
      </c>
      <c r="B7" s="12" t="s">
        <v>2</v>
      </c>
      <c r="C7" s="1">
        <v>28.36</v>
      </c>
      <c r="D7" s="1">
        <v>25.56</v>
      </c>
      <c r="E7" s="1">
        <v>23.45</v>
      </c>
      <c r="F7" s="1">
        <v>20.85</v>
      </c>
      <c r="G7" s="1">
        <v>17.84</v>
      </c>
      <c r="H7" s="1">
        <v>14.45</v>
      </c>
      <c r="I7" s="1">
        <v>10.69</v>
      </c>
      <c r="J7" s="6">
        <v>6.82</v>
      </c>
      <c r="K7" s="1">
        <v>3.23</v>
      </c>
      <c r="L7" s="1">
        <v>0.59</v>
      </c>
      <c r="M7" s="1">
        <v>0.28000000000000003</v>
      </c>
      <c r="N7" s="1">
        <v>4.76</v>
      </c>
      <c r="O7" s="1">
        <v>51.42</v>
      </c>
    </row>
    <row r="8" spans="1:36" ht="20.100000000000001" customHeight="1" x14ac:dyDescent="0.25">
      <c r="A8" s="14"/>
      <c r="B8" s="12" t="s">
        <v>3</v>
      </c>
      <c r="C8" s="1">
        <f>SQRT(C7)</f>
        <v>5.3254107822777392</v>
      </c>
      <c r="D8" s="1">
        <f>SQRT(D7)</f>
        <v>5.0556898639058154</v>
      </c>
      <c r="E8" s="1">
        <f t="shared" ref="E8:O8" si="4">SQRT(E7)</f>
        <v>4.8425200051213002</v>
      </c>
      <c r="F8" s="1">
        <f t="shared" si="4"/>
        <v>4.5661800227323495</v>
      </c>
      <c r="G8" s="1">
        <f t="shared" si="4"/>
        <v>4.2237424163885748</v>
      </c>
      <c r="H8" s="1">
        <f t="shared" si="4"/>
        <v>3.8013155617496426</v>
      </c>
      <c r="I8" s="1">
        <f t="shared" si="4"/>
        <v>3.2695565448543631</v>
      </c>
      <c r="J8" s="1">
        <f t="shared" si="4"/>
        <v>2.6115129714401193</v>
      </c>
      <c r="K8" s="1">
        <f t="shared" si="4"/>
        <v>1.7972200755611429</v>
      </c>
      <c r="L8" s="1">
        <f t="shared" si="4"/>
        <v>0.76811457478686085</v>
      </c>
      <c r="M8" s="1">
        <f>SQRT(M7)</f>
        <v>0.52915026221291817</v>
      </c>
      <c r="N8" s="1">
        <f t="shared" si="4"/>
        <v>2.1817424229271429</v>
      </c>
      <c r="O8" s="1">
        <f t="shared" si="4"/>
        <v>7.1707740167990233</v>
      </c>
    </row>
    <row r="9" spans="1:36" ht="20.100000000000001" customHeight="1" x14ac:dyDescent="0.25">
      <c r="A9" s="14"/>
      <c r="B9" s="19" t="s">
        <v>17</v>
      </c>
      <c r="C9" s="8">
        <f>C8/SQRT($B$13)</f>
        <v>0.32222001299526065</v>
      </c>
      <c r="D9" s="8">
        <f t="shared" ref="D9:O9" si="5">D8/SQRT($B$13)</f>
        <v>0.30590024323926024</v>
      </c>
      <c r="E9" s="8">
        <f t="shared" si="5"/>
        <v>0.29300215941513014</v>
      </c>
      <c r="F9" s="8">
        <f t="shared" si="5"/>
        <v>0.27628189569147549</v>
      </c>
      <c r="G9" s="8">
        <f t="shared" si="5"/>
        <v>0.25556232034278037</v>
      </c>
      <c r="H9" s="8">
        <f t="shared" si="5"/>
        <v>0.23000290489932304</v>
      </c>
      <c r="I9" s="8">
        <f t="shared" si="5"/>
        <v>0.19782822310678375</v>
      </c>
      <c r="J9" s="8">
        <f t="shared" si="5"/>
        <v>0.15801255114348486</v>
      </c>
      <c r="K9" s="8">
        <f t="shared" si="5"/>
        <v>0.10874283689623038</v>
      </c>
      <c r="L9" s="8">
        <f t="shared" si="5"/>
        <v>4.6475642610204808E-2</v>
      </c>
      <c r="M9" s="8">
        <f t="shared" si="5"/>
        <v>3.2016836134801621E-2</v>
      </c>
      <c r="N9" s="9">
        <f t="shared" si="5"/>
        <v>0.13200879718187933</v>
      </c>
      <c r="O9" s="8">
        <f t="shared" si="5"/>
        <v>0.43387580626987854</v>
      </c>
    </row>
    <row r="10" spans="1:36" ht="20.100000000000001" customHeight="1" x14ac:dyDescent="0.25">
      <c r="A10" s="15" t="s">
        <v>4</v>
      </c>
      <c r="B10" s="19" t="s">
        <v>18</v>
      </c>
      <c r="C10" s="8">
        <f>ABS(TAN(RADIANS(C2)-C16)/TAN(RADIANS(C2)+C16))</f>
        <v>0.3198213765496094</v>
      </c>
      <c r="D10" s="8">
        <f t="shared" ref="D10:O10" si="6">ABS(TAN(RADIANS(D2)-D16)/TAN(RADIANS(D2)+D16))</f>
        <v>0.30384159664335136</v>
      </c>
      <c r="E10" s="8">
        <f t="shared" si="6"/>
        <v>0.29114716345213953</v>
      </c>
      <c r="F10" s="8">
        <f t="shared" si="6"/>
        <v>0.27474933879077695</v>
      </c>
      <c r="G10" s="8">
        <f t="shared" si="6"/>
        <v>0.25402904559829914</v>
      </c>
      <c r="H10" s="8">
        <f t="shared" si="6"/>
        <v>0.22815963079332358</v>
      </c>
      <c r="I10" s="8">
        <f t="shared" si="6"/>
        <v>0.19604037456019374</v>
      </c>
      <c r="J10" s="8">
        <f t="shared" si="6"/>
        <v>0.15619959611859957</v>
      </c>
      <c r="K10" s="8">
        <f t="shared" si="6"/>
        <v>0.10665076136754625</v>
      </c>
      <c r="L10" s="8">
        <f t="shared" si="6"/>
        <v>4.4673262908249231E-2</v>
      </c>
      <c r="M10" s="8">
        <f t="shared" si="6"/>
        <v>3.3532393308575499E-2</v>
      </c>
      <c r="N10" s="8">
        <f t="shared" si="6"/>
        <v>0.13340828209766872</v>
      </c>
      <c r="O10" s="8">
        <f t="shared" si="6"/>
        <v>0.43472421268149741</v>
      </c>
    </row>
    <row r="11" spans="1:36" ht="20.100000000000001" customHeight="1" x14ac:dyDescent="0.25">
      <c r="A11" s="16"/>
    </row>
    <row r="12" spans="1:36" ht="20.100000000000001" customHeight="1" x14ac:dyDescent="0.25">
      <c r="A12" s="7" t="s">
        <v>14</v>
      </c>
      <c r="B12" s="2">
        <v>290.13</v>
      </c>
    </row>
    <row r="13" spans="1:36" ht="20.100000000000001" customHeight="1" x14ac:dyDescent="0.25">
      <c r="A13" s="7" t="s">
        <v>13</v>
      </c>
      <c r="B13" s="4">
        <v>273.14999999999998</v>
      </c>
    </row>
    <row r="14" spans="1:36" ht="20.100000000000001" customHeight="1" x14ac:dyDescent="0.25">
      <c r="A14" s="7" t="s">
        <v>11</v>
      </c>
      <c r="B14" s="3">
        <v>63</v>
      </c>
    </row>
    <row r="15" spans="1:36" ht="20.100000000000001" customHeight="1" x14ac:dyDescent="0.25">
      <c r="A15" s="7" t="s">
        <v>10</v>
      </c>
      <c r="B15" s="4">
        <f>TAN(RADIANS(B14))</f>
        <v>1.9626105055051504</v>
      </c>
    </row>
    <row r="16" spans="1:36" ht="20.100000000000001" customHeight="1" x14ac:dyDescent="0.25">
      <c r="A16" s="2" t="s">
        <v>15</v>
      </c>
      <c r="B16" s="2" t="s">
        <v>12</v>
      </c>
      <c r="C16" s="2">
        <f t="shared" ref="C16:O16" si="7">ASIN(SIN(RADIANS(C2))/$B$15)</f>
        <v>8.8594014557525372E-2</v>
      </c>
      <c r="D16" s="2">
        <f t="shared" si="7"/>
        <v>0.17516231101567714</v>
      </c>
      <c r="E16" s="2">
        <f t="shared" si="7"/>
        <v>0.21703461870175605</v>
      </c>
      <c r="F16" s="2">
        <f t="shared" si="7"/>
        <v>0.25760232363868818</v>
      </c>
      <c r="G16" s="2">
        <f t="shared" si="7"/>
        <v>0.29658058302715712</v>
      </c>
      <c r="H16" s="2">
        <f t="shared" si="7"/>
        <v>0.33367405568964226</v>
      </c>
      <c r="I16" s="2">
        <f t="shared" si="7"/>
        <v>0.36857757463975127</v>
      </c>
      <c r="J16" s="2">
        <f t="shared" si="7"/>
        <v>0.40097820162486547</v>
      </c>
      <c r="K16" s="2">
        <f t="shared" si="7"/>
        <v>0.43055896087508322</v>
      </c>
      <c r="L16" s="2">
        <f t="shared" si="7"/>
        <v>0.45700448795351917</v>
      </c>
      <c r="M16" s="2">
        <f t="shared" si="7"/>
        <v>0.48000868894049004</v>
      </c>
      <c r="N16" s="2">
        <f t="shared" si="7"/>
        <v>0.49928427147990762</v>
      </c>
      <c r="O16" s="2">
        <f t="shared" si="7"/>
        <v>0.52566069798215875</v>
      </c>
    </row>
  </sheetData>
  <mergeCells count="4">
    <mergeCell ref="A1:A2"/>
    <mergeCell ref="B1:O1"/>
    <mergeCell ref="A3:A5"/>
    <mergeCell ref="A7:A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2024-05-22T16:01:21Z</dcterms:modified>
</cp:coreProperties>
</file>